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hansen/Documents/ACToday/Bangladesh/Pond modeling/"/>
    </mc:Choice>
  </mc:AlternateContent>
  <xr:revisionPtr revIDLastSave="0" documentId="13_ncr:1_{F0016AED-8119-324D-92CF-1A7FEF4F2308}" xr6:coauthVersionLast="46" xr6:coauthVersionMax="46" xr10:uidLastSave="{00000000-0000-0000-0000-000000000000}"/>
  <bookViews>
    <workbookView xWindow="28800" yWindow="460" windowWidth="29560" windowHeight="19320" activeTab="1" xr2:uid="{80C99AB8-2C51-314E-B6A0-D992EE054326}"/>
  </bookViews>
  <sheets>
    <sheet name="Shammunul" sheetId="1" r:id="rId1"/>
    <sheet name="Jim" sheetId="2" r:id="rId2"/>
    <sheet name="Sheet3" sheetId="3" r:id="rId3"/>
  </sheets>
  <definedNames>
    <definedName name="simulated_data_for_output" localSheetId="1">Jim!$A$10:$AX$260</definedName>
    <definedName name="simulated_data_for_output" localSheetId="0">Shammunul!$A$1:$M$249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O5" i="2"/>
  <c r="AG260" i="2"/>
  <c r="AF260" i="2"/>
  <c r="AE260" i="2" s="1"/>
  <c r="AG259" i="2"/>
  <c r="AE259" i="2" s="1"/>
  <c r="AF259" i="2"/>
  <c r="AG258" i="2"/>
  <c r="AF258" i="2"/>
  <c r="AE258" i="2" s="1"/>
  <c r="AG257" i="2"/>
  <c r="AF257" i="2"/>
  <c r="AE257" i="2"/>
  <c r="AG256" i="2"/>
  <c r="AF256" i="2"/>
  <c r="AE256" i="2" s="1"/>
  <c r="AG255" i="2"/>
  <c r="AF255" i="2"/>
  <c r="AE255" i="2" s="1"/>
  <c r="AG254" i="2"/>
  <c r="AF254" i="2"/>
  <c r="AE254" i="2" s="1"/>
  <c r="AG253" i="2"/>
  <c r="AF253" i="2"/>
  <c r="AE253" i="2"/>
  <c r="AG252" i="2"/>
  <c r="AF252" i="2"/>
  <c r="AE252" i="2" s="1"/>
  <c r="AG251" i="2"/>
  <c r="AF251" i="2"/>
  <c r="AE251" i="2" s="1"/>
  <c r="AG250" i="2"/>
  <c r="AF250" i="2"/>
  <c r="AE250" i="2" s="1"/>
  <c r="AG249" i="2"/>
  <c r="AF249" i="2"/>
  <c r="AE249" i="2"/>
  <c r="AG248" i="2"/>
  <c r="AF248" i="2"/>
  <c r="AE248" i="2" s="1"/>
  <c r="AG247" i="2"/>
  <c r="AF247" i="2"/>
  <c r="AE247" i="2" s="1"/>
  <c r="AG246" i="2"/>
  <c r="AF246" i="2"/>
  <c r="AE246" i="2" s="1"/>
  <c r="AG245" i="2"/>
  <c r="AF245" i="2"/>
  <c r="AE245" i="2"/>
  <c r="AG244" i="2"/>
  <c r="AF244" i="2"/>
  <c r="AE244" i="2" s="1"/>
  <c r="AG243" i="2"/>
  <c r="AF243" i="2"/>
  <c r="AE243" i="2" s="1"/>
  <c r="AG242" i="2"/>
  <c r="AF242" i="2"/>
  <c r="AE242" i="2" s="1"/>
  <c r="AG241" i="2"/>
  <c r="AF241" i="2"/>
  <c r="AE241" i="2"/>
  <c r="AG240" i="2"/>
  <c r="AF240" i="2"/>
  <c r="AE240" i="2" s="1"/>
  <c r="AG239" i="2"/>
  <c r="AF239" i="2"/>
  <c r="AE239" i="2" s="1"/>
  <c r="AG238" i="2"/>
  <c r="AF238" i="2"/>
  <c r="AE238" i="2" s="1"/>
  <c r="AG237" i="2"/>
  <c r="AF237" i="2"/>
  <c r="AE237" i="2"/>
  <c r="AG236" i="2"/>
  <c r="AE236" i="2" s="1"/>
  <c r="AF236" i="2"/>
  <c r="AG235" i="2"/>
  <c r="AF235" i="2"/>
  <c r="AE235" i="2" s="1"/>
  <c r="AG234" i="2"/>
  <c r="AF234" i="2"/>
  <c r="AE234" i="2" s="1"/>
  <c r="AG233" i="2"/>
  <c r="AF233" i="2"/>
  <c r="AE233" i="2"/>
  <c r="AG232" i="2"/>
  <c r="AF232" i="2"/>
  <c r="AE232" i="2" s="1"/>
  <c r="AG231" i="2"/>
  <c r="AF231" i="2"/>
  <c r="AE231" i="2" s="1"/>
  <c r="AG230" i="2"/>
  <c r="AF230" i="2"/>
  <c r="AE230" i="2" s="1"/>
  <c r="AG229" i="2"/>
  <c r="AF229" i="2"/>
  <c r="AE229" i="2"/>
  <c r="AG228" i="2"/>
  <c r="AE228" i="2" s="1"/>
  <c r="AF228" i="2"/>
  <c r="AG227" i="2"/>
  <c r="AF227" i="2"/>
  <c r="AE227" i="2" s="1"/>
  <c r="AG226" i="2"/>
  <c r="AF226" i="2"/>
  <c r="AE226" i="2" s="1"/>
  <c r="AG225" i="2"/>
  <c r="AF225" i="2"/>
  <c r="AE225" i="2"/>
  <c r="AG224" i="2"/>
  <c r="AF224" i="2"/>
  <c r="AE224" i="2" s="1"/>
  <c r="AG223" i="2"/>
  <c r="AF223" i="2"/>
  <c r="AE223" i="2" s="1"/>
  <c r="AG222" i="2"/>
  <c r="AF222" i="2"/>
  <c r="AE222" i="2" s="1"/>
  <c r="AG221" i="2"/>
  <c r="AF221" i="2"/>
  <c r="AE221" i="2"/>
  <c r="AG220" i="2"/>
  <c r="AF220" i="2"/>
  <c r="AE220" i="2" s="1"/>
  <c r="AG219" i="2"/>
  <c r="AF219" i="2"/>
  <c r="AE219" i="2" s="1"/>
  <c r="AG218" i="2"/>
  <c r="AF218" i="2"/>
  <c r="AE218" i="2" s="1"/>
  <c r="AG217" i="2"/>
  <c r="AF217" i="2"/>
  <c r="AE217" i="2"/>
  <c r="AG216" i="2"/>
  <c r="AF216" i="2"/>
  <c r="AE216" i="2" s="1"/>
  <c r="AG215" i="2"/>
  <c r="AF215" i="2"/>
  <c r="AE215" i="2" s="1"/>
  <c r="AG214" i="2"/>
  <c r="AF214" i="2"/>
  <c r="AE214" i="2" s="1"/>
  <c r="AG213" i="2"/>
  <c r="AF213" i="2"/>
  <c r="AE213" i="2"/>
  <c r="AG212" i="2"/>
  <c r="AF212" i="2"/>
  <c r="AE212" i="2" s="1"/>
  <c r="AG211" i="2"/>
  <c r="AF211" i="2"/>
  <c r="AE211" i="2" s="1"/>
  <c r="AG210" i="2"/>
  <c r="AF210" i="2"/>
  <c r="AE210" i="2" s="1"/>
  <c r="AG209" i="2"/>
  <c r="AF209" i="2"/>
  <c r="AE209" i="2"/>
  <c r="AG208" i="2"/>
  <c r="AF208" i="2"/>
  <c r="AE208" i="2" s="1"/>
  <c r="AG207" i="2"/>
  <c r="AF207" i="2"/>
  <c r="AE207" i="2" s="1"/>
  <c r="AG206" i="2"/>
  <c r="AF206" i="2"/>
  <c r="AE206" i="2" s="1"/>
  <c r="AG205" i="2"/>
  <c r="AF205" i="2"/>
  <c r="AE205" i="2"/>
  <c r="AG204" i="2"/>
  <c r="AF204" i="2"/>
  <c r="AE204" i="2" s="1"/>
  <c r="AG203" i="2"/>
  <c r="AF203" i="2"/>
  <c r="AE203" i="2" s="1"/>
  <c r="AG202" i="2"/>
  <c r="AF202" i="2"/>
  <c r="AE202" i="2" s="1"/>
  <c r="AG201" i="2"/>
  <c r="AF201" i="2"/>
  <c r="AE201" i="2"/>
  <c r="AG200" i="2"/>
  <c r="AF200" i="2"/>
  <c r="AE200" i="2" s="1"/>
  <c r="AG199" i="2"/>
  <c r="AF199" i="2"/>
  <c r="AE199" i="2" s="1"/>
  <c r="AG198" i="2"/>
  <c r="AF198" i="2"/>
  <c r="AE198" i="2" s="1"/>
  <c r="AG197" i="2"/>
  <c r="AF197" i="2"/>
  <c r="AE197" i="2"/>
  <c r="AG196" i="2"/>
  <c r="AE196" i="2" s="1"/>
  <c r="AF196" i="2"/>
  <c r="AG195" i="2"/>
  <c r="AF195" i="2"/>
  <c r="AE195" i="2" s="1"/>
  <c r="AG194" i="2"/>
  <c r="AF194" i="2"/>
  <c r="AE194" i="2" s="1"/>
  <c r="AG193" i="2"/>
  <c r="AF193" i="2"/>
  <c r="AE193" i="2"/>
  <c r="AG192" i="2"/>
  <c r="AF192" i="2"/>
  <c r="AE192" i="2" s="1"/>
  <c r="AG191" i="2"/>
  <c r="AF191" i="2"/>
  <c r="AE191" i="2" s="1"/>
  <c r="AG190" i="2"/>
  <c r="AF190" i="2"/>
  <c r="AE190" i="2" s="1"/>
  <c r="AG189" i="2"/>
  <c r="AF189" i="2"/>
  <c r="AE189" i="2"/>
  <c r="AG188" i="2"/>
  <c r="AF188" i="2"/>
  <c r="AE188" i="2"/>
  <c r="AG187" i="2"/>
  <c r="AF187" i="2"/>
  <c r="AE187" i="2" s="1"/>
  <c r="AG186" i="2"/>
  <c r="AF186" i="2"/>
  <c r="AE186" i="2" s="1"/>
  <c r="AG185" i="2"/>
  <c r="AF185" i="2"/>
  <c r="AE185" i="2"/>
  <c r="AG184" i="2"/>
  <c r="AF184" i="2"/>
  <c r="AE184" i="2"/>
  <c r="AG183" i="2"/>
  <c r="AE183" i="2" s="1"/>
  <c r="AF183" i="2"/>
  <c r="AG182" i="2"/>
  <c r="AF182" i="2"/>
  <c r="AE182" i="2" s="1"/>
  <c r="AG181" i="2"/>
  <c r="AF181" i="2"/>
  <c r="AE181" i="2"/>
  <c r="AG180" i="2"/>
  <c r="AF180" i="2"/>
  <c r="AE180" i="2"/>
  <c r="AG179" i="2"/>
  <c r="AE179" i="2" s="1"/>
  <c r="AF179" i="2"/>
  <c r="AG178" i="2"/>
  <c r="AF178" i="2"/>
  <c r="AE178" i="2" s="1"/>
  <c r="AG177" i="2"/>
  <c r="AF177" i="2"/>
  <c r="AE177" i="2"/>
  <c r="AG176" i="2"/>
  <c r="AF176" i="2"/>
  <c r="AE176" i="2"/>
  <c r="AG175" i="2"/>
  <c r="AF175" i="2"/>
  <c r="AE175" i="2" s="1"/>
  <c r="AG174" i="2"/>
  <c r="AF174" i="2"/>
  <c r="AE174" i="2" s="1"/>
  <c r="AG173" i="2"/>
  <c r="AF173" i="2"/>
  <c r="AE173" i="2"/>
  <c r="AG172" i="2"/>
  <c r="AF172" i="2"/>
  <c r="AE172" i="2"/>
  <c r="AG171" i="2"/>
  <c r="AF171" i="2"/>
  <c r="AE171" i="2" s="1"/>
  <c r="AG170" i="2"/>
  <c r="AF170" i="2"/>
  <c r="AE170" i="2" s="1"/>
  <c r="AG169" i="2"/>
  <c r="AF169" i="2"/>
  <c r="AE169" i="2"/>
  <c r="AG168" i="2"/>
  <c r="AF168" i="2"/>
  <c r="AE168" i="2"/>
  <c r="AG167" i="2"/>
  <c r="AF167" i="2"/>
  <c r="AE167" i="2" s="1"/>
  <c r="AG166" i="2"/>
  <c r="AF166" i="2"/>
  <c r="AE166" i="2" s="1"/>
  <c r="AG165" i="2"/>
  <c r="AF165" i="2"/>
  <c r="AE165" i="2"/>
  <c r="AG164" i="2"/>
  <c r="AF164" i="2"/>
  <c r="AE164" i="2"/>
  <c r="AG163" i="2"/>
  <c r="AF163" i="2"/>
  <c r="AE163" i="2" s="1"/>
  <c r="AG162" i="2"/>
  <c r="AF162" i="2"/>
  <c r="AE162" i="2" s="1"/>
  <c r="AG161" i="2"/>
  <c r="AF161" i="2"/>
  <c r="AE161" i="2"/>
  <c r="AG160" i="2"/>
  <c r="AF160" i="2"/>
  <c r="AE160" i="2"/>
  <c r="AG159" i="2"/>
  <c r="AF159" i="2"/>
  <c r="AE159" i="2" s="1"/>
  <c r="AG158" i="2"/>
  <c r="AF158" i="2"/>
  <c r="AE158" i="2" s="1"/>
  <c r="AG157" i="2"/>
  <c r="AF157" i="2"/>
  <c r="AE157" i="2"/>
  <c r="AG156" i="2"/>
  <c r="AF156" i="2"/>
  <c r="AE156" i="2"/>
  <c r="AG155" i="2"/>
  <c r="AF155" i="2"/>
  <c r="AE155" i="2" s="1"/>
  <c r="AG154" i="2"/>
  <c r="AF154" i="2"/>
  <c r="AE154" i="2" s="1"/>
  <c r="AG153" i="2"/>
  <c r="AF153" i="2"/>
  <c r="AE153" i="2"/>
  <c r="AG152" i="2"/>
  <c r="AF152" i="2"/>
  <c r="AE152" i="2"/>
  <c r="AG151" i="2"/>
  <c r="AF151" i="2"/>
  <c r="AE151" i="2" s="1"/>
  <c r="AG150" i="2"/>
  <c r="AF150" i="2"/>
  <c r="AE150" i="2" s="1"/>
  <c r="AG149" i="2"/>
  <c r="AF149" i="2"/>
  <c r="AE149" i="2"/>
  <c r="AG148" i="2"/>
  <c r="AF148" i="2"/>
  <c r="AE148" i="2"/>
  <c r="AG147" i="2"/>
  <c r="AF147" i="2"/>
  <c r="AE147" i="2" s="1"/>
  <c r="AG146" i="2"/>
  <c r="AF146" i="2"/>
  <c r="AE146" i="2" s="1"/>
  <c r="AG145" i="2"/>
  <c r="AF145" i="2"/>
  <c r="AE145" i="2"/>
  <c r="AG144" i="2"/>
  <c r="AF144" i="2"/>
  <c r="AE144" i="2"/>
  <c r="AG143" i="2"/>
  <c r="AF143" i="2"/>
  <c r="AE143" i="2" s="1"/>
  <c r="AG142" i="2"/>
  <c r="AF142" i="2"/>
  <c r="AE142" i="2" s="1"/>
  <c r="AG141" i="2"/>
  <c r="AF141" i="2"/>
  <c r="AE141" i="2"/>
  <c r="AG140" i="2"/>
  <c r="AF140" i="2"/>
  <c r="AE140" i="2"/>
  <c r="AG139" i="2"/>
  <c r="AE139" i="2" s="1"/>
  <c r="AF139" i="2"/>
  <c r="AG138" i="2"/>
  <c r="AF138" i="2"/>
  <c r="AE138" i="2" s="1"/>
  <c r="AG137" i="2"/>
  <c r="AF137" i="2"/>
  <c r="AE137" i="2"/>
  <c r="AG136" i="2"/>
  <c r="AF136" i="2"/>
  <c r="AE136" i="2" s="1"/>
  <c r="AG135" i="2"/>
  <c r="AE135" i="2" s="1"/>
  <c r="AF135" i="2"/>
  <c r="AG134" i="2"/>
  <c r="AF134" i="2"/>
  <c r="AE134" i="2" s="1"/>
  <c r="AG133" i="2"/>
  <c r="AF133" i="2"/>
  <c r="AE133" i="2"/>
  <c r="AG132" i="2"/>
  <c r="AF132" i="2"/>
  <c r="AE132" i="2"/>
  <c r="AG131" i="2"/>
  <c r="AE131" i="2" s="1"/>
  <c r="AF131" i="2"/>
  <c r="AG130" i="2"/>
  <c r="AF130" i="2"/>
  <c r="AE130" i="2" s="1"/>
  <c r="AG129" i="2"/>
  <c r="AF129" i="2"/>
  <c r="AE129" i="2"/>
  <c r="AG128" i="2"/>
  <c r="AF128" i="2"/>
  <c r="AE128" i="2"/>
  <c r="AG127" i="2"/>
  <c r="AE127" i="2" s="1"/>
  <c r="AF127" i="2"/>
  <c r="AG126" i="2"/>
  <c r="AF126" i="2"/>
  <c r="AE126" i="2" s="1"/>
  <c r="AG125" i="2"/>
  <c r="AF125" i="2"/>
  <c r="AE125" i="2"/>
  <c r="AG124" i="2"/>
  <c r="AF124" i="2"/>
  <c r="AE124" i="2"/>
  <c r="AG123" i="2"/>
  <c r="AE123" i="2" s="1"/>
  <c r="AF123" i="2"/>
  <c r="AG122" i="2"/>
  <c r="AF122" i="2"/>
  <c r="AE122" i="2" s="1"/>
  <c r="AG121" i="2"/>
  <c r="AF121" i="2"/>
  <c r="AE121" i="2"/>
  <c r="AG120" i="2"/>
  <c r="AF120" i="2"/>
  <c r="AE120" i="2"/>
  <c r="AG119" i="2"/>
  <c r="AE119" i="2" s="1"/>
  <c r="AF119" i="2"/>
  <c r="AG118" i="2"/>
  <c r="AF118" i="2"/>
  <c r="AE118" i="2" s="1"/>
  <c r="AG117" i="2"/>
  <c r="AF117" i="2"/>
  <c r="AE117" i="2"/>
  <c r="AG116" i="2"/>
  <c r="AF116" i="2"/>
  <c r="AE116" i="2"/>
  <c r="AG115" i="2"/>
  <c r="AE115" i="2" s="1"/>
  <c r="AF115" i="2"/>
  <c r="AG114" i="2"/>
  <c r="AF114" i="2"/>
  <c r="AE114" i="2" s="1"/>
  <c r="AG113" i="2"/>
  <c r="AF113" i="2"/>
  <c r="AE113" i="2"/>
  <c r="AG112" i="2"/>
  <c r="AF112" i="2"/>
  <c r="AE112" i="2"/>
  <c r="AG111" i="2"/>
  <c r="AE111" i="2" s="1"/>
  <c r="AF111" i="2"/>
  <c r="AG110" i="2"/>
  <c r="AF110" i="2"/>
  <c r="AE110" i="2" s="1"/>
  <c r="AG109" i="2"/>
  <c r="AF109" i="2"/>
  <c r="AE109" i="2"/>
  <c r="AG108" i="2"/>
  <c r="AF108" i="2"/>
  <c r="AE108" i="2"/>
  <c r="AG107" i="2"/>
  <c r="AF107" i="2"/>
  <c r="AE107" i="2" s="1"/>
  <c r="AG106" i="2"/>
  <c r="AF106" i="2"/>
  <c r="AE106" i="2" s="1"/>
  <c r="AG105" i="2"/>
  <c r="AF105" i="2"/>
  <c r="AE105" i="2"/>
  <c r="AG104" i="2"/>
  <c r="AF104" i="2"/>
  <c r="AE104" i="2"/>
  <c r="AG103" i="2"/>
  <c r="AF103" i="2"/>
  <c r="AE103" i="2" s="1"/>
  <c r="AG102" i="2"/>
  <c r="AF102" i="2"/>
  <c r="AE102" i="2" s="1"/>
  <c r="AG101" i="2"/>
  <c r="AF101" i="2"/>
  <c r="AE101" i="2"/>
  <c r="AG100" i="2"/>
  <c r="AF100" i="2"/>
  <c r="AE100" i="2" s="1"/>
  <c r="AG99" i="2"/>
  <c r="AF99" i="2"/>
  <c r="AE99" i="2" s="1"/>
  <c r="AG98" i="2"/>
  <c r="AF98" i="2"/>
  <c r="AE98" i="2" s="1"/>
  <c r="AG97" i="2"/>
  <c r="AF97" i="2"/>
  <c r="AE97" i="2"/>
  <c r="AG96" i="2"/>
  <c r="AF96" i="2"/>
  <c r="AE96" i="2" s="1"/>
  <c r="AG95" i="2"/>
  <c r="AF95" i="2"/>
  <c r="AE95" i="2" s="1"/>
  <c r="AG94" i="2"/>
  <c r="AF94" i="2"/>
  <c r="AE94" i="2" s="1"/>
  <c r="AG93" i="2"/>
  <c r="AF93" i="2"/>
  <c r="AE93" i="2"/>
  <c r="AG92" i="2"/>
  <c r="AF92" i="2"/>
  <c r="AE92" i="2" s="1"/>
  <c r="AG91" i="2"/>
  <c r="AE91" i="2" s="1"/>
  <c r="AF91" i="2"/>
  <c r="AG90" i="2"/>
  <c r="AF90" i="2"/>
  <c r="AE90" i="2" s="1"/>
  <c r="AG89" i="2"/>
  <c r="AF89" i="2"/>
  <c r="AE89" i="2"/>
  <c r="AG88" i="2"/>
  <c r="AF88" i="2"/>
  <c r="AE88" i="2" s="1"/>
  <c r="AG87" i="2"/>
  <c r="AE87" i="2" s="1"/>
  <c r="AF87" i="2"/>
  <c r="AG86" i="2"/>
  <c r="AF86" i="2"/>
  <c r="AE86" i="2" s="1"/>
  <c r="AG85" i="2"/>
  <c r="AF85" i="2"/>
  <c r="AE85" i="2"/>
  <c r="AG84" i="2"/>
  <c r="AF84" i="2"/>
  <c r="AE84" i="2" s="1"/>
  <c r="AG83" i="2"/>
  <c r="AF83" i="2"/>
  <c r="AE83" i="2" s="1"/>
  <c r="AG82" i="2"/>
  <c r="AF82" i="2"/>
  <c r="AE82" i="2" s="1"/>
  <c r="AG81" i="2"/>
  <c r="AF81" i="2"/>
  <c r="AE81" i="2"/>
  <c r="AG80" i="2"/>
  <c r="AF80" i="2"/>
  <c r="AE80" i="2" s="1"/>
  <c r="AG79" i="2"/>
  <c r="AF79" i="2"/>
  <c r="AE79" i="2" s="1"/>
  <c r="AG78" i="2"/>
  <c r="AF78" i="2"/>
  <c r="AE78" i="2" s="1"/>
  <c r="AG77" i="2"/>
  <c r="AF77" i="2"/>
  <c r="AE77" i="2"/>
  <c r="AG76" i="2"/>
  <c r="AF76" i="2"/>
  <c r="AE76" i="2"/>
  <c r="AG75" i="2"/>
  <c r="AF75" i="2"/>
  <c r="AE75" i="2" s="1"/>
  <c r="AG74" i="2"/>
  <c r="AF74" i="2"/>
  <c r="AE74" i="2" s="1"/>
  <c r="AG73" i="2"/>
  <c r="AF73" i="2"/>
  <c r="AE73" i="2"/>
  <c r="AG72" i="2"/>
  <c r="AF72" i="2"/>
  <c r="AE72" i="2"/>
  <c r="AG71" i="2"/>
  <c r="AF71" i="2"/>
  <c r="AE71" i="2" s="1"/>
  <c r="AG70" i="2"/>
  <c r="AF70" i="2"/>
  <c r="AE70" i="2" s="1"/>
  <c r="AG69" i="2"/>
  <c r="AF69" i="2"/>
  <c r="AE69" i="2"/>
  <c r="AG68" i="2"/>
  <c r="AF68" i="2"/>
  <c r="AE68" i="2"/>
  <c r="AG67" i="2"/>
  <c r="AF67" i="2"/>
  <c r="AE67" i="2" s="1"/>
  <c r="AG66" i="2"/>
  <c r="AF66" i="2"/>
  <c r="AE66" i="2" s="1"/>
  <c r="AG65" i="2"/>
  <c r="AF65" i="2"/>
  <c r="AE65" i="2"/>
  <c r="AG64" i="2"/>
  <c r="AF64" i="2"/>
  <c r="AE64" i="2"/>
  <c r="AG63" i="2"/>
  <c r="AE63" i="2" s="1"/>
  <c r="AF63" i="2"/>
  <c r="AG62" i="2"/>
  <c r="AF62" i="2"/>
  <c r="AE62" i="2" s="1"/>
  <c r="AG61" i="2"/>
  <c r="AF61" i="2"/>
  <c r="AE61" i="2"/>
  <c r="AG60" i="2"/>
  <c r="AF60" i="2"/>
  <c r="AE60" i="2"/>
  <c r="AG59" i="2"/>
  <c r="AE59" i="2" s="1"/>
  <c r="AF59" i="2"/>
  <c r="AG58" i="2"/>
  <c r="AF58" i="2"/>
  <c r="AE58" i="2" s="1"/>
  <c r="AG57" i="2"/>
  <c r="AF57" i="2"/>
  <c r="AE57" i="2"/>
  <c r="AG56" i="2"/>
  <c r="AF56" i="2"/>
  <c r="AE56" i="2"/>
  <c r="AG55" i="2"/>
  <c r="AE55" i="2" s="1"/>
  <c r="AF55" i="2"/>
  <c r="AG54" i="2"/>
  <c r="AF54" i="2"/>
  <c r="AE54" i="2" s="1"/>
  <c r="AG53" i="2"/>
  <c r="AF53" i="2"/>
  <c r="AE53" i="2"/>
  <c r="AG52" i="2"/>
  <c r="AF52" i="2"/>
  <c r="AE52" i="2"/>
  <c r="AG51" i="2"/>
  <c r="AF51" i="2"/>
  <c r="AE51" i="2" s="1"/>
  <c r="AG50" i="2"/>
  <c r="AF50" i="2"/>
  <c r="AE50" i="2" s="1"/>
  <c r="AG49" i="2"/>
  <c r="AF49" i="2"/>
  <c r="AE49" i="2"/>
  <c r="AG48" i="2"/>
  <c r="AF48" i="2"/>
  <c r="AE48" i="2"/>
  <c r="AG47" i="2"/>
  <c r="AF47" i="2"/>
  <c r="AE47" i="2" s="1"/>
  <c r="AG46" i="2"/>
  <c r="AF46" i="2"/>
  <c r="AE46" i="2" s="1"/>
  <c r="AG45" i="2"/>
  <c r="AF45" i="2"/>
  <c r="AE45" i="2"/>
  <c r="AG44" i="2"/>
  <c r="AF44" i="2"/>
  <c r="AE44" i="2"/>
  <c r="AG43" i="2"/>
  <c r="AF43" i="2"/>
  <c r="AE43" i="2" s="1"/>
  <c r="AG42" i="2"/>
  <c r="AF42" i="2"/>
  <c r="AE42" i="2" s="1"/>
  <c r="AG41" i="2"/>
  <c r="AF41" i="2"/>
  <c r="AE41" i="2"/>
  <c r="AG40" i="2"/>
  <c r="AF40" i="2"/>
  <c r="AE40" i="2" s="1"/>
  <c r="AG39" i="2"/>
  <c r="AE39" i="2" s="1"/>
  <c r="AF39" i="2"/>
  <c r="AG38" i="2"/>
  <c r="AF38" i="2"/>
  <c r="AE38" i="2" s="1"/>
  <c r="AG37" i="2"/>
  <c r="AF37" i="2"/>
  <c r="AE37" i="2"/>
  <c r="AG36" i="2"/>
  <c r="AF36" i="2"/>
  <c r="AE36" i="2"/>
  <c r="AG35" i="2"/>
  <c r="AF35" i="2"/>
  <c r="AE35" i="2" s="1"/>
  <c r="AG34" i="2"/>
  <c r="AF34" i="2"/>
  <c r="AE34" i="2" s="1"/>
  <c r="AG33" i="2"/>
  <c r="AF33" i="2"/>
  <c r="AE33" i="2"/>
  <c r="AG32" i="2"/>
  <c r="AF32" i="2"/>
  <c r="AE32" i="2"/>
  <c r="AG31" i="2"/>
  <c r="AF31" i="2"/>
  <c r="AE31" i="2" s="1"/>
  <c r="AG30" i="2"/>
  <c r="AF30" i="2"/>
  <c r="AE30" i="2" s="1"/>
  <c r="AG29" i="2"/>
  <c r="AF29" i="2"/>
  <c r="AE29" i="2"/>
  <c r="AG28" i="2"/>
  <c r="AF28" i="2"/>
  <c r="AE28" i="2"/>
  <c r="AG27" i="2"/>
  <c r="AF27" i="2"/>
  <c r="AE27" i="2" s="1"/>
  <c r="AG26" i="2"/>
  <c r="AF26" i="2"/>
  <c r="AE26" i="2" s="1"/>
  <c r="AG25" i="2"/>
  <c r="AF25" i="2"/>
  <c r="AE25" i="2"/>
  <c r="AG24" i="2"/>
  <c r="AF24" i="2"/>
  <c r="AE24" i="2"/>
  <c r="AG23" i="2"/>
  <c r="AF23" i="2"/>
  <c r="AE23" i="2" s="1"/>
  <c r="AG22" i="2"/>
  <c r="AF22" i="2"/>
  <c r="AE22" i="2" s="1"/>
  <c r="AG21" i="2"/>
  <c r="AF21" i="2"/>
  <c r="AE21" i="2"/>
  <c r="AG20" i="2"/>
  <c r="AF20" i="2"/>
  <c r="AE20" i="2"/>
  <c r="AG19" i="2"/>
  <c r="AF19" i="2"/>
  <c r="AE19" i="2" s="1"/>
  <c r="AG18" i="2"/>
  <c r="AF18" i="2"/>
  <c r="AE18" i="2" s="1"/>
  <c r="AG17" i="2"/>
  <c r="AF17" i="2"/>
  <c r="AE17" i="2"/>
  <c r="AG16" i="2"/>
  <c r="AF16" i="2"/>
  <c r="AE16" i="2"/>
  <c r="AG15" i="2"/>
  <c r="AF15" i="2"/>
  <c r="AE15" i="2" s="1"/>
  <c r="AG14" i="2"/>
  <c r="AF14" i="2"/>
  <c r="AE14" i="2" s="1"/>
  <c r="AM7" i="2"/>
  <c r="AM5" i="2" s="1"/>
  <c r="AT13" i="2"/>
  <c r="AT260" i="2"/>
  <c r="AS260" i="2" s="1"/>
  <c r="AT259" i="2"/>
  <c r="AS259" i="2" s="1"/>
  <c r="AT258" i="2"/>
  <c r="AS258" i="2" s="1"/>
  <c r="AT257" i="2"/>
  <c r="AS257" i="2" s="1"/>
  <c r="AT256" i="2"/>
  <c r="AS256" i="2" s="1"/>
  <c r="AT255" i="2"/>
  <c r="AS255" i="2" s="1"/>
  <c r="AT254" i="2"/>
  <c r="AS254" i="2" s="1"/>
  <c r="AT253" i="2"/>
  <c r="AS253" i="2" s="1"/>
  <c r="AT252" i="2"/>
  <c r="AS252" i="2" s="1"/>
  <c r="AT251" i="2"/>
  <c r="AS251" i="2" s="1"/>
  <c r="AT250" i="2"/>
  <c r="AS250" i="2" s="1"/>
  <c r="AT249" i="2"/>
  <c r="AS249" i="2" s="1"/>
  <c r="AT248" i="2"/>
  <c r="AS248" i="2" s="1"/>
  <c r="AT247" i="2"/>
  <c r="AS247" i="2" s="1"/>
  <c r="AT246" i="2"/>
  <c r="AS246" i="2" s="1"/>
  <c r="AT245" i="2"/>
  <c r="AS245" i="2" s="1"/>
  <c r="AJ245" i="2" s="1"/>
  <c r="AT244" i="2"/>
  <c r="AS244" i="2" s="1"/>
  <c r="AT243" i="2"/>
  <c r="AS243" i="2" s="1"/>
  <c r="AT242" i="2"/>
  <c r="AS242" i="2" s="1"/>
  <c r="AT241" i="2"/>
  <c r="AS241" i="2" s="1"/>
  <c r="AJ241" i="2" s="1"/>
  <c r="AT240" i="2"/>
  <c r="AS240" i="2" s="1"/>
  <c r="AT239" i="2"/>
  <c r="AS239" i="2" s="1"/>
  <c r="AT238" i="2"/>
  <c r="AS238" i="2" s="1"/>
  <c r="AT237" i="2"/>
  <c r="AS237" i="2" s="1"/>
  <c r="AJ237" i="2" s="1"/>
  <c r="AT236" i="2"/>
  <c r="AS236" i="2" s="1"/>
  <c r="AT235" i="2"/>
  <c r="AS235" i="2" s="1"/>
  <c r="AJ235" i="2" s="1"/>
  <c r="AT234" i="2"/>
  <c r="AS234" i="2" s="1"/>
  <c r="AT233" i="2"/>
  <c r="AS233" i="2" s="1"/>
  <c r="AT232" i="2"/>
  <c r="AS232" i="2" s="1"/>
  <c r="AJ232" i="2" s="1"/>
  <c r="AT231" i="2"/>
  <c r="AS231" i="2" s="1"/>
  <c r="AJ231" i="2" s="1"/>
  <c r="AT230" i="2"/>
  <c r="AS230" i="2" s="1"/>
  <c r="AT229" i="2"/>
  <c r="AS229" i="2" s="1"/>
  <c r="AJ229" i="2" s="1"/>
  <c r="AT228" i="2"/>
  <c r="AS228" i="2" s="1"/>
  <c r="AT227" i="2"/>
  <c r="AS227" i="2" s="1"/>
  <c r="AJ227" i="2" s="1"/>
  <c r="AT226" i="2"/>
  <c r="AS226" i="2" s="1"/>
  <c r="AJ226" i="2" s="1"/>
  <c r="AT225" i="2"/>
  <c r="AS225" i="2" s="1"/>
  <c r="AT224" i="2"/>
  <c r="AS224" i="2" s="1"/>
  <c r="AT223" i="2"/>
  <c r="AS223" i="2" s="1"/>
  <c r="AJ223" i="2" s="1"/>
  <c r="AT222" i="2"/>
  <c r="AS222" i="2" s="1"/>
  <c r="AT221" i="2"/>
  <c r="AS221" i="2" s="1"/>
  <c r="AJ221" i="2" s="1"/>
  <c r="AT220" i="2"/>
  <c r="AS220" i="2" s="1"/>
  <c r="AJ220" i="2" s="1"/>
  <c r="AT219" i="2"/>
  <c r="AS219" i="2" s="1"/>
  <c r="AT218" i="2"/>
  <c r="AS218" i="2" s="1"/>
  <c r="AT217" i="2"/>
  <c r="AS217" i="2" s="1"/>
  <c r="AJ217" i="2" s="1"/>
  <c r="AT216" i="2"/>
  <c r="AS216" i="2" s="1"/>
  <c r="AT215" i="2"/>
  <c r="AS215" i="2" s="1"/>
  <c r="AT214" i="2"/>
  <c r="AS214" i="2" s="1"/>
  <c r="AT213" i="2"/>
  <c r="AS213" i="2" s="1"/>
  <c r="AJ213" i="2" s="1"/>
  <c r="AT212" i="2"/>
  <c r="AS212" i="2" s="1"/>
  <c r="AT211" i="2"/>
  <c r="AS211" i="2" s="1"/>
  <c r="AJ211" i="2" s="1"/>
  <c r="AT210" i="2"/>
  <c r="AS210" i="2" s="1"/>
  <c r="AJ210" i="2" s="1"/>
  <c r="AT209" i="2"/>
  <c r="AS209" i="2" s="1"/>
  <c r="AT208" i="2"/>
  <c r="AS208" i="2" s="1"/>
  <c r="AT207" i="2"/>
  <c r="AS207" i="2" s="1"/>
  <c r="AT206" i="2"/>
  <c r="AS206" i="2" s="1"/>
  <c r="AJ206" i="2" s="1"/>
  <c r="AT205" i="2"/>
  <c r="AS205" i="2" s="1"/>
  <c r="AT204" i="2"/>
  <c r="AS204" i="2" s="1"/>
  <c r="AT203" i="2"/>
  <c r="AS203" i="2" s="1"/>
  <c r="AJ203" i="2" s="1"/>
  <c r="AT202" i="2"/>
  <c r="AS202" i="2" s="1"/>
  <c r="AT201" i="2"/>
  <c r="AS201" i="2" s="1"/>
  <c r="AT200" i="2"/>
  <c r="AS200" i="2" s="1"/>
  <c r="AT199" i="2"/>
  <c r="AS199" i="2" s="1"/>
  <c r="AJ199" i="2" s="1"/>
  <c r="AT198" i="2"/>
  <c r="AS198" i="2" s="1"/>
  <c r="AT197" i="2"/>
  <c r="AS197" i="2" s="1"/>
  <c r="AT196" i="2"/>
  <c r="AS196" i="2" s="1"/>
  <c r="AT195" i="2"/>
  <c r="AS195" i="2" s="1"/>
  <c r="AJ195" i="2" s="1"/>
  <c r="AT194" i="2"/>
  <c r="AS194" i="2" s="1"/>
  <c r="AT193" i="2"/>
  <c r="AS193" i="2" s="1"/>
  <c r="AT192" i="2"/>
  <c r="AS192" i="2" s="1"/>
  <c r="AT191" i="2"/>
  <c r="AS191" i="2" s="1"/>
  <c r="AT190" i="2"/>
  <c r="AS190" i="2" s="1"/>
  <c r="AT189" i="2"/>
  <c r="AS189" i="2" s="1"/>
  <c r="AT188" i="2"/>
  <c r="AS188" i="2" s="1"/>
  <c r="AT187" i="2"/>
  <c r="AS187" i="2" s="1"/>
  <c r="AJ187" i="2" s="1"/>
  <c r="AT186" i="2"/>
  <c r="AS186" i="2" s="1"/>
  <c r="AJ186" i="2" s="1"/>
  <c r="AT185" i="2"/>
  <c r="AS185" i="2" s="1"/>
  <c r="AT184" i="2"/>
  <c r="AS184" i="2" s="1"/>
  <c r="AT183" i="2"/>
  <c r="AS183" i="2" s="1"/>
  <c r="AJ183" i="2" s="1"/>
  <c r="AT182" i="2"/>
  <c r="AS182" i="2" s="1"/>
  <c r="AJ182" i="2" s="1"/>
  <c r="AT181" i="2"/>
  <c r="AS181" i="2" s="1"/>
  <c r="AT180" i="2"/>
  <c r="AS180" i="2" s="1"/>
  <c r="AT179" i="2"/>
  <c r="AS179" i="2" s="1"/>
  <c r="AJ179" i="2" s="1"/>
  <c r="AT178" i="2"/>
  <c r="AS178" i="2" s="1"/>
  <c r="AJ178" i="2" s="1"/>
  <c r="AT177" i="2"/>
  <c r="AS177" i="2" s="1"/>
  <c r="AT176" i="2"/>
  <c r="AS176" i="2" s="1"/>
  <c r="AT175" i="2"/>
  <c r="AS175" i="2" s="1"/>
  <c r="AJ175" i="2" s="1"/>
  <c r="AT174" i="2"/>
  <c r="AS174" i="2" s="1"/>
  <c r="AJ174" i="2" s="1"/>
  <c r="AT173" i="2"/>
  <c r="AS173" i="2" s="1"/>
  <c r="AT172" i="2"/>
  <c r="AS172" i="2" s="1"/>
  <c r="AT171" i="2"/>
  <c r="AS171" i="2" s="1"/>
  <c r="AJ171" i="2" s="1"/>
  <c r="AT170" i="2"/>
  <c r="AS170" i="2" s="1"/>
  <c r="AT169" i="2"/>
  <c r="AS169" i="2" s="1"/>
  <c r="AT168" i="2"/>
  <c r="AS168" i="2" s="1"/>
  <c r="AJ168" i="2" s="1"/>
  <c r="AT167" i="2"/>
  <c r="AS167" i="2" s="1"/>
  <c r="AJ167" i="2" s="1"/>
  <c r="AT166" i="2"/>
  <c r="AS166" i="2" s="1"/>
  <c r="AT165" i="2"/>
  <c r="AS165" i="2" s="1"/>
  <c r="AT164" i="2"/>
  <c r="AS164" i="2" s="1"/>
  <c r="AJ164" i="2" s="1"/>
  <c r="AT163" i="2"/>
  <c r="AS163" i="2" s="1"/>
  <c r="AJ163" i="2" s="1"/>
  <c r="AT162" i="2"/>
  <c r="AS162" i="2" s="1"/>
  <c r="AT161" i="2"/>
  <c r="AS161" i="2" s="1"/>
  <c r="AJ161" i="2" s="1"/>
  <c r="AT160" i="2"/>
  <c r="AS160" i="2" s="1"/>
  <c r="AJ160" i="2" s="1"/>
  <c r="AT159" i="2"/>
  <c r="AS159" i="2" s="1"/>
  <c r="AT158" i="2"/>
  <c r="AS158" i="2" s="1"/>
  <c r="AT157" i="2"/>
  <c r="AS157" i="2" s="1"/>
  <c r="AJ157" i="2" s="1"/>
  <c r="AT156" i="2"/>
  <c r="AS156" i="2" s="1"/>
  <c r="AJ156" i="2" s="1"/>
  <c r="AT155" i="2"/>
  <c r="AS155" i="2" s="1"/>
  <c r="AT154" i="2"/>
  <c r="AS154" i="2" s="1"/>
  <c r="AT153" i="2"/>
  <c r="AS153" i="2" s="1"/>
  <c r="AJ153" i="2" s="1"/>
  <c r="AT152" i="2"/>
  <c r="AS152" i="2" s="1"/>
  <c r="AJ152" i="2" s="1"/>
  <c r="AT151" i="2"/>
  <c r="AS151" i="2" s="1"/>
  <c r="AT150" i="2"/>
  <c r="AS150" i="2" s="1"/>
  <c r="AT149" i="2"/>
  <c r="AS149" i="2" s="1"/>
  <c r="AJ149" i="2" s="1"/>
  <c r="AT148" i="2"/>
  <c r="AS148" i="2" s="1"/>
  <c r="AJ148" i="2" s="1"/>
  <c r="AT147" i="2"/>
  <c r="AS147" i="2" s="1"/>
  <c r="AT146" i="2"/>
  <c r="AS146" i="2" s="1"/>
  <c r="AT145" i="2"/>
  <c r="AS145" i="2" s="1"/>
  <c r="AJ145" i="2" s="1"/>
  <c r="AT144" i="2"/>
  <c r="AS144" i="2" s="1"/>
  <c r="AJ144" i="2" s="1"/>
  <c r="AT143" i="2"/>
  <c r="AS143" i="2" s="1"/>
  <c r="AT142" i="2"/>
  <c r="AS142" i="2" s="1"/>
  <c r="AT141" i="2"/>
  <c r="AS141" i="2" s="1"/>
  <c r="AJ141" i="2" s="1"/>
  <c r="AT140" i="2"/>
  <c r="AS140" i="2" s="1"/>
  <c r="AJ140" i="2" s="1"/>
  <c r="AT139" i="2"/>
  <c r="AS139" i="2" s="1"/>
  <c r="AT138" i="2"/>
  <c r="AS138" i="2" s="1"/>
  <c r="AT137" i="2"/>
  <c r="AS137" i="2" s="1"/>
  <c r="AJ137" i="2" s="1"/>
  <c r="AT136" i="2"/>
  <c r="AS136" i="2" s="1"/>
  <c r="AJ136" i="2" s="1"/>
  <c r="AT135" i="2"/>
  <c r="AS135" i="2" s="1"/>
  <c r="AT134" i="2"/>
  <c r="AS134" i="2" s="1"/>
  <c r="AT133" i="2"/>
  <c r="AS133" i="2" s="1"/>
  <c r="AJ133" i="2" s="1"/>
  <c r="AT132" i="2"/>
  <c r="AS132" i="2" s="1"/>
  <c r="AJ132" i="2" s="1"/>
  <c r="AT131" i="2"/>
  <c r="AS131" i="2" s="1"/>
  <c r="AT130" i="2"/>
  <c r="AS130" i="2" s="1"/>
  <c r="AT129" i="2"/>
  <c r="AS129" i="2" s="1"/>
  <c r="AJ129" i="2" s="1"/>
  <c r="AT128" i="2"/>
  <c r="AS128" i="2" s="1"/>
  <c r="AJ128" i="2" s="1"/>
  <c r="AT127" i="2"/>
  <c r="AS127" i="2" s="1"/>
  <c r="AT126" i="2"/>
  <c r="AS126" i="2" s="1"/>
  <c r="AT125" i="2"/>
  <c r="AS125" i="2" s="1"/>
  <c r="AJ125" i="2" s="1"/>
  <c r="AT124" i="2"/>
  <c r="AS124" i="2" s="1"/>
  <c r="AJ124" i="2" s="1"/>
  <c r="AT123" i="2"/>
  <c r="AS123" i="2" s="1"/>
  <c r="AT122" i="2"/>
  <c r="AS122" i="2" s="1"/>
  <c r="AT121" i="2"/>
  <c r="AS121" i="2" s="1"/>
  <c r="AJ121" i="2" s="1"/>
  <c r="AT120" i="2"/>
  <c r="AS120" i="2" s="1"/>
  <c r="AJ120" i="2" s="1"/>
  <c r="AT119" i="2"/>
  <c r="AS119" i="2" s="1"/>
  <c r="AJ119" i="2" s="1"/>
  <c r="AT118" i="2"/>
  <c r="AS118" i="2" s="1"/>
  <c r="AJ118" i="2" s="1"/>
  <c r="AT117" i="2"/>
  <c r="AS117" i="2" s="1"/>
  <c r="AJ117" i="2" s="1"/>
  <c r="AT116" i="2"/>
  <c r="AS116" i="2" s="1"/>
  <c r="AJ116" i="2" s="1"/>
  <c r="AT115" i="2"/>
  <c r="AS115" i="2" s="1"/>
  <c r="AJ115" i="2" s="1"/>
  <c r="AT114" i="2"/>
  <c r="AS114" i="2" s="1"/>
  <c r="AJ114" i="2" s="1"/>
  <c r="AT113" i="2"/>
  <c r="AS113" i="2" s="1"/>
  <c r="AJ113" i="2" s="1"/>
  <c r="AT112" i="2"/>
  <c r="AS112" i="2" s="1"/>
  <c r="AJ112" i="2" s="1"/>
  <c r="AT111" i="2"/>
  <c r="AS111" i="2" s="1"/>
  <c r="AJ111" i="2" s="1"/>
  <c r="AT110" i="2"/>
  <c r="AS110" i="2" s="1"/>
  <c r="AJ110" i="2" s="1"/>
  <c r="AT109" i="2"/>
  <c r="AS109" i="2" s="1"/>
  <c r="AJ109" i="2" s="1"/>
  <c r="AT108" i="2"/>
  <c r="AS108" i="2" s="1"/>
  <c r="AJ108" i="2" s="1"/>
  <c r="AT107" i="2"/>
  <c r="AS107" i="2" s="1"/>
  <c r="AJ107" i="2" s="1"/>
  <c r="AT106" i="2"/>
  <c r="AS106" i="2" s="1"/>
  <c r="AJ106" i="2" s="1"/>
  <c r="AT105" i="2"/>
  <c r="AS105" i="2" s="1"/>
  <c r="AJ105" i="2" s="1"/>
  <c r="AT104" i="2"/>
  <c r="AS104" i="2" s="1"/>
  <c r="AJ104" i="2" s="1"/>
  <c r="AT103" i="2"/>
  <c r="AS103" i="2" s="1"/>
  <c r="AJ103" i="2" s="1"/>
  <c r="AT102" i="2"/>
  <c r="AS102" i="2" s="1"/>
  <c r="AJ102" i="2" s="1"/>
  <c r="AT101" i="2"/>
  <c r="AS101" i="2" s="1"/>
  <c r="AJ101" i="2" s="1"/>
  <c r="AT100" i="2"/>
  <c r="AS100" i="2" s="1"/>
  <c r="AJ100" i="2" s="1"/>
  <c r="AT99" i="2"/>
  <c r="AS99" i="2" s="1"/>
  <c r="AJ99" i="2" s="1"/>
  <c r="AT98" i="2"/>
  <c r="AS98" i="2" s="1"/>
  <c r="AJ98" i="2" s="1"/>
  <c r="AT97" i="2"/>
  <c r="AS97" i="2" s="1"/>
  <c r="AJ97" i="2" s="1"/>
  <c r="AT96" i="2"/>
  <c r="AS96" i="2" s="1"/>
  <c r="AJ96" i="2" s="1"/>
  <c r="AT95" i="2"/>
  <c r="AS95" i="2" s="1"/>
  <c r="AJ95" i="2" s="1"/>
  <c r="AT94" i="2"/>
  <c r="AS94" i="2" s="1"/>
  <c r="AJ94" i="2" s="1"/>
  <c r="AT93" i="2"/>
  <c r="AS93" i="2" s="1"/>
  <c r="AJ93" i="2" s="1"/>
  <c r="AT92" i="2"/>
  <c r="AS92" i="2" s="1"/>
  <c r="AJ92" i="2" s="1"/>
  <c r="AT91" i="2"/>
  <c r="AS91" i="2" s="1"/>
  <c r="AJ91" i="2" s="1"/>
  <c r="AT90" i="2"/>
  <c r="AS90" i="2" s="1"/>
  <c r="AJ90" i="2" s="1"/>
  <c r="AT89" i="2"/>
  <c r="AS89" i="2" s="1"/>
  <c r="AJ89" i="2" s="1"/>
  <c r="AT88" i="2"/>
  <c r="AS88" i="2" s="1"/>
  <c r="AJ88" i="2" s="1"/>
  <c r="AT87" i="2"/>
  <c r="AS87" i="2" s="1"/>
  <c r="AJ87" i="2" s="1"/>
  <c r="AT86" i="2"/>
  <c r="AS86" i="2" s="1"/>
  <c r="AJ86" i="2" s="1"/>
  <c r="AT85" i="2"/>
  <c r="AS85" i="2" s="1"/>
  <c r="AJ85" i="2" s="1"/>
  <c r="AT84" i="2"/>
  <c r="AS84" i="2" s="1"/>
  <c r="AJ84" i="2" s="1"/>
  <c r="AT83" i="2"/>
  <c r="AS83" i="2" s="1"/>
  <c r="AJ83" i="2" s="1"/>
  <c r="AT82" i="2"/>
  <c r="AS82" i="2" s="1"/>
  <c r="AJ82" i="2" s="1"/>
  <c r="AT81" i="2"/>
  <c r="AS81" i="2" s="1"/>
  <c r="AJ81" i="2" s="1"/>
  <c r="AT80" i="2"/>
  <c r="AS80" i="2" s="1"/>
  <c r="AJ80" i="2" s="1"/>
  <c r="AT79" i="2"/>
  <c r="AS79" i="2" s="1"/>
  <c r="AJ79" i="2" s="1"/>
  <c r="AT78" i="2"/>
  <c r="AS78" i="2" s="1"/>
  <c r="AJ78" i="2" s="1"/>
  <c r="AT77" i="2"/>
  <c r="AS77" i="2" s="1"/>
  <c r="AJ77" i="2" s="1"/>
  <c r="AT76" i="2"/>
  <c r="AS76" i="2" s="1"/>
  <c r="AJ76" i="2" s="1"/>
  <c r="AT75" i="2"/>
  <c r="AS75" i="2" s="1"/>
  <c r="AJ75" i="2" s="1"/>
  <c r="AT74" i="2"/>
  <c r="AS74" i="2" s="1"/>
  <c r="AJ74" i="2" s="1"/>
  <c r="AT73" i="2"/>
  <c r="AS73" i="2" s="1"/>
  <c r="AJ73" i="2" s="1"/>
  <c r="AT72" i="2"/>
  <c r="AS72" i="2" s="1"/>
  <c r="AJ72" i="2" s="1"/>
  <c r="AT71" i="2"/>
  <c r="AS71" i="2" s="1"/>
  <c r="AJ71" i="2" s="1"/>
  <c r="AT70" i="2"/>
  <c r="AS70" i="2" s="1"/>
  <c r="AJ70" i="2" s="1"/>
  <c r="AT69" i="2"/>
  <c r="AS69" i="2" s="1"/>
  <c r="AJ69" i="2" s="1"/>
  <c r="AT68" i="2"/>
  <c r="AS68" i="2" s="1"/>
  <c r="AJ68" i="2" s="1"/>
  <c r="AT67" i="2"/>
  <c r="AS67" i="2" s="1"/>
  <c r="AJ67" i="2" s="1"/>
  <c r="AT66" i="2"/>
  <c r="AS66" i="2" s="1"/>
  <c r="AJ66" i="2" s="1"/>
  <c r="AT65" i="2"/>
  <c r="AS65" i="2" s="1"/>
  <c r="AJ65" i="2" s="1"/>
  <c r="AT64" i="2"/>
  <c r="AS64" i="2" s="1"/>
  <c r="AJ64" i="2" s="1"/>
  <c r="AT63" i="2"/>
  <c r="AS63" i="2" s="1"/>
  <c r="AJ63" i="2" s="1"/>
  <c r="AT62" i="2"/>
  <c r="AS62" i="2" s="1"/>
  <c r="AJ62" i="2" s="1"/>
  <c r="AT61" i="2"/>
  <c r="AS61" i="2" s="1"/>
  <c r="AJ61" i="2" s="1"/>
  <c r="AT60" i="2"/>
  <c r="AS60" i="2" s="1"/>
  <c r="AJ60" i="2" s="1"/>
  <c r="AT59" i="2"/>
  <c r="AS59" i="2" s="1"/>
  <c r="AJ59" i="2" s="1"/>
  <c r="AT58" i="2"/>
  <c r="AS58" i="2" s="1"/>
  <c r="AJ58" i="2" s="1"/>
  <c r="AT57" i="2"/>
  <c r="AS57" i="2" s="1"/>
  <c r="AJ57" i="2" s="1"/>
  <c r="AT56" i="2"/>
  <c r="AS56" i="2" s="1"/>
  <c r="AJ56" i="2" s="1"/>
  <c r="AT55" i="2"/>
  <c r="AS55" i="2" s="1"/>
  <c r="AJ55" i="2" s="1"/>
  <c r="AT54" i="2"/>
  <c r="AS54" i="2" s="1"/>
  <c r="AJ54" i="2" s="1"/>
  <c r="AT53" i="2"/>
  <c r="AS53" i="2" s="1"/>
  <c r="AJ53" i="2" s="1"/>
  <c r="AT52" i="2"/>
  <c r="AS52" i="2" s="1"/>
  <c r="AJ52" i="2" s="1"/>
  <c r="AT51" i="2"/>
  <c r="AS51" i="2" s="1"/>
  <c r="AJ51" i="2" s="1"/>
  <c r="AT50" i="2"/>
  <c r="AS50" i="2" s="1"/>
  <c r="AJ50" i="2" s="1"/>
  <c r="AT49" i="2"/>
  <c r="AS49" i="2" s="1"/>
  <c r="AJ49" i="2" s="1"/>
  <c r="AT48" i="2"/>
  <c r="AS48" i="2" s="1"/>
  <c r="AJ48" i="2" s="1"/>
  <c r="AT47" i="2"/>
  <c r="AS47" i="2" s="1"/>
  <c r="AJ47" i="2" s="1"/>
  <c r="AT46" i="2"/>
  <c r="AS46" i="2" s="1"/>
  <c r="AJ46" i="2" s="1"/>
  <c r="AT45" i="2"/>
  <c r="AS45" i="2" s="1"/>
  <c r="AJ45" i="2" s="1"/>
  <c r="AT44" i="2"/>
  <c r="AS44" i="2" s="1"/>
  <c r="AJ44" i="2" s="1"/>
  <c r="AT43" i="2"/>
  <c r="AS43" i="2" s="1"/>
  <c r="AJ43" i="2" s="1"/>
  <c r="AT42" i="2"/>
  <c r="AS42" i="2" s="1"/>
  <c r="AJ42" i="2" s="1"/>
  <c r="AT41" i="2"/>
  <c r="AS41" i="2" s="1"/>
  <c r="AJ41" i="2" s="1"/>
  <c r="AT40" i="2"/>
  <c r="AS40" i="2" s="1"/>
  <c r="AJ40" i="2" s="1"/>
  <c r="AT39" i="2"/>
  <c r="AS39" i="2" s="1"/>
  <c r="AJ39" i="2" s="1"/>
  <c r="AT38" i="2"/>
  <c r="AS38" i="2" s="1"/>
  <c r="AJ38" i="2" s="1"/>
  <c r="AT37" i="2"/>
  <c r="AS37" i="2" s="1"/>
  <c r="AJ37" i="2" s="1"/>
  <c r="AT36" i="2"/>
  <c r="AS36" i="2" s="1"/>
  <c r="AJ36" i="2" s="1"/>
  <c r="AT35" i="2"/>
  <c r="AS35" i="2" s="1"/>
  <c r="AJ35" i="2" s="1"/>
  <c r="AT34" i="2"/>
  <c r="AS34" i="2" s="1"/>
  <c r="AJ34" i="2" s="1"/>
  <c r="AT33" i="2"/>
  <c r="AS33" i="2" s="1"/>
  <c r="AJ33" i="2" s="1"/>
  <c r="AT32" i="2"/>
  <c r="AS32" i="2" s="1"/>
  <c r="AJ32" i="2" s="1"/>
  <c r="AT31" i="2"/>
  <c r="AS31" i="2" s="1"/>
  <c r="AJ31" i="2" s="1"/>
  <c r="AT30" i="2"/>
  <c r="AS30" i="2" s="1"/>
  <c r="AJ30" i="2" s="1"/>
  <c r="AT29" i="2"/>
  <c r="AS29" i="2" s="1"/>
  <c r="AJ29" i="2" s="1"/>
  <c r="AT28" i="2"/>
  <c r="AS28" i="2" s="1"/>
  <c r="AJ28" i="2" s="1"/>
  <c r="AT27" i="2"/>
  <c r="AS27" i="2" s="1"/>
  <c r="AJ27" i="2" s="1"/>
  <c r="AT26" i="2"/>
  <c r="AS26" i="2" s="1"/>
  <c r="AJ26" i="2" s="1"/>
  <c r="AT25" i="2"/>
  <c r="AS25" i="2" s="1"/>
  <c r="AJ25" i="2" s="1"/>
  <c r="AT24" i="2"/>
  <c r="AS24" i="2" s="1"/>
  <c r="AJ24" i="2" s="1"/>
  <c r="AT23" i="2"/>
  <c r="AS23" i="2" s="1"/>
  <c r="AJ23" i="2" s="1"/>
  <c r="AT22" i="2"/>
  <c r="AS22" i="2" s="1"/>
  <c r="AJ22" i="2" s="1"/>
  <c r="AT21" i="2"/>
  <c r="AS21" i="2" s="1"/>
  <c r="AJ21" i="2" s="1"/>
  <c r="AT20" i="2"/>
  <c r="AS20" i="2" s="1"/>
  <c r="AJ20" i="2" s="1"/>
  <c r="AT19" i="2"/>
  <c r="AS19" i="2" s="1"/>
  <c r="AJ19" i="2" s="1"/>
  <c r="AT18" i="2"/>
  <c r="AS18" i="2" s="1"/>
  <c r="AJ18" i="2" s="1"/>
  <c r="AT17" i="2"/>
  <c r="AS17" i="2" s="1"/>
  <c r="AJ17" i="2" s="1"/>
  <c r="AT16" i="2"/>
  <c r="AS16" i="2" s="1"/>
  <c r="AJ16" i="2" s="1"/>
  <c r="AT15" i="2"/>
  <c r="AS15" i="2" s="1"/>
  <c r="AJ15" i="2" s="1"/>
  <c r="AT14" i="2"/>
  <c r="AS14" i="2" s="1"/>
  <c r="AJ14" i="2" s="1"/>
  <c r="AS13" i="2"/>
  <c r="AK13" i="2" s="1"/>
  <c r="AQ260" i="2"/>
  <c r="AR260" i="2" s="1"/>
  <c r="AO260" i="2"/>
  <c r="AQ259" i="2"/>
  <c r="AR259" i="2" s="1"/>
  <c r="AP259" i="2" s="1"/>
  <c r="AO259" i="2"/>
  <c r="AQ258" i="2"/>
  <c r="AO258" i="2"/>
  <c r="AQ257" i="2"/>
  <c r="AR257" i="2" s="1"/>
  <c r="AP257" i="2" s="1"/>
  <c r="AO257" i="2"/>
  <c r="AQ256" i="2"/>
  <c r="AR256" i="2" s="1"/>
  <c r="AO256" i="2"/>
  <c r="AQ255" i="2"/>
  <c r="AR255" i="2" s="1"/>
  <c r="AP255" i="2" s="1"/>
  <c r="AO255" i="2"/>
  <c r="AQ254" i="2"/>
  <c r="AO254" i="2"/>
  <c r="AQ253" i="2"/>
  <c r="AR253" i="2" s="1"/>
  <c r="AP253" i="2" s="1"/>
  <c r="AO253" i="2"/>
  <c r="AQ252" i="2"/>
  <c r="AR252" i="2" s="1"/>
  <c r="AO252" i="2"/>
  <c r="AQ251" i="2"/>
  <c r="AR251" i="2" s="1"/>
  <c r="AP251" i="2" s="1"/>
  <c r="AO251" i="2"/>
  <c r="AQ250" i="2"/>
  <c r="AO250" i="2"/>
  <c r="AQ249" i="2"/>
  <c r="AR249" i="2" s="1"/>
  <c r="AP249" i="2" s="1"/>
  <c r="AO249" i="2"/>
  <c r="AQ248" i="2"/>
  <c r="AR248" i="2" s="1"/>
  <c r="AO248" i="2"/>
  <c r="AQ247" i="2"/>
  <c r="AO247" i="2"/>
  <c r="AQ246" i="2"/>
  <c r="AO246" i="2"/>
  <c r="AQ245" i="2"/>
  <c r="AR245" i="2" s="1"/>
  <c r="AP245" i="2" s="1"/>
  <c r="AO245" i="2"/>
  <c r="AQ244" i="2"/>
  <c r="AR244" i="2" s="1"/>
  <c r="AO244" i="2"/>
  <c r="AQ243" i="2"/>
  <c r="AR243" i="2" s="1"/>
  <c r="AP243" i="2" s="1"/>
  <c r="AN243" i="2" s="1"/>
  <c r="AO243" i="2"/>
  <c r="AQ242" i="2"/>
  <c r="AO242" i="2"/>
  <c r="AQ241" i="2"/>
  <c r="AR241" i="2" s="1"/>
  <c r="AP241" i="2" s="1"/>
  <c r="AN241" i="2" s="1"/>
  <c r="AO241" i="2"/>
  <c r="AQ240" i="2"/>
  <c r="AR240" i="2" s="1"/>
  <c r="AO240" i="2"/>
  <c r="AQ239" i="2"/>
  <c r="AR239" i="2" s="1"/>
  <c r="AP239" i="2" s="1"/>
  <c r="AN239" i="2" s="1"/>
  <c r="AO239" i="2"/>
  <c r="AQ238" i="2"/>
  <c r="AO238" i="2"/>
  <c r="AQ237" i="2"/>
  <c r="AR237" i="2" s="1"/>
  <c r="AP237" i="2" s="1"/>
  <c r="AN237" i="2" s="1"/>
  <c r="AO237" i="2"/>
  <c r="AQ236" i="2"/>
  <c r="AR236" i="2" s="1"/>
  <c r="AO236" i="2"/>
  <c r="AQ235" i="2"/>
  <c r="AR235" i="2" s="1"/>
  <c r="AP235" i="2" s="1"/>
  <c r="AO235" i="2"/>
  <c r="AQ234" i="2"/>
  <c r="AO234" i="2"/>
  <c r="AQ233" i="2"/>
  <c r="AR233" i="2" s="1"/>
  <c r="AP233" i="2" s="1"/>
  <c r="AN233" i="2" s="1"/>
  <c r="AO233" i="2"/>
  <c r="AQ232" i="2"/>
  <c r="AR232" i="2" s="1"/>
  <c r="AO232" i="2"/>
  <c r="AQ231" i="2"/>
  <c r="AO231" i="2"/>
  <c r="AQ230" i="2"/>
  <c r="AO230" i="2"/>
  <c r="AQ229" i="2"/>
  <c r="AR229" i="2" s="1"/>
  <c r="AP229" i="2" s="1"/>
  <c r="AN229" i="2" s="1"/>
  <c r="AO229" i="2"/>
  <c r="AQ228" i="2"/>
  <c r="AR228" i="2" s="1"/>
  <c r="AO228" i="2"/>
  <c r="AQ227" i="2"/>
  <c r="AR227" i="2" s="1"/>
  <c r="AP227" i="2" s="1"/>
  <c r="AN227" i="2" s="1"/>
  <c r="AO227" i="2"/>
  <c r="AQ226" i="2"/>
  <c r="AO226" i="2"/>
  <c r="AQ225" i="2"/>
  <c r="AR225" i="2" s="1"/>
  <c r="AP225" i="2" s="1"/>
  <c r="AN225" i="2" s="1"/>
  <c r="AO225" i="2"/>
  <c r="AQ224" i="2"/>
  <c r="AR224" i="2" s="1"/>
  <c r="AO224" i="2"/>
  <c r="AQ223" i="2"/>
  <c r="AR223" i="2" s="1"/>
  <c r="AP223" i="2" s="1"/>
  <c r="AN223" i="2" s="1"/>
  <c r="AO223" i="2"/>
  <c r="AQ222" i="2"/>
  <c r="AO222" i="2"/>
  <c r="AQ221" i="2"/>
  <c r="AR221" i="2" s="1"/>
  <c r="AP221" i="2" s="1"/>
  <c r="AN221" i="2" s="1"/>
  <c r="AO221" i="2"/>
  <c r="AQ220" i="2"/>
  <c r="AR220" i="2" s="1"/>
  <c r="AO220" i="2"/>
  <c r="AR219" i="2"/>
  <c r="AP219" i="2" s="1"/>
  <c r="AQ219" i="2"/>
  <c r="AO219" i="2"/>
  <c r="AQ218" i="2"/>
  <c r="AO218" i="2"/>
  <c r="AQ217" i="2"/>
  <c r="AR217" i="2" s="1"/>
  <c r="AP217" i="2" s="1"/>
  <c r="AO217" i="2"/>
  <c r="AQ216" i="2"/>
  <c r="AR216" i="2" s="1"/>
  <c r="AO216" i="2"/>
  <c r="AQ215" i="2"/>
  <c r="AO215" i="2"/>
  <c r="AQ214" i="2"/>
  <c r="AO214" i="2"/>
  <c r="AQ213" i="2"/>
  <c r="AR213" i="2" s="1"/>
  <c r="AP213" i="2" s="1"/>
  <c r="AO213" i="2"/>
  <c r="AQ212" i="2"/>
  <c r="AR212" i="2" s="1"/>
  <c r="AO212" i="2"/>
  <c r="AQ211" i="2"/>
  <c r="AR211" i="2" s="1"/>
  <c r="AP211" i="2" s="1"/>
  <c r="AO211" i="2"/>
  <c r="AQ210" i="2"/>
  <c r="AO210" i="2"/>
  <c r="AQ209" i="2"/>
  <c r="AR209" i="2" s="1"/>
  <c r="AP209" i="2" s="1"/>
  <c r="AO209" i="2"/>
  <c r="AQ208" i="2"/>
  <c r="AR208" i="2" s="1"/>
  <c r="AO208" i="2"/>
  <c r="AQ207" i="2"/>
  <c r="AR207" i="2" s="1"/>
  <c r="AP207" i="2" s="1"/>
  <c r="AO207" i="2"/>
  <c r="AQ206" i="2"/>
  <c r="AO206" i="2"/>
  <c r="AQ205" i="2"/>
  <c r="AR205" i="2" s="1"/>
  <c r="AP205" i="2" s="1"/>
  <c r="AO205" i="2"/>
  <c r="AQ204" i="2"/>
  <c r="AR204" i="2" s="1"/>
  <c r="AO204" i="2"/>
  <c r="AQ203" i="2"/>
  <c r="AR203" i="2" s="1"/>
  <c r="AP203" i="2" s="1"/>
  <c r="AO203" i="2"/>
  <c r="AQ202" i="2"/>
  <c r="AO202" i="2"/>
  <c r="AQ201" i="2"/>
  <c r="AR201" i="2" s="1"/>
  <c r="AP201" i="2" s="1"/>
  <c r="AO201" i="2"/>
  <c r="AQ200" i="2"/>
  <c r="AR200" i="2" s="1"/>
  <c r="AO200" i="2"/>
  <c r="AQ199" i="2"/>
  <c r="AO199" i="2"/>
  <c r="AQ198" i="2"/>
  <c r="AO198" i="2"/>
  <c r="AQ197" i="2"/>
  <c r="AR197" i="2" s="1"/>
  <c r="AP197" i="2" s="1"/>
  <c r="AO197" i="2"/>
  <c r="AQ196" i="2"/>
  <c r="AR196" i="2" s="1"/>
  <c r="AO196" i="2"/>
  <c r="AQ195" i="2"/>
  <c r="AR195" i="2" s="1"/>
  <c r="AP195" i="2" s="1"/>
  <c r="AO195" i="2"/>
  <c r="AQ194" i="2"/>
  <c r="AO194" i="2"/>
  <c r="AQ193" i="2"/>
  <c r="AR193" i="2" s="1"/>
  <c r="AP193" i="2" s="1"/>
  <c r="AO193" i="2"/>
  <c r="AQ192" i="2"/>
  <c r="AR192" i="2" s="1"/>
  <c r="AO192" i="2"/>
  <c r="AQ191" i="2"/>
  <c r="AR191" i="2" s="1"/>
  <c r="AP191" i="2" s="1"/>
  <c r="AO191" i="2"/>
  <c r="AQ190" i="2"/>
  <c r="AO190" i="2"/>
  <c r="AQ189" i="2"/>
  <c r="AR189" i="2" s="1"/>
  <c r="AP189" i="2" s="1"/>
  <c r="AO189" i="2"/>
  <c r="AQ188" i="2"/>
  <c r="AR188" i="2" s="1"/>
  <c r="AO188" i="2"/>
  <c r="AQ187" i="2"/>
  <c r="AR187" i="2" s="1"/>
  <c r="AP187" i="2" s="1"/>
  <c r="AO187" i="2"/>
  <c r="AQ186" i="2"/>
  <c r="AO186" i="2"/>
  <c r="AQ185" i="2"/>
  <c r="AR185" i="2" s="1"/>
  <c r="AP185" i="2" s="1"/>
  <c r="AO185" i="2"/>
  <c r="AQ184" i="2"/>
  <c r="AR184" i="2" s="1"/>
  <c r="AO184" i="2"/>
  <c r="AQ183" i="2"/>
  <c r="AO183" i="2"/>
  <c r="AQ182" i="2"/>
  <c r="AO182" i="2"/>
  <c r="AQ181" i="2"/>
  <c r="AR181" i="2" s="1"/>
  <c r="AP181" i="2" s="1"/>
  <c r="AO181" i="2"/>
  <c r="AQ180" i="2"/>
  <c r="AR180" i="2" s="1"/>
  <c r="AO180" i="2"/>
  <c r="AQ179" i="2"/>
  <c r="AR179" i="2" s="1"/>
  <c r="AP179" i="2" s="1"/>
  <c r="AO179" i="2"/>
  <c r="AQ178" i="2"/>
  <c r="AO178" i="2"/>
  <c r="AQ177" i="2"/>
  <c r="AR177" i="2" s="1"/>
  <c r="AP177" i="2" s="1"/>
  <c r="AO177" i="2"/>
  <c r="AQ176" i="2"/>
  <c r="AR176" i="2" s="1"/>
  <c r="AO176" i="2"/>
  <c r="AQ175" i="2"/>
  <c r="AR175" i="2" s="1"/>
  <c r="AO175" i="2"/>
  <c r="AQ174" i="2"/>
  <c r="AO174" i="2"/>
  <c r="AQ173" i="2"/>
  <c r="AR173" i="2" s="1"/>
  <c r="AP173" i="2" s="1"/>
  <c r="AO173" i="2"/>
  <c r="AQ172" i="2"/>
  <c r="AR172" i="2" s="1"/>
  <c r="AO172" i="2"/>
  <c r="AQ171" i="2"/>
  <c r="AO171" i="2"/>
  <c r="AQ170" i="2"/>
  <c r="AO170" i="2"/>
  <c r="AQ169" i="2"/>
  <c r="AR169" i="2" s="1"/>
  <c r="AP169" i="2" s="1"/>
  <c r="AO169" i="2"/>
  <c r="AQ168" i="2"/>
  <c r="AR168" i="2" s="1"/>
  <c r="AO168" i="2"/>
  <c r="AQ167" i="2"/>
  <c r="AO167" i="2"/>
  <c r="AQ166" i="2"/>
  <c r="AO166" i="2"/>
  <c r="AQ165" i="2"/>
  <c r="AR165" i="2" s="1"/>
  <c r="AP165" i="2" s="1"/>
  <c r="AO165" i="2"/>
  <c r="AQ164" i="2"/>
  <c r="AR164" i="2" s="1"/>
  <c r="AO164" i="2"/>
  <c r="AQ163" i="2"/>
  <c r="AR163" i="2" s="1"/>
  <c r="AP163" i="2" s="1"/>
  <c r="AO163" i="2"/>
  <c r="AQ162" i="2"/>
  <c r="AO162" i="2"/>
  <c r="AQ161" i="2"/>
  <c r="AR161" i="2" s="1"/>
  <c r="AP161" i="2" s="1"/>
  <c r="AN161" i="2" s="1"/>
  <c r="AO161" i="2"/>
  <c r="AQ160" i="2"/>
  <c r="AR160" i="2" s="1"/>
  <c r="AO160" i="2"/>
  <c r="AQ159" i="2"/>
  <c r="AR159" i="2" s="1"/>
  <c r="AO159" i="2"/>
  <c r="AQ158" i="2"/>
  <c r="AO158" i="2"/>
  <c r="AQ157" i="2"/>
  <c r="AR157" i="2" s="1"/>
  <c r="AP157" i="2" s="1"/>
  <c r="AN157" i="2" s="1"/>
  <c r="AO157" i="2"/>
  <c r="AQ156" i="2"/>
  <c r="AR156" i="2" s="1"/>
  <c r="AO156" i="2"/>
  <c r="AQ155" i="2"/>
  <c r="AO155" i="2"/>
  <c r="AQ154" i="2"/>
  <c r="AO154" i="2"/>
  <c r="AQ153" i="2"/>
  <c r="AR153" i="2" s="1"/>
  <c r="AP153" i="2" s="1"/>
  <c r="AO153" i="2"/>
  <c r="AQ152" i="2"/>
  <c r="AO152" i="2"/>
  <c r="AQ151" i="2"/>
  <c r="AO151" i="2"/>
  <c r="AQ150" i="2"/>
  <c r="AO150" i="2"/>
  <c r="AQ149" i="2"/>
  <c r="AO149" i="2"/>
  <c r="AQ148" i="2"/>
  <c r="AO148" i="2"/>
  <c r="AQ147" i="2"/>
  <c r="AR147" i="2" s="1"/>
  <c r="AP147" i="2" s="1"/>
  <c r="AO147" i="2"/>
  <c r="AQ146" i="2"/>
  <c r="AR146" i="2" s="1"/>
  <c r="AP146" i="2" s="1"/>
  <c r="AO146" i="2"/>
  <c r="AQ145" i="2"/>
  <c r="AO145" i="2"/>
  <c r="AQ144" i="2"/>
  <c r="AO144" i="2"/>
  <c r="AQ143" i="2"/>
  <c r="AR143" i="2" s="1"/>
  <c r="AP143" i="2" s="1"/>
  <c r="AN143" i="2" s="1"/>
  <c r="AO143" i="2"/>
  <c r="AQ142" i="2"/>
  <c r="AR142" i="2" s="1"/>
  <c r="AO142" i="2"/>
  <c r="AQ141" i="2"/>
  <c r="AR141" i="2" s="1"/>
  <c r="AO141" i="2"/>
  <c r="AQ140" i="2"/>
  <c r="AR140" i="2" s="1"/>
  <c r="AO140" i="2"/>
  <c r="AQ139" i="2"/>
  <c r="AO139" i="2"/>
  <c r="AQ138" i="2"/>
  <c r="AR138" i="2" s="1"/>
  <c r="AO138" i="2"/>
  <c r="AQ137" i="2"/>
  <c r="AO137" i="2"/>
  <c r="AQ136" i="2"/>
  <c r="AO136" i="2"/>
  <c r="AQ135" i="2"/>
  <c r="AR135" i="2" s="1"/>
  <c r="AP135" i="2" s="1"/>
  <c r="AO135" i="2"/>
  <c r="AQ134" i="2"/>
  <c r="AR134" i="2" s="1"/>
  <c r="AO134" i="2"/>
  <c r="AQ133" i="2"/>
  <c r="AO133" i="2"/>
  <c r="AQ132" i="2"/>
  <c r="AO132" i="2"/>
  <c r="AQ131" i="2"/>
  <c r="AR131" i="2" s="1"/>
  <c r="AP131" i="2" s="1"/>
  <c r="AO131" i="2"/>
  <c r="AQ130" i="2"/>
  <c r="AR130" i="2" s="1"/>
  <c r="AO130" i="2"/>
  <c r="AQ129" i="2"/>
  <c r="AO129" i="2"/>
  <c r="AQ128" i="2"/>
  <c r="AO128" i="2"/>
  <c r="AQ127" i="2"/>
  <c r="AR127" i="2" s="1"/>
  <c r="AP127" i="2" s="1"/>
  <c r="AN127" i="2" s="1"/>
  <c r="AO127" i="2"/>
  <c r="AQ126" i="2"/>
  <c r="AR126" i="2" s="1"/>
  <c r="AO126" i="2"/>
  <c r="AQ125" i="2"/>
  <c r="AR125" i="2" s="1"/>
  <c r="AO125" i="2"/>
  <c r="AQ124" i="2"/>
  <c r="AR124" i="2" s="1"/>
  <c r="AO124" i="2"/>
  <c r="AQ123" i="2"/>
  <c r="AO123" i="2"/>
  <c r="AQ122" i="2"/>
  <c r="AR122" i="2" s="1"/>
  <c r="AO122" i="2"/>
  <c r="AQ121" i="2"/>
  <c r="AO121" i="2"/>
  <c r="AQ120" i="2"/>
  <c r="AO120" i="2"/>
  <c r="AQ119" i="2"/>
  <c r="AR119" i="2" s="1"/>
  <c r="AP119" i="2" s="1"/>
  <c r="AO119" i="2"/>
  <c r="AQ118" i="2"/>
  <c r="AR118" i="2" s="1"/>
  <c r="AP118" i="2" s="1"/>
  <c r="AO118" i="2"/>
  <c r="AQ117" i="2"/>
  <c r="AO117" i="2"/>
  <c r="AQ116" i="2"/>
  <c r="AO116" i="2"/>
  <c r="AQ115" i="2"/>
  <c r="AR115" i="2" s="1"/>
  <c r="AP115" i="2" s="1"/>
  <c r="AO115" i="2"/>
  <c r="AQ114" i="2"/>
  <c r="AR114" i="2" s="1"/>
  <c r="AO114" i="2"/>
  <c r="AQ113" i="2"/>
  <c r="AO113" i="2"/>
  <c r="AQ112" i="2"/>
  <c r="AO112" i="2"/>
  <c r="AQ111" i="2"/>
  <c r="AR111" i="2" s="1"/>
  <c r="AP111" i="2" s="1"/>
  <c r="AN111" i="2" s="1"/>
  <c r="AO111" i="2"/>
  <c r="AQ110" i="2"/>
  <c r="AR110" i="2" s="1"/>
  <c r="AP110" i="2" s="1"/>
  <c r="AO110" i="2"/>
  <c r="AQ109" i="2"/>
  <c r="AR109" i="2" s="1"/>
  <c r="AO109" i="2"/>
  <c r="AQ108" i="2"/>
  <c r="AR108" i="2" s="1"/>
  <c r="AO108" i="2"/>
  <c r="AQ107" i="2"/>
  <c r="AR107" i="2" s="1"/>
  <c r="AP107" i="2" s="1"/>
  <c r="AO107" i="2"/>
  <c r="AQ106" i="2"/>
  <c r="AR106" i="2" s="1"/>
  <c r="AO106" i="2"/>
  <c r="AQ105" i="2"/>
  <c r="AO105" i="2"/>
  <c r="AQ104" i="2"/>
  <c r="AO104" i="2"/>
  <c r="AQ103" i="2"/>
  <c r="AR103" i="2" s="1"/>
  <c r="AP103" i="2" s="1"/>
  <c r="AN103" i="2" s="1"/>
  <c r="AO103" i="2"/>
  <c r="AQ102" i="2"/>
  <c r="AR102" i="2" s="1"/>
  <c r="AO102" i="2"/>
  <c r="AQ101" i="2"/>
  <c r="AO101" i="2"/>
  <c r="AQ100" i="2"/>
  <c r="AO100" i="2"/>
  <c r="AQ99" i="2"/>
  <c r="AR99" i="2" s="1"/>
  <c r="AO99" i="2"/>
  <c r="AQ98" i="2"/>
  <c r="AR98" i="2" s="1"/>
  <c r="AP98" i="2" s="1"/>
  <c r="AO98" i="2"/>
  <c r="AQ97" i="2"/>
  <c r="AO97" i="2"/>
  <c r="AQ96" i="2"/>
  <c r="AO96" i="2"/>
  <c r="AR95" i="2"/>
  <c r="AP95" i="2" s="1"/>
  <c r="AN95" i="2" s="1"/>
  <c r="AQ95" i="2"/>
  <c r="AO95" i="2"/>
  <c r="AQ94" i="2"/>
  <c r="AR94" i="2" s="1"/>
  <c r="AO94" i="2"/>
  <c r="AQ93" i="2"/>
  <c r="AR93" i="2" s="1"/>
  <c r="AO93" i="2"/>
  <c r="AQ92" i="2"/>
  <c r="AR92" i="2" s="1"/>
  <c r="AO92" i="2"/>
  <c r="AQ91" i="2"/>
  <c r="AR91" i="2" s="1"/>
  <c r="AP91" i="2" s="1"/>
  <c r="AO91" i="2"/>
  <c r="AQ90" i="2"/>
  <c r="AR90" i="2" s="1"/>
  <c r="AO90" i="2"/>
  <c r="AQ89" i="2"/>
  <c r="AO89" i="2"/>
  <c r="AQ88" i="2"/>
  <c r="AR88" i="2" s="1"/>
  <c r="AO88" i="2"/>
  <c r="AQ87" i="2"/>
  <c r="AO87" i="2"/>
  <c r="AQ86" i="2"/>
  <c r="AR86" i="2" s="1"/>
  <c r="AO86" i="2"/>
  <c r="AQ85" i="2"/>
  <c r="AO85" i="2"/>
  <c r="AQ84" i="2"/>
  <c r="AR84" i="2" s="1"/>
  <c r="AO84" i="2"/>
  <c r="AQ83" i="2"/>
  <c r="AO83" i="2"/>
  <c r="AQ82" i="2"/>
  <c r="AR82" i="2" s="1"/>
  <c r="AO82" i="2"/>
  <c r="AQ81" i="2"/>
  <c r="AR81" i="2" s="1"/>
  <c r="AP81" i="2" s="1"/>
  <c r="AO81" i="2"/>
  <c r="AQ80" i="2"/>
  <c r="AO80" i="2"/>
  <c r="AQ79" i="2"/>
  <c r="AR79" i="2" s="1"/>
  <c r="AP79" i="2" s="1"/>
  <c r="AO79" i="2"/>
  <c r="AQ78" i="2"/>
  <c r="AR78" i="2" s="1"/>
  <c r="AO78" i="2"/>
  <c r="AQ77" i="2"/>
  <c r="AO77" i="2"/>
  <c r="AQ76" i="2"/>
  <c r="AO76" i="2"/>
  <c r="AQ75" i="2"/>
  <c r="AR75" i="2" s="1"/>
  <c r="AP75" i="2" s="1"/>
  <c r="AO75" i="2"/>
  <c r="AQ74" i="2"/>
  <c r="AR74" i="2" s="1"/>
  <c r="AP74" i="2" s="1"/>
  <c r="AO74" i="2"/>
  <c r="AQ73" i="2"/>
  <c r="AO73" i="2"/>
  <c r="AQ72" i="2"/>
  <c r="AR72" i="2" s="1"/>
  <c r="AO72" i="2"/>
  <c r="AQ71" i="2"/>
  <c r="AR71" i="2" s="1"/>
  <c r="AP71" i="2" s="1"/>
  <c r="AO71" i="2"/>
  <c r="AQ70" i="2"/>
  <c r="AR70" i="2" s="1"/>
  <c r="AP70" i="2" s="1"/>
  <c r="AO70" i="2"/>
  <c r="AQ69" i="2"/>
  <c r="AO69" i="2"/>
  <c r="AQ68" i="2"/>
  <c r="AO68" i="2"/>
  <c r="AQ67" i="2"/>
  <c r="AR67" i="2" s="1"/>
  <c r="AP67" i="2" s="1"/>
  <c r="AO67" i="2"/>
  <c r="AQ66" i="2"/>
  <c r="AR66" i="2" s="1"/>
  <c r="AP66" i="2" s="1"/>
  <c r="AO66" i="2"/>
  <c r="AQ65" i="2"/>
  <c r="AO65" i="2"/>
  <c r="AQ64" i="2"/>
  <c r="AR64" i="2" s="1"/>
  <c r="AO64" i="2"/>
  <c r="AQ63" i="2"/>
  <c r="AR63" i="2" s="1"/>
  <c r="AP63" i="2" s="1"/>
  <c r="AO63" i="2"/>
  <c r="AQ62" i="2"/>
  <c r="AR62" i="2" s="1"/>
  <c r="AP62" i="2" s="1"/>
  <c r="AO62" i="2"/>
  <c r="AQ61" i="2"/>
  <c r="AO61" i="2"/>
  <c r="AQ60" i="2"/>
  <c r="AO60" i="2"/>
  <c r="AQ59" i="2"/>
  <c r="AR59" i="2" s="1"/>
  <c r="AP59" i="2" s="1"/>
  <c r="AO59" i="2"/>
  <c r="AQ58" i="2"/>
  <c r="AR58" i="2" s="1"/>
  <c r="AP58" i="2" s="1"/>
  <c r="AO58" i="2"/>
  <c r="AQ57" i="2"/>
  <c r="AO57" i="2"/>
  <c r="AQ56" i="2"/>
  <c r="AR56" i="2" s="1"/>
  <c r="AO56" i="2"/>
  <c r="AQ55" i="2"/>
  <c r="AR55" i="2" s="1"/>
  <c r="AP55" i="2" s="1"/>
  <c r="AO55" i="2"/>
  <c r="AQ54" i="2"/>
  <c r="AR54" i="2" s="1"/>
  <c r="AP54" i="2" s="1"/>
  <c r="AO54" i="2"/>
  <c r="AQ53" i="2"/>
  <c r="AO53" i="2"/>
  <c r="AQ52" i="2"/>
  <c r="AO52" i="2"/>
  <c r="AQ51" i="2"/>
  <c r="AO51" i="2"/>
  <c r="AQ50" i="2"/>
  <c r="AR50" i="2" s="1"/>
  <c r="AP50" i="2" s="1"/>
  <c r="AO50" i="2"/>
  <c r="AQ49" i="2"/>
  <c r="AO49" i="2"/>
  <c r="AQ48" i="2"/>
  <c r="AR48" i="2" s="1"/>
  <c r="AO48" i="2"/>
  <c r="AQ47" i="2"/>
  <c r="AO47" i="2"/>
  <c r="AQ46" i="2"/>
  <c r="AR46" i="2" s="1"/>
  <c r="AP46" i="2" s="1"/>
  <c r="AO46" i="2"/>
  <c r="AQ45" i="2"/>
  <c r="AO45" i="2"/>
  <c r="AQ44" i="2"/>
  <c r="AO44" i="2"/>
  <c r="AQ43" i="2"/>
  <c r="AO43" i="2"/>
  <c r="AQ42" i="2"/>
  <c r="AR42" i="2" s="1"/>
  <c r="AP42" i="2" s="1"/>
  <c r="AO42" i="2"/>
  <c r="AQ41" i="2"/>
  <c r="AO41" i="2"/>
  <c r="AQ40" i="2"/>
  <c r="AR40" i="2" s="1"/>
  <c r="AO40" i="2"/>
  <c r="AQ39" i="2"/>
  <c r="AO39" i="2"/>
  <c r="AQ38" i="2"/>
  <c r="AR38" i="2" s="1"/>
  <c r="AP38" i="2" s="1"/>
  <c r="AO38" i="2"/>
  <c r="AQ37" i="2"/>
  <c r="AO37" i="2"/>
  <c r="AQ36" i="2"/>
  <c r="AO36" i="2"/>
  <c r="AQ35" i="2"/>
  <c r="AR35" i="2" s="1"/>
  <c r="AO35" i="2"/>
  <c r="AQ34" i="2"/>
  <c r="AR34" i="2" s="1"/>
  <c r="AP34" i="2" s="1"/>
  <c r="AO34" i="2"/>
  <c r="AQ33" i="2"/>
  <c r="AO33" i="2"/>
  <c r="AQ32" i="2"/>
  <c r="AO32" i="2"/>
  <c r="AQ31" i="2"/>
  <c r="AO31" i="2"/>
  <c r="AQ30" i="2"/>
  <c r="AR30" i="2" s="1"/>
  <c r="AP30" i="2" s="1"/>
  <c r="AO30" i="2"/>
  <c r="AQ29" i="2"/>
  <c r="AO29" i="2"/>
  <c r="AQ28" i="2"/>
  <c r="AO28" i="2"/>
  <c r="AQ27" i="2"/>
  <c r="AR27" i="2" s="1"/>
  <c r="AO27" i="2"/>
  <c r="AQ26" i="2"/>
  <c r="AR26" i="2" s="1"/>
  <c r="AP26" i="2" s="1"/>
  <c r="AO26" i="2"/>
  <c r="AQ25" i="2"/>
  <c r="AO25" i="2"/>
  <c r="AQ24" i="2"/>
  <c r="AR24" i="2" s="1"/>
  <c r="AO24" i="2"/>
  <c r="AQ23" i="2"/>
  <c r="AO23" i="2"/>
  <c r="AQ22" i="2"/>
  <c r="AR22" i="2" s="1"/>
  <c r="AP22" i="2" s="1"/>
  <c r="AO22" i="2"/>
  <c r="AQ21" i="2"/>
  <c r="AO21" i="2"/>
  <c r="AQ20" i="2"/>
  <c r="AO20" i="2"/>
  <c r="AQ19" i="2"/>
  <c r="AR19" i="2" s="1"/>
  <c r="AO19" i="2"/>
  <c r="AQ18" i="2"/>
  <c r="AR18" i="2" s="1"/>
  <c r="AP18" i="2" s="1"/>
  <c r="AO18" i="2"/>
  <c r="AQ17" i="2"/>
  <c r="AO17" i="2"/>
  <c r="AQ16" i="2"/>
  <c r="AO16" i="2"/>
  <c r="AQ15" i="2"/>
  <c r="AO15" i="2"/>
  <c r="AQ14" i="2"/>
  <c r="AR14" i="2" s="1"/>
  <c r="AP14" i="2" s="1"/>
  <c r="AO14" i="2"/>
  <c r="AQ13" i="2"/>
  <c r="AF13" i="2" s="1"/>
  <c r="AO13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O13" i="2"/>
  <c r="X259" i="2"/>
  <c r="Y259" i="2" s="1"/>
  <c r="W259" i="2" s="1"/>
  <c r="X258" i="2"/>
  <c r="Y258" i="2" s="1"/>
  <c r="W258" i="2" s="1"/>
  <c r="X257" i="2"/>
  <c r="Y257" i="2" s="1"/>
  <c r="W257" i="2" s="1"/>
  <c r="X256" i="2"/>
  <c r="Y256" i="2" s="1"/>
  <c r="W256" i="2" s="1"/>
  <c r="X255" i="2"/>
  <c r="Y255" i="2" s="1"/>
  <c r="W255" i="2" s="1"/>
  <c r="X251" i="2"/>
  <c r="Y251" i="2" s="1"/>
  <c r="W251" i="2" s="1"/>
  <c r="X250" i="2"/>
  <c r="Y250" i="2" s="1"/>
  <c r="W250" i="2" s="1"/>
  <c r="X249" i="2"/>
  <c r="Y249" i="2" s="1"/>
  <c r="W249" i="2" s="1"/>
  <c r="X248" i="2"/>
  <c r="Y248" i="2" s="1"/>
  <c r="W248" i="2" s="1"/>
  <c r="X247" i="2"/>
  <c r="Y247" i="2" s="1"/>
  <c r="W247" i="2" s="1"/>
  <c r="X243" i="2"/>
  <c r="Y243" i="2" s="1"/>
  <c r="W243" i="2" s="1"/>
  <c r="X242" i="2"/>
  <c r="Y242" i="2" s="1"/>
  <c r="W242" i="2" s="1"/>
  <c r="X241" i="2"/>
  <c r="Y241" i="2" s="1"/>
  <c r="W241" i="2" s="1"/>
  <c r="X240" i="2"/>
  <c r="Y240" i="2" s="1"/>
  <c r="W240" i="2" s="1"/>
  <c r="X239" i="2"/>
  <c r="Y239" i="2" s="1"/>
  <c r="W239" i="2" s="1"/>
  <c r="X235" i="2"/>
  <c r="Y235" i="2" s="1"/>
  <c r="W235" i="2" s="1"/>
  <c r="X234" i="2"/>
  <c r="Y234" i="2" s="1"/>
  <c r="W234" i="2" s="1"/>
  <c r="X233" i="2"/>
  <c r="Y233" i="2" s="1"/>
  <c r="W233" i="2" s="1"/>
  <c r="X232" i="2"/>
  <c r="Y232" i="2" s="1"/>
  <c r="W232" i="2" s="1"/>
  <c r="X231" i="2"/>
  <c r="Y231" i="2" s="1"/>
  <c r="W231" i="2" s="1"/>
  <c r="X227" i="2"/>
  <c r="Y227" i="2" s="1"/>
  <c r="W227" i="2" s="1"/>
  <c r="X226" i="2"/>
  <c r="Y226" i="2" s="1"/>
  <c r="W226" i="2" s="1"/>
  <c r="X225" i="2"/>
  <c r="Y225" i="2" s="1"/>
  <c r="W225" i="2" s="1"/>
  <c r="X224" i="2"/>
  <c r="Y224" i="2" s="1"/>
  <c r="W224" i="2" s="1"/>
  <c r="X223" i="2"/>
  <c r="Y223" i="2" s="1"/>
  <c r="W223" i="2" s="1"/>
  <c r="X219" i="2"/>
  <c r="Y219" i="2" s="1"/>
  <c r="W219" i="2" s="1"/>
  <c r="X218" i="2"/>
  <c r="Y218" i="2" s="1"/>
  <c r="W218" i="2" s="1"/>
  <c r="X217" i="2"/>
  <c r="Y217" i="2" s="1"/>
  <c r="W217" i="2" s="1"/>
  <c r="X216" i="2"/>
  <c r="Y216" i="2" s="1"/>
  <c r="W216" i="2" s="1"/>
  <c r="X215" i="2"/>
  <c r="Y215" i="2" s="1"/>
  <c r="W215" i="2" s="1"/>
  <c r="X211" i="2"/>
  <c r="Y211" i="2" s="1"/>
  <c r="W211" i="2" s="1"/>
  <c r="X210" i="2"/>
  <c r="Y210" i="2" s="1"/>
  <c r="W210" i="2" s="1"/>
  <c r="X209" i="2"/>
  <c r="Y209" i="2" s="1"/>
  <c r="W209" i="2" s="1"/>
  <c r="X208" i="2"/>
  <c r="Y208" i="2" s="1"/>
  <c r="W208" i="2" s="1"/>
  <c r="X207" i="2"/>
  <c r="Y207" i="2" s="1"/>
  <c r="W207" i="2" s="1"/>
  <c r="X203" i="2"/>
  <c r="Y203" i="2" s="1"/>
  <c r="W203" i="2" s="1"/>
  <c r="X202" i="2"/>
  <c r="Y202" i="2" s="1"/>
  <c r="W202" i="2" s="1"/>
  <c r="X201" i="2"/>
  <c r="Y201" i="2" s="1"/>
  <c r="W201" i="2" s="1"/>
  <c r="X200" i="2"/>
  <c r="Y200" i="2" s="1"/>
  <c r="W200" i="2" s="1"/>
  <c r="X199" i="2"/>
  <c r="Y199" i="2" s="1"/>
  <c r="W199" i="2" s="1"/>
  <c r="X195" i="2"/>
  <c r="Y195" i="2" s="1"/>
  <c r="W195" i="2" s="1"/>
  <c r="X194" i="2"/>
  <c r="Y194" i="2" s="1"/>
  <c r="W194" i="2" s="1"/>
  <c r="X193" i="2"/>
  <c r="Y193" i="2" s="1"/>
  <c r="W193" i="2" s="1"/>
  <c r="X192" i="2"/>
  <c r="Y192" i="2" s="1"/>
  <c r="W192" i="2" s="1"/>
  <c r="X191" i="2"/>
  <c r="Y191" i="2" s="1"/>
  <c r="W191" i="2" s="1"/>
  <c r="X187" i="2"/>
  <c r="Y187" i="2" s="1"/>
  <c r="W187" i="2" s="1"/>
  <c r="X186" i="2"/>
  <c r="Y186" i="2" s="1"/>
  <c r="W186" i="2" s="1"/>
  <c r="X185" i="2"/>
  <c r="Y185" i="2" s="1"/>
  <c r="W185" i="2" s="1"/>
  <c r="X184" i="2"/>
  <c r="Y184" i="2" s="1"/>
  <c r="W184" i="2" s="1"/>
  <c r="X183" i="2"/>
  <c r="Y183" i="2" s="1"/>
  <c r="W183" i="2" s="1"/>
  <c r="X179" i="2"/>
  <c r="Y179" i="2" s="1"/>
  <c r="W179" i="2" s="1"/>
  <c r="X178" i="2"/>
  <c r="Y178" i="2" s="1"/>
  <c r="W178" i="2" s="1"/>
  <c r="X177" i="2"/>
  <c r="Y177" i="2" s="1"/>
  <c r="W177" i="2" s="1"/>
  <c r="X176" i="2"/>
  <c r="Y176" i="2" s="1"/>
  <c r="W176" i="2" s="1"/>
  <c r="X175" i="2"/>
  <c r="Y175" i="2" s="1"/>
  <c r="W175" i="2" s="1"/>
  <c r="X171" i="2"/>
  <c r="Y171" i="2" s="1"/>
  <c r="W171" i="2" s="1"/>
  <c r="X170" i="2"/>
  <c r="Y170" i="2" s="1"/>
  <c r="W170" i="2" s="1"/>
  <c r="X169" i="2"/>
  <c r="Y169" i="2" s="1"/>
  <c r="W169" i="2" s="1"/>
  <c r="X168" i="2"/>
  <c r="Y168" i="2" s="1"/>
  <c r="W168" i="2" s="1"/>
  <c r="X167" i="2"/>
  <c r="Y167" i="2" s="1"/>
  <c r="W167" i="2" s="1"/>
  <c r="X163" i="2"/>
  <c r="Y163" i="2" s="1"/>
  <c r="W163" i="2" s="1"/>
  <c r="X162" i="2"/>
  <c r="Y162" i="2" s="1"/>
  <c r="W162" i="2" s="1"/>
  <c r="X161" i="2"/>
  <c r="Y161" i="2" s="1"/>
  <c r="W161" i="2" s="1"/>
  <c r="X160" i="2"/>
  <c r="Y160" i="2" s="1"/>
  <c r="W160" i="2" s="1"/>
  <c r="X159" i="2"/>
  <c r="Y159" i="2" s="1"/>
  <c r="W159" i="2" s="1"/>
  <c r="X155" i="2"/>
  <c r="Y155" i="2" s="1"/>
  <c r="W155" i="2" s="1"/>
  <c r="X154" i="2"/>
  <c r="Y154" i="2" s="1"/>
  <c r="W154" i="2" s="1"/>
  <c r="X153" i="2"/>
  <c r="Y153" i="2" s="1"/>
  <c r="W153" i="2" s="1"/>
  <c r="X152" i="2"/>
  <c r="Y152" i="2" s="1"/>
  <c r="W152" i="2" s="1"/>
  <c r="X151" i="2"/>
  <c r="Y151" i="2" s="1"/>
  <c r="W151" i="2" s="1"/>
  <c r="X147" i="2"/>
  <c r="Y147" i="2" s="1"/>
  <c r="W147" i="2" s="1"/>
  <c r="X146" i="2"/>
  <c r="Y146" i="2" s="1"/>
  <c r="W146" i="2" s="1"/>
  <c r="X145" i="2"/>
  <c r="Y145" i="2" s="1"/>
  <c r="W145" i="2" s="1"/>
  <c r="X144" i="2"/>
  <c r="Y144" i="2" s="1"/>
  <c r="W144" i="2" s="1"/>
  <c r="X143" i="2"/>
  <c r="Y143" i="2" s="1"/>
  <c r="W143" i="2" s="1"/>
  <c r="X139" i="2"/>
  <c r="Y139" i="2" s="1"/>
  <c r="W139" i="2" s="1"/>
  <c r="X138" i="2"/>
  <c r="Y138" i="2" s="1"/>
  <c r="W138" i="2" s="1"/>
  <c r="X137" i="2"/>
  <c r="Y137" i="2" s="1"/>
  <c r="W137" i="2" s="1"/>
  <c r="X136" i="2"/>
  <c r="Y136" i="2" s="1"/>
  <c r="W136" i="2" s="1"/>
  <c r="X135" i="2"/>
  <c r="Y135" i="2" s="1"/>
  <c r="W135" i="2" s="1"/>
  <c r="X131" i="2"/>
  <c r="Y131" i="2" s="1"/>
  <c r="W131" i="2" s="1"/>
  <c r="X130" i="2"/>
  <c r="Y130" i="2" s="1"/>
  <c r="W130" i="2" s="1"/>
  <c r="X129" i="2"/>
  <c r="Y129" i="2" s="1"/>
  <c r="W129" i="2" s="1"/>
  <c r="X128" i="2"/>
  <c r="Y128" i="2" s="1"/>
  <c r="W128" i="2" s="1"/>
  <c r="X127" i="2"/>
  <c r="Y127" i="2" s="1"/>
  <c r="W127" i="2" s="1"/>
  <c r="X123" i="2"/>
  <c r="Y123" i="2" s="1"/>
  <c r="W123" i="2" s="1"/>
  <c r="X122" i="2"/>
  <c r="Y122" i="2" s="1"/>
  <c r="W122" i="2" s="1"/>
  <c r="X121" i="2"/>
  <c r="Y121" i="2" s="1"/>
  <c r="W121" i="2" s="1"/>
  <c r="X120" i="2"/>
  <c r="Y120" i="2" s="1"/>
  <c r="W120" i="2" s="1"/>
  <c r="X119" i="2"/>
  <c r="Y119" i="2" s="1"/>
  <c r="W119" i="2" s="1"/>
  <c r="X115" i="2"/>
  <c r="Y115" i="2" s="1"/>
  <c r="W115" i="2" s="1"/>
  <c r="X114" i="2"/>
  <c r="Y114" i="2" s="1"/>
  <c r="W114" i="2" s="1"/>
  <c r="X113" i="2"/>
  <c r="Y113" i="2" s="1"/>
  <c r="W113" i="2" s="1"/>
  <c r="X112" i="2"/>
  <c r="Y112" i="2" s="1"/>
  <c r="W112" i="2" s="1"/>
  <c r="X111" i="2"/>
  <c r="Y111" i="2" s="1"/>
  <c r="W111" i="2" s="1"/>
  <c r="X107" i="2"/>
  <c r="Y107" i="2" s="1"/>
  <c r="W107" i="2" s="1"/>
  <c r="X106" i="2"/>
  <c r="Y106" i="2" s="1"/>
  <c r="W106" i="2" s="1"/>
  <c r="X105" i="2"/>
  <c r="Y105" i="2" s="1"/>
  <c r="W105" i="2" s="1"/>
  <c r="X104" i="2"/>
  <c r="Y104" i="2" s="1"/>
  <c r="W104" i="2" s="1"/>
  <c r="X103" i="2"/>
  <c r="Y103" i="2" s="1"/>
  <c r="W103" i="2" s="1"/>
  <c r="X99" i="2"/>
  <c r="Y99" i="2" s="1"/>
  <c r="W99" i="2" s="1"/>
  <c r="X98" i="2"/>
  <c r="Y98" i="2" s="1"/>
  <c r="W98" i="2" s="1"/>
  <c r="X97" i="2"/>
  <c r="Y97" i="2" s="1"/>
  <c r="W97" i="2" s="1"/>
  <c r="X96" i="2"/>
  <c r="Y96" i="2" s="1"/>
  <c r="W96" i="2" s="1"/>
  <c r="X95" i="2"/>
  <c r="Y95" i="2" s="1"/>
  <c r="W95" i="2" s="1"/>
  <c r="X91" i="2"/>
  <c r="Y91" i="2" s="1"/>
  <c r="W91" i="2" s="1"/>
  <c r="X90" i="2"/>
  <c r="Y90" i="2" s="1"/>
  <c r="W90" i="2" s="1"/>
  <c r="X89" i="2"/>
  <c r="Y89" i="2" s="1"/>
  <c r="W89" i="2" s="1"/>
  <c r="X88" i="2"/>
  <c r="Y88" i="2" s="1"/>
  <c r="W88" i="2" s="1"/>
  <c r="X87" i="2"/>
  <c r="Y87" i="2" s="1"/>
  <c r="W87" i="2" s="1"/>
  <c r="X83" i="2"/>
  <c r="Y83" i="2" s="1"/>
  <c r="W83" i="2" s="1"/>
  <c r="X82" i="2"/>
  <c r="Y82" i="2" s="1"/>
  <c r="W82" i="2" s="1"/>
  <c r="X81" i="2"/>
  <c r="Y81" i="2" s="1"/>
  <c r="W81" i="2" s="1"/>
  <c r="X80" i="2"/>
  <c r="Y80" i="2" s="1"/>
  <c r="W80" i="2" s="1"/>
  <c r="X79" i="2"/>
  <c r="Y79" i="2" s="1"/>
  <c r="W79" i="2" s="1"/>
  <c r="X75" i="2"/>
  <c r="Y75" i="2" s="1"/>
  <c r="W75" i="2" s="1"/>
  <c r="X74" i="2"/>
  <c r="Y74" i="2" s="1"/>
  <c r="W74" i="2" s="1"/>
  <c r="X73" i="2"/>
  <c r="Y73" i="2" s="1"/>
  <c r="W73" i="2" s="1"/>
  <c r="X72" i="2"/>
  <c r="Y72" i="2" s="1"/>
  <c r="W72" i="2" s="1"/>
  <c r="X71" i="2"/>
  <c r="Y71" i="2" s="1"/>
  <c r="W71" i="2" s="1"/>
  <c r="X67" i="2"/>
  <c r="Y67" i="2" s="1"/>
  <c r="W67" i="2" s="1"/>
  <c r="X66" i="2"/>
  <c r="Y66" i="2" s="1"/>
  <c r="W66" i="2" s="1"/>
  <c r="X65" i="2"/>
  <c r="Y65" i="2" s="1"/>
  <c r="W65" i="2" s="1"/>
  <c r="X64" i="2"/>
  <c r="Y64" i="2" s="1"/>
  <c r="W64" i="2" s="1"/>
  <c r="X63" i="2"/>
  <c r="Y63" i="2" s="1"/>
  <c r="W63" i="2" s="1"/>
  <c r="X59" i="2"/>
  <c r="Y59" i="2" s="1"/>
  <c r="W59" i="2" s="1"/>
  <c r="X58" i="2"/>
  <c r="Y58" i="2" s="1"/>
  <c r="W58" i="2" s="1"/>
  <c r="X57" i="2"/>
  <c r="Y57" i="2" s="1"/>
  <c r="W57" i="2" s="1"/>
  <c r="X56" i="2"/>
  <c r="Y56" i="2" s="1"/>
  <c r="W56" i="2" s="1"/>
  <c r="X55" i="2"/>
  <c r="Y55" i="2" s="1"/>
  <c r="W55" i="2" s="1"/>
  <c r="X51" i="2"/>
  <c r="Y51" i="2" s="1"/>
  <c r="W51" i="2" s="1"/>
  <c r="X50" i="2"/>
  <c r="Y50" i="2" s="1"/>
  <c r="W50" i="2" s="1"/>
  <c r="X49" i="2"/>
  <c r="Y49" i="2" s="1"/>
  <c r="W49" i="2" s="1"/>
  <c r="X48" i="2"/>
  <c r="Y48" i="2" s="1"/>
  <c r="W48" i="2" s="1"/>
  <c r="X47" i="2"/>
  <c r="Y47" i="2" s="1"/>
  <c r="W47" i="2" s="1"/>
  <c r="X43" i="2"/>
  <c r="Y43" i="2" s="1"/>
  <c r="W43" i="2" s="1"/>
  <c r="X42" i="2"/>
  <c r="Y42" i="2" s="1"/>
  <c r="W42" i="2" s="1"/>
  <c r="X41" i="2"/>
  <c r="Y41" i="2" s="1"/>
  <c r="W41" i="2" s="1"/>
  <c r="X40" i="2"/>
  <c r="Y40" i="2" s="1"/>
  <c r="W40" i="2" s="1"/>
  <c r="X39" i="2"/>
  <c r="Y39" i="2" s="1"/>
  <c r="W39" i="2" s="1"/>
  <c r="X35" i="2"/>
  <c r="Y35" i="2" s="1"/>
  <c r="W35" i="2" s="1"/>
  <c r="X34" i="2"/>
  <c r="Y34" i="2" s="1"/>
  <c r="W34" i="2" s="1"/>
  <c r="X33" i="2"/>
  <c r="Y33" i="2" s="1"/>
  <c r="W33" i="2" s="1"/>
  <c r="X32" i="2"/>
  <c r="Y32" i="2" s="1"/>
  <c r="W32" i="2" s="1"/>
  <c r="X31" i="2"/>
  <c r="Y31" i="2" s="1"/>
  <c r="W31" i="2" s="1"/>
  <c r="X27" i="2"/>
  <c r="Y27" i="2" s="1"/>
  <c r="W27" i="2" s="1"/>
  <c r="X26" i="2"/>
  <c r="Y26" i="2" s="1"/>
  <c r="W26" i="2" s="1"/>
  <c r="X25" i="2"/>
  <c r="Y25" i="2" s="1"/>
  <c r="W25" i="2" s="1"/>
  <c r="X24" i="2"/>
  <c r="Y24" i="2" s="1"/>
  <c r="W24" i="2" s="1"/>
  <c r="X23" i="2"/>
  <c r="Y23" i="2" s="1"/>
  <c r="W23" i="2" s="1"/>
  <c r="X19" i="2"/>
  <c r="Y19" i="2" s="1"/>
  <c r="W19" i="2" s="1"/>
  <c r="X18" i="2"/>
  <c r="Y18" i="2" s="1"/>
  <c r="W18" i="2" s="1"/>
  <c r="X17" i="2"/>
  <c r="Y17" i="2" s="1"/>
  <c r="W17" i="2" s="1"/>
  <c r="X16" i="2"/>
  <c r="Y16" i="2" s="1"/>
  <c r="W16" i="2" s="1"/>
  <c r="X15" i="2"/>
  <c r="Y15" i="2" s="1"/>
  <c r="W15" i="2" s="1"/>
  <c r="J259" i="2"/>
  <c r="J258" i="2"/>
  <c r="J257" i="2"/>
  <c r="J256" i="2"/>
  <c r="J255" i="2"/>
  <c r="J251" i="2"/>
  <c r="J250" i="2"/>
  <c r="J249" i="2"/>
  <c r="J248" i="2"/>
  <c r="J247" i="2"/>
  <c r="J243" i="2"/>
  <c r="J242" i="2"/>
  <c r="J241" i="2"/>
  <c r="J240" i="2"/>
  <c r="J239" i="2"/>
  <c r="J235" i="2"/>
  <c r="J234" i="2"/>
  <c r="J233" i="2"/>
  <c r="J232" i="2"/>
  <c r="J231" i="2"/>
  <c r="J227" i="2"/>
  <c r="J226" i="2"/>
  <c r="J225" i="2"/>
  <c r="J224" i="2"/>
  <c r="J223" i="2"/>
  <c r="J219" i="2"/>
  <c r="J218" i="2"/>
  <c r="J217" i="2"/>
  <c r="J216" i="2"/>
  <c r="J215" i="2"/>
  <c r="J211" i="2"/>
  <c r="J210" i="2"/>
  <c r="J209" i="2"/>
  <c r="J208" i="2"/>
  <c r="J207" i="2"/>
  <c r="J203" i="2"/>
  <c r="J202" i="2"/>
  <c r="J201" i="2"/>
  <c r="J200" i="2"/>
  <c r="J199" i="2"/>
  <c r="J195" i="2"/>
  <c r="J194" i="2"/>
  <c r="J193" i="2"/>
  <c r="J192" i="2"/>
  <c r="J191" i="2"/>
  <c r="J187" i="2"/>
  <c r="J186" i="2"/>
  <c r="J185" i="2"/>
  <c r="J184" i="2"/>
  <c r="J183" i="2"/>
  <c r="J179" i="2"/>
  <c r="J178" i="2"/>
  <c r="J177" i="2"/>
  <c r="J176" i="2"/>
  <c r="J175" i="2"/>
  <c r="J171" i="2"/>
  <c r="J170" i="2"/>
  <c r="J169" i="2"/>
  <c r="J168" i="2"/>
  <c r="J167" i="2"/>
  <c r="J163" i="2"/>
  <c r="J162" i="2"/>
  <c r="J161" i="2"/>
  <c r="J160" i="2"/>
  <c r="J159" i="2"/>
  <c r="J155" i="2"/>
  <c r="J154" i="2"/>
  <c r="J153" i="2"/>
  <c r="J152" i="2"/>
  <c r="J151" i="2"/>
  <c r="J147" i="2"/>
  <c r="J146" i="2"/>
  <c r="J145" i="2"/>
  <c r="J144" i="2"/>
  <c r="J143" i="2"/>
  <c r="J139" i="2"/>
  <c r="J138" i="2"/>
  <c r="J137" i="2"/>
  <c r="J136" i="2"/>
  <c r="J135" i="2"/>
  <c r="J131" i="2"/>
  <c r="J130" i="2"/>
  <c r="J129" i="2"/>
  <c r="J128" i="2"/>
  <c r="J127" i="2"/>
  <c r="J123" i="2"/>
  <c r="J122" i="2"/>
  <c r="J121" i="2"/>
  <c r="J120" i="2"/>
  <c r="J119" i="2"/>
  <c r="J115" i="2"/>
  <c r="J114" i="2"/>
  <c r="J113" i="2"/>
  <c r="J112" i="2"/>
  <c r="J111" i="2"/>
  <c r="J107" i="2"/>
  <c r="J106" i="2"/>
  <c r="J105" i="2"/>
  <c r="J104" i="2"/>
  <c r="J103" i="2"/>
  <c r="J99" i="2"/>
  <c r="J98" i="2"/>
  <c r="J97" i="2"/>
  <c r="J96" i="2"/>
  <c r="J95" i="2"/>
  <c r="J91" i="2"/>
  <c r="J90" i="2"/>
  <c r="J89" i="2"/>
  <c r="J88" i="2"/>
  <c r="J87" i="2"/>
  <c r="J83" i="2"/>
  <c r="J82" i="2"/>
  <c r="J81" i="2"/>
  <c r="J80" i="2"/>
  <c r="J79" i="2"/>
  <c r="J75" i="2"/>
  <c r="J74" i="2"/>
  <c r="J73" i="2"/>
  <c r="J72" i="2"/>
  <c r="J71" i="2"/>
  <c r="J67" i="2"/>
  <c r="J66" i="2"/>
  <c r="J65" i="2"/>
  <c r="J64" i="2"/>
  <c r="J63" i="2"/>
  <c r="J59" i="2"/>
  <c r="J58" i="2"/>
  <c r="J57" i="2"/>
  <c r="J56" i="2"/>
  <c r="J55" i="2"/>
  <c r="J51" i="2"/>
  <c r="J50" i="2"/>
  <c r="J49" i="2"/>
  <c r="J48" i="2"/>
  <c r="J47" i="2"/>
  <c r="J43" i="2"/>
  <c r="J42" i="2"/>
  <c r="J41" i="2"/>
  <c r="J40" i="2"/>
  <c r="J39" i="2"/>
  <c r="J35" i="2"/>
  <c r="J34" i="2"/>
  <c r="J33" i="2"/>
  <c r="J32" i="2"/>
  <c r="J31" i="2"/>
  <c r="J27" i="2"/>
  <c r="J26" i="2"/>
  <c r="J25" i="2"/>
  <c r="J24" i="2"/>
  <c r="J23" i="2"/>
  <c r="J19" i="2"/>
  <c r="J18" i="2"/>
  <c r="J17" i="2"/>
  <c r="J16" i="2"/>
  <c r="J15" i="2"/>
  <c r="AN235" i="2" l="1"/>
  <c r="AN163" i="2"/>
  <c r="AN153" i="2"/>
  <c r="AN147" i="2"/>
  <c r="AN135" i="2"/>
  <c r="AN131" i="2"/>
  <c r="AN119" i="2"/>
  <c r="AN115" i="2"/>
  <c r="AN107" i="2"/>
  <c r="AN146" i="2"/>
  <c r="AN165" i="2"/>
  <c r="AN169" i="2"/>
  <c r="AN173" i="2"/>
  <c r="AN177" i="2"/>
  <c r="AN179" i="2"/>
  <c r="AN181" i="2"/>
  <c r="AN185" i="2"/>
  <c r="AN187" i="2"/>
  <c r="AN14" i="2"/>
  <c r="AN18" i="2"/>
  <c r="AN22" i="2"/>
  <c r="AN26" i="2"/>
  <c r="AN55" i="2"/>
  <c r="AN59" i="2"/>
  <c r="AN63" i="2"/>
  <c r="AN67" i="2"/>
  <c r="AN71" i="2"/>
  <c r="AN75" i="2"/>
  <c r="AN79" i="2"/>
  <c r="AN81" i="2"/>
  <c r="AN30" i="2"/>
  <c r="AN34" i="2"/>
  <c r="AN38" i="2"/>
  <c r="AN91" i="2"/>
  <c r="AN98" i="2"/>
  <c r="AN110" i="2"/>
  <c r="AN118" i="2"/>
  <c r="AP134" i="2"/>
  <c r="AN134" i="2" s="1"/>
  <c r="AN189" i="2"/>
  <c r="AN191" i="2"/>
  <c r="AN193" i="2"/>
  <c r="AN195" i="2"/>
  <c r="AN197" i="2"/>
  <c r="AN201" i="2"/>
  <c r="AN203" i="2"/>
  <c r="AN205" i="2"/>
  <c r="AN207" i="2"/>
  <c r="AN209" i="2"/>
  <c r="AN211" i="2"/>
  <c r="AN213" i="2"/>
  <c r="AN217" i="2"/>
  <c r="AJ122" i="2"/>
  <c r="AJ126" i="2"/>
  <c r="AJ130" i="2"/>
  <c r="AJ134" i="2"/>
  <c r="AJ138" i="2"/>
  <c r="AJ142" i="2"/>
  <c r="AJ146" i="2"/>
  <c r="AJ150" i="2"/>
  <c r="AJ154" i="2"/>
  <c r="AJ158" i="2"/>
  <c r="AJ162" i="2"/>
  <c r="AJ165" i="2"/>
  <c r="AJ169" i="2"/>
  <c r="AJ172" i="2"/>
  <c r="AJ176" i="2"/>
  <c r="AJ180" i="2"/>
  <c r="AJ184" i="2"/>
  <c r="AJ188" i="2"/>
  <c r="AJ192" i="2"/>
  <c r="AJ196" i="2"/>
  <c r="AJ200" i="2"/>
  <c r="AJ207" i="2"/>
  <c r="AJ214" i="2"/>
  <c r="AJ218" i="2"/>
  <c r="AJ224" i="2"/>
  <c r="AJ230" i="2"/>
  <c r="AJ233" i="2"/>
  <c r="AJ236" i="2"/>
  <c r="AN42" i="2"/>
  <c r="AN46" i="2"/>
  <c r="AN50" i="2"/>
  <c r="AN54" i="2"/>
  <c r="AN58" i="2"/>
  <c r="AN62" i="2"/>
  <c r="AN66" i="2"/>
  <c r="AN70" i="2"/>
  <c r="AN74" i="2"/>
  <c r="AN219" i="2"/>
  <c r="AN245" i="2"/>
  <c r="AN249" i="2"/>
  <c r="AN251" i="2"/>
  <c r="AN253" i="2"/>
  <c r="AN255" i="2"/>
  <c r="AN257" i="2"/>
  <c r="AN259" i="2"/>
  <c r="AJ123" i="2"/>
  <c r="AJ127" i="2"/>
  <c r="AJ131" i="2"/>
  <c r="AJ135" i="2"/>
  <c r="AJ139" i="2"/>
  <c r="AJ143" i="2"/>
  <c r="AJ147" i="2"/>
  <c r="AJ151" i="2"/>
  <c r="AJ155" i="2"/>
  <c r="AJ159" i="2"/>
  <c r="AJ166" i="2"/>
  <c r="AJ170" i="2"/>
  <c r="AJ173" i="2"/>
  <c r="AJ177" i="2"/>
  <c r="AJ181" i="2"/>
  <c r="AJ185" i="2"/>
  <c r="AJ189" i="2"/>
  <c r="AJ193" i="2"/>
  <c r="AJ219" i="2"/>
  <c r="AJ225" i="2"/>
  <c r="AJ228" i="2"/>
  <c r="AJ234" i="2"/>
  <c r="AJ240" i="2"/>
  <c r="AJ244" i="2"/>
  <c r="AJ248" i="2"/>
  <c r="AJ252" i="2"/>
  <c r="AJ256" i="2"/>
  <c r="AJ260" i="2"/>
  <c r="AJ249" i="2"/>
  <c r="AJ253" i="2"/>
  <c r="AJ257" i="2"/>
  <c r="AP99" i="2"/>
  <c r="AN99" i="2" s="1"/>
  <c r="AP130" i="2"/>
  <c r="AN130" i="2" s="1"/>
  <c r="AK17" i="2"/>
  <c r="AK21" i="2"/>
  <c r="AK25" i="2"/>
  <c r="AK29" i="2"/>
  <c r="AK33" i="2"/>
  <c r="AK15" i="2"/>
  <c r="AK19" i="2"/>
  <c r="AK23" i="2"/>
  <c r="AK27" i="2"/>
  <c r="AK31" i="2"/>
  <c r="AR13" i="2"/>
  <c r="AG13" i="2" s="1"/>
  <c r="AE13" i="2" s="1"/>
  <c r="AP86" i="2"/>
  <c r="AN86" i="2" s="1"/>
  <c r="AP114" i="2"/>
  <c r="AN114" i="2" s="1"/>
  <c r="AK260" i="2"/>
  <c r="AK258" i="2"/>
  <c r="AK256" i="2"/>
  <c r="AK254" i="2"/>
  <c r="AK252" i="2"/>
  <c r="AK250" i="2"/>
  <c r="AK248" i="2"/>
  <c r="AK246" i="2"/>
  <c r="AK244" i="2"/>
  <c r="AK242" i="2"/>
  <c r="AK240" i="2"/>
  <c r="AK238" i="2"/>
  <c r="AK236" i="2"/>
  <c r="AK234" i="2"/>
  <c r="AK232" i="2"/>
  <c r="AK230" i="2"/>
  <c r="AK228" i="2"/>
  <c r="AK226" i="2"/>
  <c r="AK224" i="2"/>
  <c r="AK222" i="2"/>
  <c r="AK220" i="2"/>
  <c r="AK218" i="2"/>
  <c r="AK216" i="2"/>
  <c r="AK214" i="2"/>
  <c r="AK212" i="2"/>
  <c r="AK210" i="2"/>
  <c r="AK208" i="2"/>
  <c r="AK206" i="2"/>
  <c r="AK204" i="2"/>
  <c r="AK202" i="2"/>
  <c r="AK200" i="2"/>
  <c r="AK198" i="2"/>
  <c r="AK196" i="2"/>
  <c r="AK194" i="2"/>
  <c r="AK192" i="2"/>
  <c r="AK190" i="2"/>
  <c r="AK188" i="2"/>
  <c r="AK186" i="2"/>
  <c r="AK184" i="2"/>
  <c r="AK182" i="2"/>
  <c r="AK180" i="2"/>
  <c r="AK178" i="2"/>
  <c r="AK176" i="2"/>
  <c r="AK174" i="2"/>
  <c r="AK172" i="2"/>
  <c r="AK170" i="2"/>
  <c r="AK168" i="2"/>
  <c r="AK166" i="2"/>
  <c r="AK164" i="2"/>
  <c r="AK162" i="2"/>
  <c r="AK160" i="2"/>
  <c r="AK158" i="2"/>
  <c r="AK156" i="2"/>
  <c r="AK154" i="2"/>
  <c r="AK152" i="2"/>
  <c r="AK150" i="2"/>
  <c r="AK148" i="2"/>
  <c r="AK146" i="2"/>
  <c r="AK144" i="2"/>
  <c r="AK142" i="2"/>
  <c r="AK140" i="2"/>
  <c r="AK137" i="2"/>
  <c r="AK130" i="2"/>
  <c r="AK127" i="2"/>
  <c r="AK124" i="2"/>
  <c r="AK121" i="2"/>
  <c r="AK114" i="2"/>
  <c r="AK111" i="2"/>
  <c r="AK108" i="2"/>
  <c r="AK259" i="2"/>
  <c r="AK257" i="2"/>
  <c r="AK255" i="2"/>
  <c r="AK253" i="2"/>
  <c r="AK251" i="2"/>
  <c r="AK249" i="2"/>
  <c r="AK247" i="2"/>
  <c r="AK245" i="2"/>
  <c r="AK243" i="2"/>
  <c r="AK241" i="2"/>
  <c r="AK239" i="2"/>
  <c r="AK237" i="2"/>
  <c r="AK235" i="2"/>
  <c r="AK233" i="2"/>
  <c r="AK231" i="2"/>
  <c r="AK229" i="2"/>
  <c r="AK227" i="2"/>
  <c r="AK225" i="2"/>
  <c r="AK223" i="2"/>
  <c r="AK221" i="2"/>
  <c r="AK219" i="2"/>
  <c r="AK217" i="2"/>
  <c r="AK215" i="2"/>
  <c r="AK213" i="2"/>
  <c r="AK211" i="2"/>
  <c r="AK209" i="2"/>
  <c r="AK207" i="2"/>
  <c r="AK205" i="2"/>
  <c r="AK203" i="2"/>
  <c r="AK201" i="2"/>
  <c r="AK199" i="2"/>
  <c r="AK197" i="2"/>
  <c r="AK195" i="2"/>
  <c r="AK193" i="2"/>
  <c r="AK191" i="2"/>
  <c r="AK189" i="2"/>
  <c r="AK187" i="2"/>
  <c r="AK185" i="2"/>
  <c r="AK183" i="2"/>
  <c r="AK181" i="2"/>
  <c r="AK179" i="2"/>
  <c r="AK177" i="2"/>
  <c r="AK175" i="2"/>
  <c r="AK173" i="2"/>
  <c r="AK171" i="2"/>
  <c r="AK169" i="2"/>
  <c r="AK167" i="2"/>
  <c r="AK165" i="2"/>
  <c r="AK163" i="2"/>
  <c r="AK161" i="2"/>
  <c r="AK159" i="2"/>
  <c r="AK157" i="2"/>
  <c r="AK155" i="2"/>
  <c r="AK153" i="2"/>
  <c r="AK151" i="2"/>
  <c r="AK149" i="2"/>
  <c r="AK147" i="2"/>
  <c r="AK145" i="2"/>
  <c r="AK143" i="2"/>
  <c r="AK141" i="2"/>
  <c r="AK138" i="2"/>
  <c r="AK135" i="2"/>
  <c r="AK132" i="2"/>
  <c r="AK129" i="2"/>
  <c r="AK122" i="2"/>
  <c r="AK119" i="2"/>
  <c r="AK116" i="2"/>
  <c r="AK113" i="2"/>
  <c r="AK139" i="2"/>
  <c r="AK136" i="2"/>
  <c r="AK134" i="2"/>
  <c r="AK131" i="2"/>
  <c r="AK128" i="2"/>
  <c r="AK125" i="2"/>
  <c r="AK133" i="2"/>
  <c r="AK110" i="2"/>
  <c r="AK107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0" i="2"/>
  <c r="AK88" i="2"/>
  <c r="AK86" i="2"/>
  <c r="AK84" i="2"/>
  <c r="AK82" i="2"/>
  <c r="AK80" i="2"/>
  <c r="AK78" i="2"/>
  <c r="AK76" i="2"/>
  <c r="AK74" i="2"/>
  <c r="AK72" i="2"/>
  <c r="AK70" i="2"/>
  <c r="AK68" i="2"/>
  <c r="AK66" i="2"/>
  <c r="AK64" i="2"/>
  <c r="AK62" i="2"/>
  <c r="AK60" i="2"/>
  <c r="AK58" i="2"/>
  <c r="AK56" i="2"/>
  <c r="AK54" i="2"/>
  <c r="AK52" i="2"/>
  <c r="AK50" i="2"/>
  <c r="AK48" i="2"/>
  <c r="AK46" i="2"/>
  <c r="AK44" i="2"/>
  <c r="AK42" i="2"/>
  <c r="AK40" i="2"/>
  <c r="AK38" i="2"/>
  <c r="AK36" i="2"/>
  <c r="AK34" i="2"/>
  <c r="AK32" i="2"/>
  <c r="AK30" i="2"/>
  <c r="AK28" i="2"/>
  <c r="AK26" i="2"/>
  <c r="AK24" i="2"/>
  <c r="AK22" i="2"/>
  <c r="AK20" i="2"/>
  <c r="AK18" i="2"/>
  <c r="AK16" i="2"/>
  <c r="AK14" i="2"/>
  <c r="AK118" i="2"/>
  <c r="AK115" i="2"/>
  <c r="AK112" i="2"/>
  <c r="AK109" i="2"/>
  <c r="AK126" i="2"/>
  <c r="AK123" i="2"/>
  <c r="AK120" i="2"/>
  <c r="AK117" i="2"/>
  <c r="AK106" i="2"/>
  <c r="AK91" i="2"/>
  <c r="AK89" i="2"/>
  <c r="AK87" i="2"/>
  <c r="AK85" i="2"/>
  <c r="AK83" i="2"/>
  <c r="AK81" i="2"/>
  <c r="AK79" i="2"/>
  <c r="AK77" i="2"/>
  <c r="AK75" i="2"/>
  <c r="AK73" i="2"/>
  <c r="AK71" i="2"/>
  <c r="AK69" i="2"/>
  <c r="AK67" i="2"/>
  <c r="AK65" i="2"/>
  <c r="AK63" i="2"/>
  <c r="AK61" i="2"/>
  <c r="AK59" i="2"/>
  <c r="AK57" i="2"/>
  <c r="AK55" i="2"/>
  <c r="AK53" i="2"/>
  <c r="AK51" i="2"/>
  <c r="AK49" i="2"/>
  <c r="AK47" i="2"/>
  <c r="AK45" i="2"/>
  <c r="AK43" i="2"/>
  <c r="AK41" i="2"/>
  <c r="AK39" i="2"/>
  <c r="AK37" i="2"/>
  <c r="AK35" i="2"/>
  <c r="AJ190" i="2"/>
  <c r="AJ194" i="2"/>
  <c r="AJ197" i="2"/>
  <c r="AJ201" i="2"/>
  <c r="AJ204" i="2"/>
  <c r="AJ208" i="2"/>
  <c r="AJ215" i="2"/>
  <c r="AJ238" i="2"/>
  <c r="AJ242" i="2"/>
  <c r="AJ246" i="2"/>
  <c r="AJ250" i="2"/>
  <c r="AJ254" i="2"/>
  <c r="AJ258" i="2"/>
  <c r="AJ191" i="2"/>
  <c r="AJ198" i="2"/>
  <c r="AJ202" i="2"/>
  <c r="AJ205" i="2"/>
  <c r="AJ209" i="2"/>
  <c r="AJ212" i="2"/>
  <c r="AJ216" i="2"/>
  <c r="AJ222" i="2"/>
  <c r="AJ239" i="2"/>
  <c r="AJ243" i="2"/>
  <c r="AJ247" i="2"/>
  <c r="AJ251" i="2"/>
  <c r="AJ255" i="2"/>
  <c r="AJ259" i="2"/>
  <c r="AP102" i="2"/>
  <c r="AN102" i="2" s="1"/>
  <c r="AR155" i="2"/>
  <c r="AP155" i="2" s="1"/>
  <c r="AN155" i="2" s="1"/>
  <c r="AR171" i="2"/>
  <c r="AP171" i="2" s="1"/>
  <c r="AN171" i="2" s="1"/>
  <c r="AP126" i="2"/>
  <c r="AN126" i="2" s="1"/>
  <c r="AP142" i="2"/>
  <c r="AN142" i="2" s="1"/>
  <c r="AJ13" i="2"/>
  <c r="AW13" i="2"/>
  <c r="AC13" i="2"/>
  <c r="Q13" i="2" s="1"/>
  <c r="AR44" i="2"/>
  <c r="AP44" i="2" s="1"/>
  <c r="AN44" i="2" s="1"/>
  <c r="AR23" i="2"/>
  <c r="AP23" i="2" s="1"/>
  <c r="AN23" i="2" s="1"/>
  <c r="AR39" i="2"/>
  <c r="AP39" i="2" s="1"/>
  <c r="AN39" i="2" s="1"/>
  <c r="AR68" i="2"/>
  <c r="AP68" i="2" s="1"/>
  <c r="AN68" i="2" s="1"/>
  <c r="AR16" i="2"/>
  <c r="AP16" i="2" s="1"/>
  <c r="AN16" i="2" s="1"/>
  <c r="AR32" i="2"/>
  <c r="AP32" i="2" s="1"/>
  <c r="AN32" i="2" s="1"/>
  <c r="AR52" i="2"/>
  <c r="AP52" i="2" s="1"/>
  <c r="AN52" i="2" s="1"/>
  <c r="AR15" i="2"/>
  <c r="AP15" i="2" s="1"/>
  <c r="AN15" i="2" s="1"/>
  <c r="AP24" i="2"/>
  <c r="AN24" i="2" s="1"/>
  <c r="AR31" i="2"/>
  <c r="AP31" i="2" s="1"/>
  <c r="AN31" i="2" s="1"/>
  <c r="AP40" i="2"/>
  <c r="AN40" i="2" s="1"/>
  <c r="AR47" i="2"/>
  <c r="AP47" i="2" s="1"/>
  <c r="AN47" i="2" s="1"/>
  <c r="AR100" i="2"/>
  <c r="AP100" i="2" s="1"/>
  <c r="AN100" i="2" s="1"/>
  <c r="AR60" i="2"/>
  <c r="AP60" i="2" s="1"/>
  <c r="AN60" i="2" s="1"/>
  <c r="AR87" i="2"/>
  <c r="AP87" i="2" s="1"/>
  <c r="AN87" i="2" s="1"/>
  <c r="AP19" i="2"/>
  <c r="AN19" i="2" s="1"/>
  <c r="AR20" i="2"/>
  <c r="AP20" i="2" s="1"/>
  <c r="AN20" i="2" s="1"/>
  <c r="AP27" i="2"/>
  <c r="AN27" i="2" s="1"/>
  <c r="AR28" i="2"/>
  <c r="AP28" i="2" s="1"/>
  <c r="AN28" i="2" s="1"/>
  <c r="AP35" i="2"/>
  <c r="AN35" i="2" s="1"/>
  <c r="AR36" i="2"/>
  <c r="AP36" i="2" s="1"/>
  <c r="AN36" i="2" s="1"/>
  <c r="AR43" i="2"/>
  <c r="AP43" i="2" s="1"/>
  <c r="AN43" i="2" s="1"/>
  <c r="AP82" i="2"/>
  <c r="AN82" i="2" s="1"/>
  <c r="AR83" i="2"/>
  <c r="AP83" i="2" s="1"/>
  <c r="AN83" i="2" s="1"/>
  <c r="AR112" i="2"/>
  <c r="AP112" i="2" s="1"/>
  <c r="AN112" i="2" s="1"/>
  <c r="AR116" i="2"/>
  <c r="AP116" i="2" s="1"/>
  <c r="AN116" i="2" s="1"/>
  <c r="AR120" i="2"/>
  <c r="AP120" i="2" s="1"/>
  <c r="AN120" i="2" s="1"/>
  <c r="AR123" i="2"/>
  <c r="AP123" i="2" s="1"/>
  <c r="AN123" i="2" s="1"/>
  <c r="AR128" i="2"/>
  <c r="AP128" i="2" s="1"/>
  <c r="AN128" i="2" s="1"/>
  <c r="AR132" i="2"/>
  <c r="AP132" i="2" s="1"/>
  <c r="AN132" i="2" s="1"/>
  <c r="AR136" i="2"/>
  <c r="AP136" i="2" s="1"/>
  <c r="AN136" i="2" s="1"/>
  <c r="AR139" i="2"/>
  <c r="AP139" i="2" s="1"/>
  <c r="AN139" i="2" s="1"/>
  <c r="AR144" i="2"/>
  <c r="AP144" i="2" s="1"/>
  <c r="AN144" i="2" s="1"/>
  <c r="AR104" i="2"/>
  <c r="AP104" i="2" s="1"/>
  <c r="AN104" i="2" s="1"/>
  <c r="AP48" i="2"/>
  <c r="AN48" i="2" s="1"/>
  <c r="AR51" i="2"/>
  <c r="AP51" i="2" s="1"/>
  <c r="AN51" i="2" s="1"/>
  <c r="AP56" i="2"/>
  <c r="AN56" i="2" s="1"/>
  <c r="AP64" i="2"/>
  <c r="AN64" i="2" s="1"/>
  <c r="AP72" i="2"/>
  <c r="AN72" i="2" s="1"/>
  <c r="AR76" i="2"/>
  <c r="AP76" i="2" s="1"/>
  <c r="AN76" i="2" s="1"/>
  <c r="AP84" i="2"/>
  <c r="AN84" i="2" s="1"/>
  <c r="AP88" i="2"/>
  <c r="AN88" i="2" s="1"/>
  <c r="AR96" i="2"/>
  <c r="AP96" i="2" s="1"/>
  <c r="AN96" i="2" s="1"/>
  <c r="AR149" i="2"/>
  <c r="AP149" i="2" s="1"/>
  <c r="AN149" i="2" s="1"/>
  <c r="AR151" i="2"/>
  <c r="AP151" i="2" s="1"/>
  <c r="AN151" i="2" s="1"/>
  <c r="AP159" i="2"/>
  <c r="AN159" i="2" s="1"/>
  <c r="AR167" i="2"/>
  <c r="AP167" i="2" s="1"/>
  <c r="AN167" i="2" s="1"/>
  <c r="AP175" i="2"/>
  <c r="AN175" i="2" s="1"/>
  <c r="AR183" i="2"/>
  <c r="AP183" i="2" s="1"/>
  <c r="AN183" i="2" s="1"/>
  <c r="AR199" i="2"/>
  <c r="AP199" i="2" s="1"/>
  <c r="AN199" i="2" s="1"/>
  <c r="AR215" i="2"/>
  <c r="AP215" i="2" s="1"/>
  <c r="AN215" i="2" s="1"/>
  <c r="AR231" i="2"/>
  <c r="AP231" i="2" s="1"/>
  <c r="AN231" i="2" s="1"/>
  <c r="AR247" i="2"/>
  <c r="AP247" i="2" s="1"/>
  <c r="AN247" i="2" s="1"/>
  <c r="AR17" i="2"/>
  <c r="AP17" i="2" s="1"/>
  <c r="AN17" i="2" s="1"/>
  <c r="AR21" i="2"/>
  <c r="AP21" i="2" s="1"/>
  <c r="AN21" i="2" s="1"/>
  <c r="AR25" i="2"/>
  <c r="AP25" i="2" s="1"/>
  <c r="AN25" i="2" s="1"/>
  <c r="AR29" i="2"/>
  <c r="AP29" i="2" s="1"/>
  <c r="AN29" i="2" s="1"/>
  <c r="AR33" i="2"/>
  <c r="AP33" i="2" s="1"/>
  <c r="AN33" i="2" s="1"/>
  <c r="AR37" i="2"/>
  <c r="AP37" i="2" s="1"/>
  <c r="AN37" i="2" s="1"/>
  <c r="AR41" i="2"/>
  <c r="AP41" i="2" s="1"/>
  <c r="AN41" i="2" s="1"/>
  <c r="AR45" i="2"/>
  <c r="AP45" i="2" s="1"/>
  <c r="AN45" i="2" s="1"/>
  <c r="AR49" i="2"/>
  <c r="AP49" i="2" s="1"/>
  <c r="AN49" i="2" s="1"/>
  <c r="AR53" i="2"/>
  <c r="AP53" i="2" s="1"/>
  <c r="AN53" i="2" s="1"/>
  <c r="AR57" i="2"/>
  <c r="AP57" i="2" s="1"/>
  <c r="AN57" i="2" s="1"/>
  <c r="AR61" i="2"/>
  <c r="AP61" i="2" s="1"/>
  <c r="AN61" i="2" s="1"/>
  <c r="AR65" i="2"/>
  <c r="AP65" i="2" s="1"/>
  <c r="AN65" i="2" s="1"/>
  <c r="AR69" i="2"/>
  <c r="AP69" i="2" s="1"/>
  <c r="AN69" i="2" s="1"/>
  <c r="AR73" i="2"/>
  <c r="AP73" i="2" s="1"/>
  <c r="AN73" i="2" s="1"/>
  <c r="AR77" i="2"/>
  <c r="AP77" i="2" s="1"/>
  <c r="AN77" i="2" s="1"/>
  <c r="AR80" i="2"/>
  <c r="AP80" i="2" s="1"/>
  <c r="AN80" i="2" s="1"/>
  <c r="AR89" i="2"/>
  <c r="AP89" i="2" s="1"/>
  <c r="AN89" i="2" s="1"/>
  <c r="AR105" i="2"/>
  <c r="AP105" i="2" s="1"/>
  <c r="AN105" i="2" s="1"/>
  <c r="AR121" i="2"/>
  <c r="AP121" i="2" s="1"/>
  <c r="AN121" i="2" s="1"/>
  <c r="AR137" i="2"/>
  <c r="AP137" i="2" s="1"/>
  <c r="AN137" i="2" s="1"/>
  <c r="AR152" i="2"/>
  <c r="AP152" i="2" s="1"/>
  <c r="AN152" i="2" s="1"/>
  <c r="AR85" i="2"/>
  <c r="AP85" i="2" s="1"/>
  <c r="AN85" i="2" s="1"/>
  <c r="AP94" i="2"/>
  <c r="AN94" i="2" s="1"/>
  <c r="AR101" i="2"/>
  <c r="AP101" i="2" s="1"/>
  <c r="AN101" i="2" s="1"/>
  <c r="AR117" i="2"/>
  <c r="AP117" i="2" s="1"/>
  <c r="AN117" i="2" s="1"/>
  <c r="AR133" i="2"/>
  <c r="AP133" i="2" s="1"/>
  <c r="AN133" i="2" s="1"/>
  <c r="AP78" i="2"/>
  <c r="AN78" i="2" s="1"/>
  <c r="AP90" i="2"/>
  <c r="AN90" i="2" s="1"/>
  <c r="AP92" i="2"/>
  <c r="AN92" i="2" s="1"/>
  <c r="AP93" i="2"/>
  <c r="AN93" i="2" s="1"/>
  <c r="AR97" i="2"/>
  <c r="AP97" i="2" s="1"/>
  <c r="AN97" i="2" s="1"/>
  <c r="AP106" i="2"/>
  <c r="AN106" i="2" s="1"/>
  <c r="AP108" i="2"/>
  <c r="AN108" i="2" s="1"/>
  <c r="AP109" i="2"/>
  <c r="AN109" i="2" s="1"/>
  <c r="AR113" i="2"/>
  <c r="AP113" i="2" s="1"/>
  <c r="AN113" i="2" s="1"/>
  <c r="AP122" i="2"/>
  <c r="AN122" i="2" s="1"/>
  <c r="AP124" i="2"/>
  <c r="AN124" i="2" s="1"/>
  <c r="AP125" i="2"/>
  <c r="AN125" i="2" s="1"/>
  <c r="AR129" i="2"/>
  <c r="AP129" i="2" s="1"/>
  <c r="AN129" i="2" s="1"/>
  <c r="AP138" i="2"/>
  <c r="AN138" i="2" s="1"/>
  <c r="AP140" i="2"/>
  <c r="AN140" i="2" s="1"/>
  <c r="AP141" i="2"/>
  <c r="AN141" i="2" s="1"/>
  <c r="AR145" i="2"/>
  <c r="AP145" i="2" s="1"/>
  <c r="AN145" i="2" s="1"/>
  <c r="AR150" i="2"/>
  <c r="AP150" i="2" s="1"/>
  <c r="AN150" i="2" s="1"/>
  <c r="AR148" i="2"/>
  <c r="AP148" i="2" s="1"/>
  <c r="AN148" i="2" s="1"/>
  <c r="AR154" i="2"/>
  <c r="AP154" i="2" s="1"/>
  <c r="AN154" i="2" s="1"/>
  <c r="AR158" i="2"/>
  <c r="AP158" i="2" s="1"/>
  <c r="AN158" i="2" s="1"/>
  <c r="AR162" i="2"/>
  <c r="AP162" i="2" s="1"/>
  <c r="AN162" i="2" s="1"/>
  <c r="AR166" i="2"/>
  <c r="AP166" i="2" s="1"/>
  <c r="AN166" i="2" s="1"/>
  <c r="AR170" i="2"/>
  <c r="AP170" i="2" s="1"/>
  <c r="AN170" i="2" s="1"/>
  <c r="AR174" i="2"/>
  <c r="AP174" i="2" s="1"/>
  <c r="AN174" i="2" s="1"/>
  <c r="AR178" i="2"/>
  <c r="AP178" i="2" s="1"/>
  <c r="AN178" i="2" s="1"/>
  <c r="AR182" i="2"/>
  <c r="AP182" i="2" s="1"/>
  <c r="AN182" i="2" s="1"/>
  <c r="AR186" i="2"/>
  <c r="AP186" i="2" s="1"/>
  <c r="AN186" i="2" s="1"/>
  <c r="AP156" i="2"/>
  <c r="AN156" i="2" s="1"/>
  <c r="AP160" i="2"/>
  <c r="AN160" i="2" s="1"/>
  <c r="AP164" i="2"/>
  <c r="AN164" i="2" s="1"/>
  <c r="AP168" i="2"/>
  <c r="AN168" i="2" s="1"/>
  <c r="AP172" i="2"/>
  <c r="AN172" i="2" s="1"/>
  <c r="AP176" i="2"/>
  <c r="AN176" i="2" s="1"/>
  <c r="AP180" i="2"/>
  <c r="AN180" i="2" s="1"/>
  <c r="AP184" i="2"/>
  <c r="AN184" i="2" s="1"/>
  <c r="AP188" i="2"/>
  <c r="AN188" i="2" s="1"/>
  <c r="AR190" i="2"/>
  <c r="AP190" i="2" s="1"/>
  <c r="AN190" i="2" s="1"/>
  <c r="AP192" i="2"/>
  <c r="AN192" i="2" s="1"/>
  <c r="AR194" i="2"/>
  <c r="AP194" i="2" s="1"/>
  <c r="AN194" i="2" s="1"/>
  <c r="AP196" i="2"/>
  <c r="AN196" i="2" s="1"/>
  <c r="AR198" i="2"/>
  <c r="AP198" i="2" s="1"/>
  <c r="AN198" i="2" s="1"/>
  <c r="AP200" i="2"/>
  <c r="AN200" i="2" s="1"/>
  <c r="AR202" i="2"/>
  <c r="AP202" i="2" s="1"/>
  <c r="AN202" i="2" s="1"/>
  <c r="AP204" i="2"/>
  <c r="AN204" i="2" s="1"/>
  <c r="AR206" i="2"/>
  <c r="AP206" i="2" s="1"/>
  <c r="AN206" i="2" s="1"/>
  <c r="AP208" i="2"/>
  <c r="AN208" i="2" s="1"/>
  <c r="AR210" i="2"/>
  <c r="AP210" i="2" s="1"/>
  <c r="AN210" i="2" s="1"/>
  <c r="AP212" i="2"/>
  <c r="AN212" i="2" s="1"/>
  <c r="AR214" i="2"/>
  <c r="AP214" i="2" s="1"/>
  <c r="AN214" i="2" s="1"/>
  <c r="AP216" i="2"/>
  <c r="AN216" i="2" s="1"/>
  <c r="AR218" i="2"/>
  <c r="AP218" i="2" s="1"/>
  <c r="AN218" i="2" s="1"/>
  <c r="AP220" i="2"/>
  <c r="AN220" i="2" s="1"/>
  <c r="AR222" i="2"/>
  <c r="AP222" i="2" s="1"/>
  <c r="AN222" i="2" s="1"/>
  <c r="AP224" i="2"/>
  <c r="AN224" i="2" s="1"/>
  <c r="AR226" i="2"/>
  <c r="AP226" i="2" s="1"/>
  <c r="AN226" i="2" s="1"/>
  <c r="AP228" i="2"/>
  <c r="AN228" i="2" s="1"/>
  <c r="AR230" i="2"/>
  <c r="AP230" i="2" s="1"/>
  <c r="AN230" i="2" s="1"/>
  <c r="AP232" i="2"/>
  <c r="AN232" i="2" s="1"/>
  <c r="AR234" i="2"/>
  <c r="AP234" i="2" s="1"/>
  <c r="AN234" i="2" s="1"/>
  <c r="AP236" i="2"/>
  <c r="AN236" i="2" s="1"/>
  <c r="AR238" i="2"/>
  <c r="AP238" i="2" s="1"/>
  <c r="AN238" i="2" s="1"/>
  <c r="AP240" i="2"/>
  <c r="AN240" i="2" s="1"/>
  <c r="AR242" i="2"/>
  <c r="AP242" i="2" s="1"/>
  <c r="AN242" i="2" s="1"/>
  <c r="AP244" i="2"/>
  <c r="AN244" i="2" s="1"/>
  <c r="AR246" i="2"/>
  <c r="AP246" i="2" s="1"/>
  <c r="AN246" i="2" s="1"/>
  <c r="AP248" i="2"/>
  <c r="AN248" i="2" s="1"/>
  <c r="AR250" i="2"/>
  <c r="AP250" i="2" s="1"/>
  <c r="AN250" i="2" s="1"/>
  <c r="AP252" i="2"/>
  <c r="AN252" i="2" s="1"/>
  <c r="AR254" i="2"/>
  <c r="AP254" i="2" s="1"/>
  <c r="AN254" i="2" s="1"/>
  <c r="AP256" i="2"/>
  <c r="AN256" i="2" s="1"/>
  <c r="AR258" i="2"/>
  <c r="AP258" i="2" s="1"/>
  <c r="AN258" i="2" s="1"/>
  <c r="AP260" i="2"/>
  <c r="AN260" i="2" s="1"/>
  <c r="AP13" i="2" l="1"/>
  <c r="AN13" i="2" s="1"/>
  <c r="G260" i="2" l="1"/>
  <c r="AA260" i="2" s="1"/>
  <c r="G259" i="2"/>
  <c r="AA259" i="2" s="1"/>
  <c r="G258" i="2"/>
  <c r="AA258" i="2" s="1"/>
  <c r="G257" i="2"/>
  <c r="AA257" i="2" s="1"/>
  <c r="G256" i="2"/>
  <c r="AA256" i="2" s="1"/>
  <c r="G255" i="2"/>
  <c r="AA255" i="2" s="1"/>
  <c r="G254" i="2"/>
  <c r="AA254" i="2" s="1"/>
  <c r="G253" i="2"/>
  <c r="AA253" i="2" s="1"/>
  <c r="G252" i="2"/>
  <c r="AA252" i="2" s="1"/>
  <c r="G251" i="2"/>
  <c r="AA251" i="2" s="1"/>
  <c r="G250" i="2"/>
  <c r="AA250" i="2" s="1"/>
  <c r="G249" i="2"/>
  <c r="AA249" i="2" s="1"/>
  <c r="G248" i="2"/>
  <c r="AA248" i="2" s="1"/>
  <c r="G247" i="2"/>
  <c r="AA247" i="2" s="1"/>
  <c r="G246" i="2"/>
  <c r="AA246" i="2" s="1"/>
  <c r="G245" i="2"/>
  <c r="AA245" i="2" s="1"/>
  <c r="G244" i="2"/>
  <c r="AA244" i="2" s="1"/>
  <c r="G243" i="2"/>
  <c r="AA243" i="2" s="1"/>
  <c r="G242" i="2"/>
  <c r="AA242" i="2" s="1"/>
  <c r="G241" i="2"/>
  <c r="AA241" i="2" s="1"/>
  <c r="G240" i="2"/>
  <c r="AA240" i="2" s="1"/>
  <c r="G239" i="2"/>
  <c r="AA239" i="2" s="1"/>
  <c r="G238" i="2"/>
  <c r="AA238" i="2" s="1"/>
  <c r="G237" i="2"/>
  <c r="AA237" i="2" s="1"/>
  <c r="G236" i="2"/>
  <c r="AA236" i="2" s="1"/>
  <c r="G235" i="2"/>
  <c r="AA235" i="2" s="1"/>
  <c r="G234" i="2"/>
  <c r="AA234" i="2" s="1"/>
  <c r="G233" i="2"/>
  <c r="AA233" i="2" s="1"/>
  <c r="G232" i="2"/>
  <c r="AA232" i="2" s="1"/>
  <c r="G231" i="2"/>
  <c r="AA231" i="2" s="1"/>
  <c r="G230" i="2"/>
  <c r="AA230" i="2" s="1"/>
  <c r="G229" i="2"/>
  <c r="AA229" i="2" s="1"/>
  <c r="G228" i="2"/>
  <c r="AA228" i="2" s="1"/>
  <c r="G227" i="2"/>
  <c r="AA227" i="2" s="1"/>
  <c r="G226" i="2"/>
  <c r="AA226" i="2" s="1"/>
  <c r="G225" i="2"/>
  <c r="AA225" i="2" s="1"/>
  <c r="G224" i="2"/>
  <c r="AA224" i="2" s="1"/>
  <c r="G223" i="2"/>
  <c r="AA223" i="2" s="1"/>
  <c r="G222" i="2"/>
  <c r="AA222" i="2" s="1"/>
  <c r="G221" i="2"/>
  <c r="AA221" i="2" s="1"/>
  <c r="G220" i="2"/>
  <c r="AA220" i="2" s="1"/>
  <c r="G219" i="2"/>
  <c r="AA219" i="2" s="1"/>
  <c r="G218" i="2"/>
  <c r="AA218" i="2" s="1"/>
  <c r="G217" i="2"/>
  <c r="AA217" i="2" s="1"/>
  <c r="G216" i="2"/>
  <c r="AA216" i="2" s="1"/>
  <c r="G215" i="2"/>
  <c r="AA215" i="2" s="1"/>
  <c r="G214" i="2"/>
  <c r="AA214" i="2" s="1"/>
  <c r="G213" i="2"/>
  <c r="AA213" i="2" s="1"/>
  <c r="G212" i="2"/>
  <c r="AA212" i="2" s="1"/>
  <c r="G211" i="2"/>
  <c r="AA211" i="2" s="1"/>
  <c r="G210" i="2"/>
  <c r="AA210" i="2" s="1"/>
  <c r="G209" i="2"/>
  <c r="AA209" i="2" s="1"/>
  <c r="G208" i="2"/>
  <c r="AA208" i="2" s="1"/>
  <c r="G207" i="2"/>
  <c r="AA207" i="2" s="1"/>
  <c r="G206" i="2"/>
  <c r="AA206" i="2" s="1"/>
  <c r="G205" i="2"/>
  <c r="AA205" i="2" s="1"/>
  <c r="G204" i="2"/>
  <c r="AA204" i="2" s="1"/>
  <c r="G203" i="2"/>
  <c r="AA203" i="2" s="1"/>
  <c r="G202" i="2"/>
  <c r="AA202" i="2" s="1"/>
  <c r="G201" i="2"/>
  <c r="AA201" i="2" s="1"/>
  <c r="G200" i="2"/>
  <c r="AA200" i="2" s="1"/>
  <c r="G199" i="2"/>
  <c r="AA199" i="2" s="1"/>
  <c r="G198" i="2"/>
  <c r="AA198" i="2" s="1"/>
  <c r="G197" i="2"/>
  <c r="AA197" i="2" s="1"/>
  <c r="G196" i="2"/>
  <c r="AA196" i="2" s="1"/>
  <c r="G195" i="2"/>
  <c r="AA195" i="2" s="1"/>
  <c r="G194" i="2"/>
  <c r="AA194" i="2" s="1"/>
  <c r="G193" i="2"/>
  <c r="AA193" i="2" s="1"/>
  <c r="G192" i="2"/>
  <c r="AA192" i="2" s="1"/>
  <c r="G191" i="2"/>
  <c r="AA191" i="2" s="1"/>
  <c r="G190" i="2"/>
  <c r="AA190" i="2" s="1"/>
  <c r="G189" i="2"/>
  <c r="AA189" i="2" s="1"/>
  <c r="G188" i="2"/>
  <c r="AA188" i="2" s="1"/>
  <c r="G187" i="2"/>
  <c r="AA187" i="2" s="1"/>
  <c r="G186" i="2"/>
  <c r="AA186" i="2" s="1"/>
  <c r="G185" i="2"/>
  <c r="AA185" i="2" s="1"/>
  <c r="G184" i="2"/>
  <c r="AA184" i="2" s="1"/>
  <c r="G183" i="2"/>
  <c r="AA183" i="2" s="1"/>
  <c r="G182" i="2"/>
  <c r="AA182" i="2" s="1"/>
  <c r="G181" i="2"/>
  <c r="AA181" i="2" s="1"/>
  <c r="G180" i="2"/>
  <c r="AA180" i="2" s="1"/>
  <c r="G179" i="2"/>
  <c r="AA179" i="2" s="1"/>
  <c r="G178" i="2"/>
  <c r="AA178" i="2" s="1"/>
  <c r="G177" i="2"/>
  <c r="AA177" i="2" s="1"/>
  <c r="G176" i="2"/>
  <c r="AA176" i="2" s="1"/>
  <c r="G175" i="2"/>
  <c r="AA175" i="2" s="1"/>
  <c r="G174" i="2"/>
  <c r="AA174" i="2" s="1"/>
  <c r="G173" i="2"/>
  <c r="AA173" i="2" s="1"/>
  <c r="G172" i="2"/>
  <c r="AA172" i="2" s="1"/>
  <c r="G171" i="2"/>
  <c r="AA171" i="2" s="1"/>
  <c r="G170" i="2"/>
  <c r="AA170" i="2" s="1"/>
  <c r="G169" i="2"/>
  <c r="AA169" i="2" s="1"/>
  <c r="G168" i="2"/>
  <c r="AA168" i="2" s="1"/>
  <c r="G167" i="2"/>
  <c r="AA167" i="2" s="1"/>
  <c r="G166" i="2"/>
  <c r="AA166" i="2" s="1"/>
  <c r="G165" i="2"/>
  <c r="AA165" i="2" s="1"/>
  <c r="G164" i="2"/>
  <c r="AA164" i="2" s="1"/>
  <c r="G163" i="2"/>
  <c r="AA163" i="2" s="1"/>
  <c r="G162" i="2"/>
  <c r="AA162" i="2" s="1"/>
  <c r="G161" i="2"/>
  <c r="AA161" i="2" s="1"/>
  <c r="G160" i="2"/>
  <c r="AA160" i="2" s="1"/>
  <c r="G159" i="2"/>
  <c r="AA159" i="2" s="1"/>
  <c r="G158" i="2"/>
  <c r="AA158" i="2" s="1"/>
  <c r="G157" i="2"/>
  <c r="AA157" i="2" s="1"/>
  <c r="G156" i="2"/>
  <c r="AA156" i="2" s="1"/>
  <c r="G155" i="2"/>
  <c r="AA155" i="2" s="1"/>
  <c r="G154" i="2"/>
  <c r="AA154" i="2" s="1"/>
  <c r="G153" i="2"/>
  <c r="AA153" i="2" s="1"/>
  <c r="G152" i="2"/>
  <c r="AA152" i="2" s="1"/>
  <c r="G151" i="2"/>
  <c r="AA151" i="2" s="1"/>
  <c r="G150" i="2"/>
  <c r="AA150" i="2" s="1"/>
  <c r="G149" i="2"/>
  <c r="AA149" i="2" s="1"/>
  <c r="G148" i="2"/>
  <c r="AA148" i="2" s="1"/>
  <c r="G147" i="2"/>
  <c r="AA147" i="2" s="1"/>
  <c r="G146" i="2"/>
  <c r="AA146" i="2" s="1"/>
  <c r="G145" i="2"/>
  <c r="AA145" i="2" s="1"/>
  <c r="G144" i="2"/>
  <c r="AA144" i="2" s="1"/>
  <c r="G143" i="2"/>
  <c r="AA143" i="2" s="1"/>
  <c r="G142" i="2"/>
  <c r="AA142" i="2" s="1"/>
  <c r="G141" i="2"/>
  <c r="AA141" i="2" s="1"/>
  <c r="G140" i="2"/>
  <c r="AA140" i="2" s="1"/>
  <c r="G139" i="2"/>
  <c r="AA139" i="2" s="1"/>
  <c r="G138" i="2"/>
  <c r="AA138" i="2" s="1"/>
  <c r="G137" i="2"/>
  <c r="AA137" i="2" s="1"/>
  <c r="G136" i="2"/>
  <c r="AA136" i="2" s="1"/>
  <c r="G135" i="2"/>
  <c r="AA135" i="2" s="1"/>
  <c r="G134" i="2"/>
  <c r="AA134" i="2" s="1"/>
  <c r="G133" i="2"/>
  <c r="AA133" i="2" s="1"/>
  <c r="G132" i="2"/>
  <c r="AA132" i="2" s="1"/>
  <c r="G131" i="2"/>
  <c r="AA131" i="2" s="1"/>
  <c r="G130" i="2"/>
  <c r="AA130" i="2" s="1"/>
  <c r="G129" i="2"/>
  <c r="AA129" i="2" s="1"/>
  <c r="G128" i="2"/>
  <c r="AA128" i="2" s="1"/>
  <c r="G127" i="2"/>
  <c r="AA127" i="2" s="1"/>
  <c r="G126" i="2"/>
  <c r="AA126" i="2" s="1"/>
  <c r="G125" i="2"/>
  <c r="AA125" i="2" s="1"/>
  <c r="G124" i="2"/>
  <c r="AA124" i="2" s="1"/>
  <c r="G123" i="2"/>
  <c r="AA123" i="2" s="1"/>
  <c r="G122" i="2"/>
  <c r="AA122" i="2" s="1"/>
  <c r="G121" i="2"/>
  <c r="AA121" i="2" s="1"/>
  <c r="G120" i="2"/>
  <c r="AA120" i="2" s="1"/>
  <c r="G119" i="2"/>
  <c r="AA119" i="2" s="1"/>
  <c r="G118" i="2"/>
  <c r="AA118" i="2" s="1"/>
  <c r="G117" i="2"/>
  <c r="AA117" i="2" s="1"/>
  <c r="G116" i="2"/>
  <c r="AA116" i="2" s="1"/>
  <c r="G115" i="2"/>
  <c r="AA115" i="2" s="1"/>
  <c r="G114" i="2"/>
  <c r="AA114" i="2" s="1"/>
  <c r="G113" i="2"/>
  <c r="AA113" i="2" s="1"/>
  <c r="G112" i="2"/>
  <c r="AA112" i="2" s="1"/>
  <c r="G111" i="2"/>
  <c r="AA111" i="2" s="1"/>
  <c r="G110" i="2"/>
  <c r="AA110" i="2" s="1"/>
  <c r="G109" i="2"/>
  <c r="AA109" i="2" s="1"/>
  <c r="G108" i="2"/>
  <c r="AA108" i="2" s="1"/>
  <c r="G107" i="2"/>
  <c r="AA107" i="2" s="1"/>
  <c r="G106" i="2"/>
  <c r="AA106" i="2" s="1"/>
  <c r="G105" i="2"/>
  <c r="AA105" i="2" s="1"/>
  <c r="G104" i="2"/>
  <c r="AA104" i="2" s="1"/>
  <c r="G103" i="2"/>
  <c r="AA103" i="2" s="1"/>
  <c r="G102" i="2"/>
  <c r="AA102" i="2" s="1"/>
  <c r="G101" i="2"/>
  <c r="AA101" i="2" s="1"/>
  <c r="G100" i="2"/>
  <c r="AA100" i="2" s="1"/>
  <c r="G99" i="2"/>
  <c r="AA99" i="2" s="1"/>
  <c r="G98" i="2"/>
  <c r="AA98" i="2" s="1"/>
  <c r="G97" i="2"/>
  <c r="AA97" i="2" s="1"/>
  <c r="G96" i="2"/>
  <c r="AA96" i="2" s="1"/>
  <c r="G95" i="2"/>
  <c r="AA95" i="2" s="1"/>
  <c r="G94" i="2"/>
  <c r="AA94" i="2" s="1"/>
  <c r="G93" i="2"/>
  <c r="AA93" i="2" s="1"/>
  <c r="G92" i="2"/>
  <c r="AA92" i="2" s="1"/>
  <c r="G91" i="2"/>
  <c r="AA91" i="2" s="1"/>
  <c r="G90" i="2"/>
  <c r="AA90" i="2" s="1"/>
  <c r="G89" i="2"/>
  <c r="AA89" i="2" s="1"/>
  <c r="G88" i="2"/>
  <c r="AA88" i="2" s="1"/>
  <c r="G87" i="2"/>
  <c r="AA87" i="2" s="1"/>
  <c r="G86" i="2"/>
  <c r="AA86" i="2" s="1"/>
  <c r="G85" i="2"/>
  <c r="AA85" i="2" s="1"/>
  <c r="G84" i="2"/>
  <c r="AA84" i="2" s="1"/>
  <c r="G83" i="2"/>
  <c r="AA83" i="2" s="1"/>
  <c r="G82" i="2"/>
  <c r="AA82" i="2" s="1"/>
  <c r="G81" i="2"/>
  <c r="AA81" i="2" s="1"/>
  <c r="G80" i="2"/>
  <c r="AA80" i="2" s="1"/>
  <c r="G79" i="2"/>
  <c r="AA79" i="2" s="1"/>
  <c r="G78" i="2"/>
  <c r="AA78" i="2" s="1"/>
  <c r="G77" i="2"/>
  <c r="AA77" i="2" s="1"/>
  <c r="G76" i="2"/>
  <c r="AA76" i="2" s="1"/>
  <c r="G75" i="2"/>
  <c r="AA75" i="2" s="1"/>
  <c r="G74" i="2"/>
  <c r="AA74" i="2" s="1"/>
  <c r="G73" i="2"/>
  <c r="AA73" i="2" s="1"/>
  <c r="G72" i="2"/>
  <c r="AA72" i="2" s="1"/>
  <c r="G71" i="2"/>
  <c r="AA71" i="2" s="1"/>
  <c r="G70" i="2"/>
  <c r="AA70" i="2" s="1"/>
  <c r="G69" i="2"/>
  <c r="AA69" i="2" s="1"/>
  <c r="G68" i="2"/>
  <c r="AA68" i="2" s="1"/>
  <c r="G67" i="2"/>
  <c r="AA67" i="2" s="1"/>
  <c r="G66" i="2"/>
  <c r="AA66" i="2" s="1"/>
  <c r="G65" i="2"/>
  <c r="AA65" i="2" s="1"/>
  <c r="G64" i="2"/>
  <c r="AA64" i="2" s="1"/>
  <c r="G63" i="2"/>
  <c r="AA63" i="2" s="1"/>
  <c r="G62" i="2"/>
  <c r="AA62" i="2" s="1"/>
  <c r="G61" i="2"/>
  <c r="AA61" i="2" s="1"/>
  <c r="G60" i="2"/>
  <c r="AA60" i="2" s="1"/>
  <c r="G59" i="2"/>
  <c r="AA59" i="2" s="1"/>
  <c r="G58" i="2"/>
  <c r="AA58" i="2" s="1"/>
  <c r="G57" i="2"/>
  <c r="AA57" i="2" s="1"/>
  <c r="G56" i="2"/>
  <c r="AA56" i="2" s="1"/>
  <c r="G55" i="2"/>
  <c r="AA55" i="2" s="1"/>
  <c r="G54" i="2"/>
  <c r="AA54" i="2" s="1"/>
  <c r="G53" i="2"/>
  <c r="AA53" i="2" s="1"/>
  <c r="G52" i="2"/>
  <c r="AA52" i="2" s="1"/>
  <c r="G51" i="2"/>
  <c r="AA51" i="2" s="1"/>
  <c r="G50" i="2"/>
  <c r="AA50" i="2" s="1"/>
  <c r="G49" i="2"/>
  <c r="AA49" i="2" s="1"/>
  <c r="G48" i="2"/>
  <c r="AA48" i="2" s="1"/>
  <c r="G47" i="2"/>
  <c r="AA47" i="2" s="1"/>
  <c r="G46" i="2"/>
  <c r="AA46" i="2" s="1"/>
  <c r="G45" i="2"/>
  <c r="AA45" i="2" s="1"/>
  <c r="G44" i="2"/>
  <c r="AA44" i="2" s="1"/>
  <c r="G43" i="2"/>
  <c r="AA43" i="2" s="1"/>
  <c r="G42" i="2"/>
  <c r="AA42" i="2" s="1"/>
  <c r="G41" i="2"/>
  <c r="AA41" i="2" s="1"/>
  <c r="G40" i="2"/>
  <c r="AA40" i="2" s="1"/>
  <c r="G39" i="2"/>
  <c r="AA39" i="2" s="1"/>
  <c r="G38" i="2"/>
  <c r="AA38" i="2" s="1"/>
  <c r="G37" i="2"/>
  <c r="AA37" i="2" s="1"/>
  <c r="G36" i="2"/>
  <c r="AA36" i="2" s="1"/>
  <c r="G35" i="2"/>
  <c r="AA35" i="2" s="1"/>
  <c r="G34" i="2"/>
  <c r="AA34" i="2" s="1"/>
  <c r="G33" i="2"/>
  <c r="AA33" i="2" s="1"/>
  <c r="G32" i="2"/>
  <c r="AA32" i="2" s="1"/>
  <c r="G31" i="2"/>
  <c r="AA31" i="2" s="1"/>
  <c r="G30" i="2"/>
  <c r="AA30" i="2" s="1"/>
  <c r="G29" i="2"/>
  <c r="AA29" i="2" s="1"/>
  <c r="G28" i="2"/>
  <c r="AA28" i="2" s="1"/>
  <c r="G27" i="2"/>
  <c r="AA27" i="2" s="1"/>
  <c r="G26" i="2"/>
  <c r="AA26" i="2" s="1"/>
  <c r="G25" i="2"/>
  <c r="AA25" i="2" s="1"/>
  <c r="G24" i="2"/>
  <c r="AA24" i="2" s="1"/>
  <c r="G23" i="2"/>
  <c r="AA23" i="2" s="1"/>
  <c r="G22" i="2"/>
  <c r="AA22" i="2" s="1"/>
  <c r="G21" i="2"/>
  <c r="AA21" i="2" s="1"/>
  <c r="G20" i="2"/>
  <c r="AA20" i="2" s="1"/>
  <c r="G19" i="2"/>
  <c r="AA19" i="2" s="1"/>
  <c r="G18" i="2"/>
  <c r="AA18" i="2" s="1"/>
  <c r="G17" i="2"/>
  <c r="AA17" i="2" s="1"/>
  <c r="G16" i="2"/>
  <c r="AA16" i="2" s="1"/>
  <c r="G15" i="2"/>
  <c r="AA15" i="2" s="1"/>
  <c r="G14" i="2"/>
  <c r="AA14" i="2" s="1"/>
  <c r="G13" i="2"/>
  <c r="AV141" i="2"/>
  <c r="AX140" i="2"/>
  <c r="N140" i="2"/>
  <c r="N6" i="1"/>
  <c r="N5" i="1"/>
  <c r="F129" i="1"/>
  <c r="M129" i="1"/>
  <c r="K130" i="1"/>
  <c r="AM20" i="2" l="1"/>
  <c r="AI20" i="2" s="1"/>
  <c r="AH20" i="2" s="1"/>
  <c r="AM32" i="2"/>
  <c r="AI32" i="2" s="1"/>
  <c r="AH32" i="2" s="1"/>
  <c r="AM44" i="2"/>
  <c r="AI44" i="2" s="1"/>
  <c r="AH44" i="2" s="1"/>
  <c r="AI56" i="2"/>
  <c r="AH56" i="2" s="1"/>
  <c r="AM56" i="2"/>
  <c r="AM68" i="2"/>
  <c r="AI68" i="2" s="1"/>
  <c r="AH68" i="2" s="1"/>
  <c r="AM80" i="2"/>
  <c r="AI80" i="2" s="1"/>
  <c r="AH80" i="2" s="1"/>
  <c r="AM92" i="2"/>
  <c r="AI92" i="2" s="1"/>
  <c r="AH92" i="2" s="1"/>
  <c r="AM104" i="2"/>
  <c r="AI104" i="2" s="1"/>
  <c r="AH104" i="2" s="1"/>
  <c r="AM116" i="2"/>
  <c r="AI116" i="2" s="1"/>
  <c r="AH116" i="2" s="1"/>
  <c r="AM128" i="2"/>
  <c r="AI128" i="2" s="1"/>
  <c r="AH128" i="2" s="1"/>
  <c r="AM136" i="2"/>
  <c r="AI136" i="2" s="1"/>
  <c r="AH136" i="2" s="1"/>
  <c r="AM148" i="2"/>
  <c r="AI148" i="2" s="1"/>
  <c r="AH148" i="2" s="1"/>
  <c r="AM160" i="2"/>
  <c r="AI160" i="2" s="1"/>
  <c r="AH160" i="2" s="1"/>
  <c r="AI172" i="2"/>
  <c r="AH172" i="2" s="1"/>
  <c r="AM172" i="2"/>
  <c r="AM184" i="2"/>
  <c r="AI184" i="2" s="1"/>
  <c r="AH184" i="2" s="1"/>
  <c r="AM196" i="2"/>
  <c r="AI196" i="2" s="1"/>
  <c r="AH196" i="2" s="1"/>
  <c r="AM208" i="2"/>
  <c r="AI208" i="2" s="1"/>
  <c r="AH208" i="2" s="1"/>
  <c r="AM220" i="2"/>
  <c r="AI220" i="2" s="1"/>
  <c r="AH220" i="2" s="1"/>
  <c r="AM232" i="2"/>
  <c r="AI232" i="2" s="1"/>
  <c r="AH232" i="2" s="1"/>
  <c r="AI244" i="2"/>
  <c r="AH244" i="2" s="1"/>
  <c r="AM244" i="2"/>
  <c r="AM252" i="2"/>
  <c r="AI252" i="2" s="1"/>
  <c r="AH252" i="2" s="1"/>
  <c r="AM15" i="2"/>
  <c r="AI15" i="2" s="1"/>
  <c r="AH15" i="2" s="1"/>
  <c r="AM19" i="2"/>
  <c r="AI19" i="2" s="1"/>
  <c r="AH19" i="2" s="1"/>
  <c r="AM23" i="2"/>
  <c r="AI23" i="2" s="1"/>
  <c r="AH23" i="2" s="1"/>
  <c r="AM27" i="2"/>
  <c r="AI27" i="2" s="1"/>
  <c r="AH27" i="2" s="1"/>
  <c r="AM31" i="2"/>
  <c r="AI31" i="2" s="1"/>
  <c r="AH31" i="2" s="1"/>
  <c r="AM35" i="2"/>
  <c r="AI35" i="2" s="1"/>
  <c r="AH35" i="2" s="1"/>
  <c r="AM39" i="2"/>
  <c r="AI39" i="2" s="1"/>
  <c r="AH39" i="2" s="1"/>
  <c r="AM43" i="2"/>
  <c r="AI43" i="2" s="1"/>
  <c r="AH43" i="2" s="1"/>
  <c r="AM47" i="2"/>
  <c r="AI47" i="2" s="1"/>
  <c r="AH47" i="2" s="1"/>
  <c r="AM51" i="2"/>
  <c r="AI51" i="2" s="1"/>
  <c r="AH51" i="2" s="1"/>
  <c r="AM55" i="2"/>
  <c r="AI55" i="2" s="1"/>
  <c r="AH55" i="2" s="1"/>
  <c r="AM59" i="2"/>
  <c r="AI59" i="2" s="1"/>
  <c r="AH59" i="2" s="1"/>
  <c r="AM63" i="2"/>
  <c r="AI63" i="2" s="1"/>
  <c r="AH63" i="2" s="1"/>
  <c r="AM67" i="2"/>
  <c r="AI67" i="2" s="1"/>
  <c r="AH67" i="2" s="1"/>
  <c r="AI71" i="2"/>
  <c r="AH71" i="2" s="1"/>
  <c r="AM71" i="2"/>
  <c r="AM75" i="2"/>
  <c r="AI75" i="2" s="1"/>
  <c r="AH75" i="2" s="1"/>
  <c r="AM79" i="2"/>
  <c r="AI79" i="2" s="1"/>
  <c r="AH79" i="2" s="1"/>
  <c r="AM83" i="2"/>
  <c r="AI83" i="2" s="1"/>
  <c r="AH83" i="2" s="1"/>
  <c r="AM87" i="2"/>
  <c r="AI87" i="2" s="1"/>
  <c r="AH87" i="2" s="1"/>
  <c r="AM91" i="2"/>
  <c r="AI91" i="2" s="1"/>
  <c r="AH91" i="2" s="1"/>
  <c r="AM95" i="2"/>
  <c r="AI95" i="2" s="1"/>
  <c r="AH95" i="2" s="1"/>
  <c r="AM99" i="2"/>
  <c r="AI99" i="2" s="1"/>
  <c r="AH99" i="2" s="1"/>
  <c r="AM103" i="2"/>
  <c r="AI103" i="2" s="1"/>
  <c r="AH103" i="2" s="1"/>
  <c r="AM107" i="2"/>
  <c r="AI107" i="2" s="1"/>
  <c r="AH107" i="2" s="1"/>
  <c r="AI111" i="2"/>
  <c r="AH111" i="2" s="1"/>
  <c r="AM111" i="2"/>
  <c r="AM115" i="2"/>
  <c r="AI115" i="2" s="1"/>
  <c r="AH115" i="2" s="1"/>
  <c r="AM119" i="2"/>
  <c r="AI119" i="2" s="1"/>
  <c r="AH119" i="2" s="1"/>
  <c r="AM123" i="2"/>
  <c r="AI123" i="2" s="1"/>
  <c r="AH123" i="2" s="1"/>
  <c r="AM127" i="2"/>
  <c r="AI127" i="2" s="1"/>
  <c r="AH127" i="2" s="1"/>
  <c r="AM131" i="2"/>
  <c r="AI131" i="2" s="1"/>
  <c r="AH131" i="2" s="1"/>
  <c r="AI135" i="2"/>
  <c r="AH135" i="2" s="1"/>
  <c r="AM135" i="2"/>
  <c r="AM139" i="2"/>
  <c r="AI139" i="2" s="1"/>
  <c r="AH139" i="2" s="1"/>
  <c r="AM143" i="2"/>
  <c r="AI143" i="2" s="1"/>
  <c r="AH143" i="2" s="1"/>
  <c r="AM147" i="2"/>
  <c r="AI147" i="2" s="1"/>
  <c r="AH147" i="2" s="1"/>
  <c r="AM151" i="2"/>
  <c r="AI151" i="2" s="1"/>
  <c r="AH151" i="2" s="1"/>
  <c r="AM155" i="2"/>
  <c r="AI155" i="2" s="1"/>
  <c r="AH155" i="2" s="1"/>
  <c r="AM159" i="2"/>
  <c r="AI159" i="2" s="1"/>
  <c r="AH159" i="2" s="1"/>
  <c r="AM163" i="2"/>
  <c r="AI163" i="2" s="1"/>
  <c r="AH163" i="2" s="1"/>
  <c r="AM167" i="2"/>
  <c r="AI167" i="2" s="1"/>
  <c r="AH167" i="2" s="1"/>
  <c r="AM171" i="2"/>
  <c r="AI171" i="2" s="1"/>
  <c r="AH171" i="2" s="1"/>
  <c r="AM175" i="2"/>
  <c r="AI175" i="2" s="1"/>
  <c r="AH175" i="2" s="1"/>
  <c r="AM179" i="2"/>
  <c r="AI179" i="2" s="1"/>
  <c r="AH179" i="2" s="1"/>
  <c r="AM183" i="2"/>
  <c r="AI183" i="2" s="1"/>
  <c r="AH183" i="2" s="1"/>
  <c r="AM187" i="2"/>
  <c r="AI187" i="2" s="1"/>
  <c r="AH187" i="2" s="1"/>
  <c r="AM191" i="2"/>
  <c r="AI191" i="2" s="1"/>
  <c r="AH191" i="2" s="1"/>
  <c r="AM195" i="2"/>
  <c r="AI195" i="2" s="1"/>
  <c r="AH195" i="2" s="1"/>
  <c r="AM199" i="2"/>
  <c r="AI199" i="2" s="1"/>
  <c r="AH199" i="2" s="1"/>
  <c r="AM203" i="2"/>
  <c r="AI203" i="2" s="1"/>
  <c r="AH203" i="2" s="1"/>
  <c r="AM207" i="2"/>
  <c r="AI207" i="2" s="1"/>
  <c r="AH207" i="2" s="1"/>
  <c r="AM211" i="2"/>
  <c r="AI211" i="2" s="1"/>
  <c r="AH211" i="2" s="1"/>
  <c r="AM215" i="2"/>
  <c r="AI215" i="2" s="1"/>
  <c r="AH215" i="2" s="1"/>
  <c r="AM219" i="2"/>
  <c r="AI219" i="2" s="1"/>
  <c r="AH219" i="2" s="1"/>
  <c r="AM223" i="2"/>
  <c r="AI223" i="2" s="1"/>
  <c r="AH223" i="2" s="1"/>
  <c r="AM227" i="2"/>
  <c r="AI227" i="2" s="1"/>
  <c r="AH227" i="2" s="1"/>
  <c r="AI231" i="2"/>
  <c r="AH231" i="2" s="1"/>
  <c r="AM231" i="2"/>
  <c r="AM235" i="2"/>
  <c r="AI235" i="2" s="1"/>
  <c r="AH235" i="2" s="1"/>
  <c r="AI239" i="2"/>
  <c r="AH239" i="2" s="1"/>
  <c r="AM239" i="2"/>
  <c r="AM243" i="2"/>
  <c r="AI243" i="2" s="1"/>
  <c r="AH243" i="2" s="1"/>
  <c r="AM247" i="2"/>
  <c r="AI247" i="2" s="1"/>
  <c r="AH247" i="2" s="1"/>
  <c r="AM251" i="2"/>
  <c r="AI251" i="2" s="1"/>
  <c r="AH251" i="2" s="1"/>
  <c r="AM255" i="2"/>
  <c r="AI255" i="2" s="1"/>
  <c r="AH255" i="2" s="1"/>
  <c r="AM259" i="2"/>
  <c r="AI259" i="2" s="1"/>
  <c r="AH259" i="2" s="1"/>
  <c r="AM16" i="2"/>
  <c r="AI16" i="2" s="1"/>
  <c r="AH16" i="2" s="1"/>
  <c r="AM28" i="2"/>
  <c r="AI28" i="2" s="1"/>
  <c r="AH28" i="2" s="1"/>
  <c r="AI40" i="2"/>
  <c r="AH40" i="2" s="1"/>
  <c r="AM40" i="2"/>
  <c r="AM52" i="2"/>
  <c r="AI52" i="2" s="1"/>
  <c r="AH52" i="2" s="1"/>
  <c r="AM64" i="2"/>
  <c r="AI64" i="2" s="1"/>
  <c r="AH64" i="2" s="1"/>
  <c r="AM76" i="2"/>
  <c r="AI76" i="2" s="1"/>
  <c r="AH76" i="2" s="1"/>
  <c r="AM88" i="2"/>
  <c r="AI88" i="2" s="1"/>
  <c r="AH88" i="2" s="1"/>
  <c r="AM100" i="2"/>
  <c r="AI100" i="2" s="1"/>
  <c r="AH100" i="2" s="1"/>
  <c r="AI108" i="2"/>
  <c r="AH108" i="2" s="1"/>
  <c r="AM108" i="2"/>
  <c r="AM120" i="2"/>
  <c r="AI120" i="2" s="1"/>
  <c r="AH120" i="2" s="1"/>
  <c r="AM132" i="2"/>
  <c r="AI132" i="2" s="1"/>
  <c r="AH132" i="2" s="1"/>
  <c r="AM144" i="2"/>
  <c r="AI144" i="2" s="1"/>
  <c r="AH144" i="2" s="1"/>
  <c r="AM156" i="2"/>
  <c r="AI156" i="2" s="1"/>
  <c r="AH156" i="2" s="1"/>
  <c r="AM168" i="2"/>
  <c r="AI168" i="2" s="1"/>
  <c r="AH168" i="2" s="1"/>
  <c r="AM180" i="2"/>
  <c r="AI180" i="2" s="1"/>
  <c r="AH180" i="2" s="1"/>
  <c r="AM192" i="2"/>
  <c r="AI192" i="2" s="1"/>
  <c r="AH192" i="2" s="1"/>
  <c r="AM204" i="2"/>
  <c r="AI204" i="2" s="1"/>
  <c r="AH204" i="2" s="1"/>
  <c r="AM212" i="2"/>
  <c r="AI212" i="2" s="1"/>
  <c r="AH212" i="2" s="1"/>
  <c r="AI224" i="2"/>
  <c r="AH224" i="2" s="1"/>
  <c r="AM224" i="2"/>
  <c r="AM236" i="2"/>
  <c r="AI236" i="2" s="1"/>
  <c r="AH236" i="2" s="1"/>
  <c r="AM248" i="2"/>
  <c r="AI248" i="2" s="1"/>
  <c r="AH248" i="2" s="1"/>
  <c r="AM260" i="2"/>
  <c r="AI260" i="2" s="1"/>
  <c r="AH260" i="2" s="1"/>
  <c r="AM17" i="2"/>
  <c r="AI17" i="2" s="1"/>
  <c r="AH17" i="2" s="1"/>
  <c r="AM25" i="2"/>
  <c r="AI25" i="2" s="1"/>
  <c r="AH25" i="2" s="1"/>
  <c r="AM33" i="2"/>
  <c r="AI33" i="2" s="1"/>
  <c r="AH33" i="2" s="1"/>
  <c r="AM41" i="2"/>
  <c r="AI41" i="2" s="1"/>
  <c r="AH41" i="2" s="1"/>
  <c r="AI45" i="2"/>
  <c r="AH45" i="2" s="1"/>
  <c r="AM45" i="2"/>
  <c r="AM53" i="2"/>
  <c r="AI53" i="2" s="1"/>
  <c r="AH53" i="2" s="1"/>
  <c r="AM57" i="2"/>
  <c r="AI57" i="2" s="1"/>
  <c r="AH57" i="2" s="1"/>
  <c r="AM61" i="2"/>
  <c r="AI61" i="2" s="1"/>
  <c r="AH61" i="2" s="1"/>
  <c r="AM65" i="2"/>
  <c r="AI65" i="2" s="1"/>
  <c r="AH65" i="2" s="1"/>
  <c r="AM69" i="2"/>
  <c r="AI69" i="2" s="1"/>
  <c r="AH69" i="2" s="1"/>
  <c r="AM73" i="2"/>
  <c r="AI73" i="2" s="1"/>
  <c r="AH73" i="2" s="1"/>
  <c r="AM77" i="2"/>
  <c r="AI77" i="2" s="1"/>
  <c r="AH77" i="2" s="1"/>
  <c r="AM81" i="2"/>
  <c r="AI81" i="2" s="1"/>
  <c r="AH81" i="2" s="1"/>
  <c r="AM85" i="2"/>
  <c r="AI85" i="2" s="1"/>
  <c r="AH85" i="2" s="1"/>
  <c r="AM89" i="2"/>
  <c r="AI89" i="2" s="1"/>
  <c r="AH89" i="2" s="1"/>
  <c r="AM93" i="2"/>
  <c r="AI93" i="2" s="1"/>
  <c r="AH93" i="2" s="1"/>
  <c r="AM97" i="2"/>
  <c r="AI97" i="2" s="1"/>
  <c r="AH97" i="2" s="1"/>
  <c r="AM101" i="2"/>
  <c r="AI101" i="2" s="1"/>
  <c r="AH101" i="2" s="1"/>
  <c r="AM105" i="2"/>
  <c r="AI105" i="2" s="1"/>
  <c r="AH105" i="2" s="1"/>
  <c r="AM109" i="2"/>
  <c r="AI109" i="2" s="1"/>
  <c r="AH109" i="2" s="1"/>
  <c r="AM113" i="2"/>
  <c r="AI113" i="2" s="1"/>
  <c r="AH113" i="2" s="1"/>
  <c r="AM117" i="2"/>
  <c r="AI117" i="2" s="1"/>
  <c r="AH117" i="2" s="1"/>
  <c r="AM121" i="2"/>
  <c r="AI121" i="2" s="1"/>
  <c r="AH121" i="2" s="1"/>
  <c r="AM125" i="2"/>
  <c r="AI125" i="2" s="1"/>
  <c r="AH125" i="2" s="1"/>
  <c r="AM129" i="2"/>
  <c r="AI129" i="2" s="1"/>
  <c r="AH129" i="2" s="1"/>
  <c r="AM133" i="2"/>
  <c r="AI133" i="2" s="1"/>
  <c r="AH133" i="2" s="1"/>
  <c r="AM137" i="2"/>
  <c r="AI137" i="2" s="1"/>
  <c r="AH137" i="2" s="1"/>
  <c r="AM141" i="2"/>
  <c r="AI141" i="2" s="1"/>
  <c r="AH141" i="2" s="1"/>
  <c r="AI145" i="2"/>
  <c r="AH145" i="2" s="1"/>
  <c r="AM145" i="2"/>
  <c r="AM149" i="2"/>
  <c r="AI149" i="2" s="1"/>
  <c r="AH149" i="2" s="1"/>
  <c r="AM153" i="2"/>
  <c r="AI153" i="2" s="1"/>
  <c r="AH153" i="2" s="1"/>
  <c r="AM157" i="2"/>
  <c r="AI157" i="2" s="1"/>
  <c r="AH157" i="2" s="1"/>
  <c r="AM161" i="2"/>
  <c r="AI161" i="2" s="1"/>
  <c r="AH161" i="2" s="1"/>
  <c r="AM165" i="2"/>
  <c r="AI165" i="2" s="1"/>
  <c r="AH165" i="2" s="1"/>
  <c r="AM169" i="2"/>
  <c r="AI169" i="2" s="1"/>
  <c r="AH169" i="2" s="1"/>
  <c r="AM173" i="2"/>
  <c r="AI173" i="2" s="1"/>
  <c r="AH173" i="2" s="1"/>
  <c r="AI177" i="2"/>
  <c r="AH177" i="2" s="1"/>
  <c r="AM177" i="2"/>
  <c r="AM181" i="2"/>
  <c r="AI181" i="2" s="1"/>
  <c r="AH181" i="2" s="1"/>
  <c r="AM185" i="2"/>
  <c r="AI185" i="2" s="1"/>
  <c r="AH185" i="2" s="1"/>
  <c r="AM189" i="2"/>
  <c r="AI189" i="2" s="1"/>
  <c r="AH189" i="2" s="1"/>
  <c r="AM193" i="2"/>
  <c r="AI193" i="2" s="1"/>
  <c r="AH193" i="2" s="1"/>
  <c r="AM197" i="2"/>
  <c r="AI197" i="2" s="1"/>
  <c r="AH197" i="2" s="1"/>
  <c r="AM201" i="2"/>
  <c r="AI201" i="2" s="1"/>
  <c r="AH201" i="2" s="1"/>
  <c r="AM205" i="2"/>
  <c r="AI205" i="2" s="1"/>
  <c r="AH205" i="2" s="1"/>
  <c r="AM209" i="2"/>
  <c r="AI209" i="2" s="1"/>
  <c r="AH209" i="2" s="1"/>
  <c r="AM213" i="2"/>
  <c r="AI213" i="2" s="1"/>
  <c r="AH213" i="2" s="1"/>
  <c r="AM217" i="2"/>
  <c r="AI217" i="2" s="1"/>
  <c r="AH217" i="2" s="1"/>
  <c r="AM221" i="2"/>
  <c r="AI221" i="2" s="1"/>
  <c r="AH221" i="2" s="1"/>
  <c r="AM225" i="2"/>
  <c r="AI225" i="2" s="1"/>
  <c r="AH225" i="2" s="1"/>
  <c r="AM229" i="2"/>
  <c r="AI229" i="2" s="1"/>
  <c r="AH229" i="2" s="1"/>
  <c r="AM233" i="2"/>
  <c r="AI233" i="2" s="1"/>
  <c r="AH233" i="2" s="1"/>
  <c r="AM237" i="2"/>
  <c r="AI237" i="2" s="1"/>
  <c r="AH237" i="2" s="1"/>
  <c r="AM241" i="2"/>
  <c r="AI241" i="2" s="1"/>
  <c r="AH241" i="2" s="1"/>
  <c r="AM245" i="2"/>
  <c r="AI245" i="2" s="1"/>
  <c r="AH245" i="2" s="1"/>
  <c r="AM249" i="2"/>
  <c r="AI249" i="2" s="1"/>
  <c r="AH249" i="2" s="1"/>
  <c r="AM253" i="2"/>
  <c r="AI253" i="2" s="1"/>
  <c r="AH253" i="2" s="1"/>
  <c r="AM257" i="2"/>
  <c r="AI257" i="2" s="1"/>
  <c r="AH257" i="2" s="1"/>
  <c r="AM24" i="2"/>
  <c r="AI24" i="2" s="1"/>
  <c r="AH24" i="2" s="1"/>
  <c r="AM36" i="2"/>
  <c r="AI36" i="2" s="1"/>
  <c r="AH36" i="2" s="1"/>
  <c r="AM48" i="2"/>
  <c r="AI48" i="2" s="1"/>
  <c r="AH48" i="2" s="1"/>
  <c r="AI60" i="2"/>
  <c r="AH60" i="2" s="1"/>
  <c r="AM60" i="2"/>
  <c r="AM72" i="2"/>
  <c r="AI72" i="2" s="1"/>
  <c r="AH72" i="2" s="1"/>
  <c r="AM84" i="2"/>
  <c r="AI84" i="2" s="1"/>
  <c r="AH84" i="2" s="1"/>
  <c r="AM96" i="2"/>
  <c r="AI96" i="2" s="1"/>
  <c r="AH96" i="2" s="1"/>
  <c r="AM112" i="2"/>
  <c r="AI112" i="2" s="1"/>
  <c r="AH112" i="2" s="1"/>
  <c r="AM124" i="2"/>
  <c r="AI124" i="2" s="1"/>
  <c r="AH124" i="2" s="1"/>
  <c r="AM140" i="2"/>
  <c r="AI140" i="2" s="1"/>
  <c r="AH140" i="2" s="1"/>
  <c r="AM152" i="2"/>
  <c r="AI152" i="2" s="1"/>
  <c r="AH152" i="2" s="1"/>
  <c r="AM164" i="2"/>
  <c r="AI164" i="2" s="1"/>
  <c r="AH164" i="2" s="1"/>
  <c r="AM176" i="2"/>
  <c r="AI176" i="2" s="1"/>
  <c r="AH176" i="2" s="1"/>
  <c r="AM188" i="2"/>
  <c r="AI188" i="2" s="1"/>
  <c r="AH188" i="2" s="1"/>
  <c r="AM200" i="2"/>
  <c r="AI200" i="2" s="1"/>
  <c r="AH200" i="2" s="1"/>
  <c r="AM216" i="2"/>
  <c r="AI216" i="2" s="1"/>
  <c r="AH216" i="2" s="1"/>
  <c r="AI228" i="2"/>
  <c r="AH228" i="2" s="1"/>
  <c r="AM228" i="2"/>
  <c r="AM240" i="2"/>
  <c r="AI240" i="2" s="1"/>
  <c r="AH240" i="2" s="1"/>
  <c r="AM256" i="2"/>
  <c r="AI256" i="2" s="1"/>
  <c r="AH256" i="2" s="1"/>
  <c r="AM21" i="2"/>
  <c r="AI21" i="2" s="1"/>
  <c r="AH21" i="2" s="1"/>
  <c r="AI29" i="2"/>
  <c r="AH29" i="2" s="1"/>
  <c r="AM29" i="2"/>
  <c r="AM37" i="2"/>
  <c r="AI37" i="2" s="1"/>
  <c r="AH37" i="2" s="1"/>
  <c r="AM49" i="2"/>
  <c r="AI49" i="2" s="1"/>
  <c r="AH49" i="2" s="1"/>
  <c r="AM14" i="2"/>
  <c r="AI14" i="2" s="1"/>
  <c r="AH14" i="2" s="1"/>
  <c r="AM18" i="2"/>
  <c r="AI18" i="2" s="1"/>
  <c r="AH18" i="2" s="1"/>
  <c r="AM22" i="2"/>
  <c r="AI22" i="2" s="1"/>
  <c r="AH22" i="2" s="1"/>
  <c r="AM26" i="2"/>
  <c r="AI26" i="2" s="1"/>
  <c r="AH26" i="2" s="1"/>
  <c r="AM30" i="2"/>
  <c r="AI30" i="2" s="1"/>
  <c r="AH30" i="2" s="1"/>
  <c r="AM34" i="2"/>
  <c r="AI34" i="2" s="1"/>
  <c r="AH34" i="2" s="1"/>
  <c r="AM38" i="2"/>
  <c r="AI38" i="2" s="1"/>
  <c r="AH38" i="2" s="1"/>
  <c r="AM42" i="2"/>
  <c r="AI42" i="2" s="1"/>
  <c r="AH42" i="2" s="1"/>
  <c r="AM46" i="2"/>
  <c r="AI46" i="2" s="1"/>
  <c r="AH46" i="2" s="1"/>
  <c r="AI50" i="2"/>
  <c r="AH50" i="2" s="1"/>
  <c r="AM50" i="2"/>
  <c r="AM54" i="2"/>
  <c r="AI54" i="2" s="1"/>
  <c r="AH54" i="2" s="1"/>
  <c r="AM58" i="2"/>
  <c r="AI58" i="2" s="1"/>
  <c r="AH58" i="2" s="1"/>
  <c r="AM62" i="2"/>
  <c r="AI62" i="2" s="1"/>
  <c r="AH62" i="2" s="1"/>
  <c r="AI66" i="2"/>
  <c r="AH66" i="2" s="1"/>
  <c r="AM66" i="2"/>
  <c r="AM70" i="2"/>
  <c r="AI70" i="2" s="1"/>
  <c r="AH70" i="2" s="1"/>
  <c r="AM74" i="2"/>
  <c r="AI74" i="2" s="1"/>
  <c r="AH74" i="2" s="1"/>
  <c r="AM78" i="2"/>
  <c r="AI78" i="2" s="1"/>
  <c r="AH78" i="2" s="1"/>
  <c r="AM82" i="2"/>
  <c r="AI82" i="2" s="1"/>
  <c r="AH82" i="2" s="1"/>
  <c r="AM86" i="2"/>
  <c r="AI86" i="2" s="1"/>
  <c r="AH86" i="2" s="1"/>
  <c r="AM90" i="2"/>
  <c r="AI90" i="2" s="1"/>
  <c r="AH90" i="2" s="1"/>
  <c r="AM94" i="2"/>
  <c r="AI94" i="2" s="1"/>
  <c r="AH94" i="2" s="1"/>
  <c r="AM98" i="2"/>
  <c r="AI98" i="2" s="1"/>
  <c r="AH98" i="2" s="1"/>
  <c r="AM102" i="2"/>
  <c r="AI102" i="2" s="1"/>
  <c r="AH102" i="2" s="1"/>
  <c r="AM106" i="2"/>
  <c r="AI106" i="2" s="1"/>
  <c r="AH106" i="2" s="1"/>
  <c r="AM110" i="2"/>
  <c r="AI110" i="2" s="1"/>
  <c r="AH110" i="2" s="1"/>
  <c r="AI114" i="2"/>
  <c r="AH114" i="2" s="1"/>
  <c r="AM114" i="2"/>
  <c r="AM118" i="2"/>
  <c r="AI118" i="2" s="1"/>
  <c r="AH118" i="2" s="1"/>
  <c r="AM122" i="2"/>
  <c r="AI122" i="2" s="1"/>
  <c r="AH122" i="2" s="1"/>
  <c r="AM126" i="2"/>
  <c r="AI126" i="2" s="1"/>
  <c r="AH126" i="2" s="1"/>
  <c r="AI130" i="2"/>
  <c r="AH130" i="2" s="1"/>
  <c r="AM130" i="2"/>
  <c r="AM134" i="2"/>
  <c r="AI134" i="2" s="1"/>
  <c r="AH134" i="2" s="1"/>
  <c r="AM138" i="2"/>
  <c r="AI138" i="2" s="1"/>
  <c r="AH138" i="2" s="1"/>
  <c r="AM142" i="2"/>
  <c r="AI142" i="2" s="1"/>
  <c r="AH142" i="2" s="1"/>
  <c r="AM146" i="2"/>
  <c r="AI146" i="2" s="1"/>
  <c r="AH146" i="2" s="1"/>
  <c r="AM150" i="2"/>
  <c r="AI150" i="2" s="1"/>
  <c r="AH150" i="2" s="1"/>
  <c r="AM154" i="2"/>
  <c r="AI154" i="2" s="1"/>
  <c r="AH154" i="2" s="1"/>
  <c r="AM158" i="2"/>
  <c r="AI158" i="2" s="1"/>
  <c r="AH158" i="2" s="1"/>
  <c r="AM162" i="2"/>
  <c r="AI162" i="2" s="1"/>
  <c r="AH162" i="2" s="1"/>
  <c r="AM166" i="2"/>
  <c r="AI166" i="2" s="1"/>
  <c r="AH166" i="2" s="1"/>
  <c r="AM170" i="2"/>
  <c r="AI170" i="2" s="1"/>
  <c r="AH170" i="2" s="1"/>
  <c r="AM174" i="2"/>
  <c r="AI174" i="2" s="1"/>
  <c r="AH174" i="2" s="1"/>
  <c r="AI178" i="2"/>
  <c r="AH178" i="2" s="1"/>
  <c r="AM178" i="2"/>
  <c r="AM182" i="2"/>
  <c r="AI182" i="2" s="1"/>
  <c r="AH182" i="2" s="1"/>
  <c r="AM186" i="2"/>
  <c r="AI186" i="2" s="1"/>
  <c r="AH186" i="2" s="1"/>
  <c r="AM190" i="2"/>
  <c r="AI190" i="2" s="1"/>
  <c r="AH190" i="2" s="1"/>
  <c r="AI194" i="2"/>
  <c r="AH194" i="2" s="1"/>
  <c r="AM194" i="2"/>
  <c r="AM198" i="2"/>
  <c r="AI198" i="2" s="1"/>
  <c r="AH198" i="2" s="1"/>
  <c r="AM202" i="2"/>
  <c r="AI202" i="2" s="1"/>
  <c r="AH202" i="2" s="1"/>
  <c r="AM206" i="2"/>
  <c r="AI206" i="2" s="1"/>
  <c r="AH206" i="2" s="1"/>
  <c r="AM210" i="2"/>
  <c r="AI210" i="2" s="1"/>
  <c r="AH210" i="2" s="1"/>
  <c r="AM214" i="2"/>
  <c r="AI214" i="2" s="1"/>
  <c r="AH214" i="2" s="1"/>
  <c r="AM218" i="2"/>
  <c r="AI218" i="2" s="1"/>
  <c r="AH218" i="2" s="1"/>
  <c r="AM222" i="2"/>
  <c r="AI222" i="2" s="1"/>
  <c r="AH222" i="2" s="1"/>
  <c r="AM226" i="2"/>
  <c r="AI226" i="2" s="1"/>
  <c r="AH226" i="2" s="1"/>
  <c r="AM230" i="2"/>
  <c r="AI230" i="2" s="1"/>
  <c r="AH230" i="2" s="1"/>
  <c r="AM234" i="2"/>
  <c r="AI234" i="2" s="1"/>
  <c r="AH234" i="2" s="1"/>
  <c r="AM238" i="2"/>
  <c r="AI238" i="2" s="1"/>
  <c r="AH238" i="2" s="1"/>
  <c r="AI242" i="2"/>
  <c r="AH242" i="2" s="1"/>
  <c r="AM242" i="2"/>
  <c r="AM246" i="2"/>
  <c r="AI246" i="2" s="1"/>
  <c r="AH246" i="2" s="1"/>
  <c r="AM250" i="2"/>
  <c r="AI250" i="2" s="1"/>
  <c r="AH250" i="2" s="1"/>
  <c r="AM254" i="2"/>
  <c r="AI254" i="2" s="1"/>
  <c r="AH254" i="2" s="1"/>
  <c r="AI258" i="2"/>
  <c r="AH258" i="2" s="1"/>
  <c r="AM258" i="2"/>
  <c r="AA13" i="2"/>
  <c r="AM13" i="2" l="1"/>
  <c r="AI13" i="2" s="1"/>
  <c r="AH13" i="2" s="1"/>
  <c r="P13" i="2" s="1"/>
  <c r="O14" i="2" l="1"/>
  <c r="S13" i="2"/>
  <c r="R14" i="2" s="1"/>
  <c r="AC14" i="2" l="1"/>
  <c r="Q14" i="2" s="1"/>
  <c r="P14" i="2" s="1"/>
  <c r="O15" i="2" s="1"/>
  <c r="AW14" i="2"/>
  <c r="S14" i="2" l="1"/>
  <c r="R15" i="2" s="1"/>
  <c r="AC15" i="2" l="1"/>
  <c r="AW15" i="2"/>
  <c r="Q15" i="2" l="1"/>
  <c r="P15" i="2" s="1"/>
  <c r="S15" i="2" l="1"/>
  <c r="R16" i="2" s="1"/>
  <c r="O16" i="2"/>
  <c r="AC16" i="2" l="1"/>
  <c r="AW16" i="2"/>
  <c r="Q16" i="2" l="1"/>
  <c r="P16" i="2" s="1"/>
  <c r="S16" i="2"/>
  <c r="R17" i="2" s="1"/>
  <c r="O17" i="2"/>
  <c r="AC17" i="2" l="1"/>
  <c r="Q17" i="2" s="1"/>
  <c r="P17" i="2" s="1"/>
  <c r="AW17" i="2"/>
  <c r="S17" i="2" l="1"/>
  <c r="R18" i="2" s="1"/>
  <c r="O18" i="2"/>
  <c r="AC18" i="2" l="1"/>
  <c r="Q18" i="2" s="1"/>
  <c r="P18" i="2" s="1"/>
  <c r="AW18" i="2"/>
  <c r="S18" i="2" l="1"/>
  <c r="R19" i="2" s="1"/>
  <c r="O19" i="2"/>
  <c r="AC19" i="2" l="1"/>
  <c r="AW19" i="2"/>
  <c r="Q19" i="2" l="1"/>
  <c r="P19" i="2" s="1"/>
  <c r="S19" i="2" l="1"/>
  <c r="R20" i="2" s="1"/>
  <c r="O20" i="2"/>
  <c r="AC20" i="2" l="1"/>
  <c r="AW20" i="2"/>
  <c r="Q20" i="2" l="1"/>
  <c r="P20" i="2" s="1"/>
  <c r="S20" i="2" s="1"/>
  <c r="R21" i="2" s="1"/>
  <c r="O21" i="2" l="1"/>
  <c r="AW21" i="2"/>
  <c r="AC21" i="2"/>
  <c r="Q21" i="2" l="1"/>
  <c r="P21" i="2" s="1"/>
  <c r="S21" i="2" l="1"/>
  <c r="R22" i="2" s="1"/>
  <c r="O22" i="2"/>
  <c r="AW22" i="2" l="1"/>
  <c r="AC22" i="2"/>
  <c r="Q22" i="2" s="1"/>
  <c r="P22" i="2" s="1"/>
  <c r="S22" i="2" l="1"/>
  <c r="R23" i="2" s="1"/>
  <c r="O23" i="2"/>
  <c r="AW23" i="2" l="1"/>
  <c r="AC23" i="2"/>
  <c r="Q23" i="2" s="1"/>
  <c r="P23" i="2" s="1"/>
  <c r="S23" i="2" l="1"/>
  <c r="R24" i="2" s="1"/>
  <c r="O24" i="2"/>
  <c r="AW24" i="2" l="1"/>
  <c r="AC24" i="2"/>
  <c r="Q24" i="2" s="1"/>
  <c r="P24" i="2" s="1"/>
  <c r="S24" i="2" l="1"/>
  <c r="R25" i="2" s="1"/>
  <c r="O25" i="2"/>
  <c r="AW25" i="2" l="1"/>
  <c r="AC25" i="2"/>
  <c r="Q25" i="2" l="1"/>
  <c r="P25" i="2" s="1"/>
  <c r="O26" i="2" s="1"/>
  <c r="S25" i="2" l="1"/>
  <c r="R26" i="2" s="1"/>
  <c r="AC26" i="2" s="1"/>
  <c r="AW26" i="2" l="1"/>
  <c r="Q26" i="2" s="1"/>
  <c r="P26" i="2" s="1"/>
  <c r="S26" i="2" l="1"/>
  <c r="R27" i="2" s="1"/>
  <c r="AW27" i="2" s="1"/>
  <c r="O27" i="2"/>
  <c r="AC27" i="2" l="1"/>
  <c r="Q27" i="2" s="1"/>
  <c r="P27" i="2" s="1"/>
  <c r="O28" i="2" s="1"/>
  <c r="S27" i="2" l="1"/>
  <c r="R28" i="2" s="1"/>
  <c r="AC28" i="2" s="1"/>
  <c r="AW28" i="2" l="1"/>
  <c r="Q28" i="2" s="1"/>
  <c r="P28" i="2" s="1"/>
  <c r="S28" i="2" l="1"/>
  <c r="R29" i="2" s="1"/>
  <c r="AW29" i="2" s="1"/>
  <c r="O29" i="2"/>
  <c r="AC29" i="2" l="1"/>
  <c r="Q29" i="2" s="1"/>
  <c r="P29" i="2" s="1"/>
  <c r="O30" i="2" s="1"/>
  <c r="S29" i="2" l="1"/>
  <c r="R30" i="2" s="1"/>
  <c r="AW30" i="2" s="1"/>
  <c r="AC30" i="2" l="1"/>
  <c r="Q30" i="2" s="1"/>
  <c r="P30" i="2" s="1"/>
  <c r="O31" i="2" s="1"/>
  <c r="S30" i="2" l="1"/>
  <c r="R31" i="2" s="1"/>
  <c r="AW31" i="2" s="1"/>
  <c r="AC31" i="2" l="1"/>
  <c r="Q31" i="2" s="1"/>
  <c r="P31" i="2" s="1"/>
  <c r="S31" i="2" l="1"/>
  <c r="R32" i="2" s="1"/>
  <c r="O32" i="2"/>
  <c r="AW32" i="2" l="1"/>
  <c r="AC32" i="2"/>
  <c r="Q32" i="2" l="1"/>
  <c r="P32" i="2" s="1"/>
  <c r="S32" i="2" l="1"/>
  <c r="R33" i="2" s="1"/>
  <c r="O33" i="2"/>
  <c r="AW33" i="2" l="1"/>
  <c r="AC33" i="2"/>
  <c r="Q33" i="2" l="1"/>
  <c r="P33" i="2" s="1"/>
  <c r="O34" i="2" s="1"/>
  <c r="S33" i="2" l="1"/>
  <c r="R34" i="2" s="1"/>
  <c r="AW34" i="2" s="1"/>
  <c r="AC34" i="2" l="1"/>
  <c r="Q34" i="2" s="1"/>
  <c r="P34" i="2" s="1"/>
  <c r="S34" i="2" l="1"/>
  <c r="R35" i="2" s="1"/>
  <c r="O35" i="2"/>
  <c r="AW35" i="2" l="1"/>
  <c r="AC35" i="2"/>
  <c r="Q35" i="2" l="1"/>
  <c r="P35" i="2" s="1"/>
  <c r="S35" i="2"/>
  <c r="R36" i="2" s="1"/>
  <c r="O36" i="2"/>
  <c r="AW36" i="2" l="1"/>
  <c r="AC36" i="2"/>
  <c r="Q36" i="2" s="1"/>
  <c r="P36" i="2" s="1"/>
  <c r="S36" i="2" l="1"/>
  <c r="R37" i="2" s="1"/>
  <c r="O37" i="2"/>
  <c r="AW37" i="2" l="1"/>
  <c r="AC37" i="2"/>
  <c r="Q37" i="2" s="1"/>
  <c r="P37" i="2" s="1"/>
  <c r="S37" i="2" l="1"/>
  <c r="R38" i="2" s="1"/>
  <c r="O38" i="2"/>
  <c r="AW38" i="2" l="1"/>
  <c r="AC38" i="2"/>
  <c r="Q38" i="2" s="1"/>
  <c r="P38" i="2" s="1"/>
  <c r="S38" i="2" l="1"/>
  <c r="R39" i="2" s="1"/>
  <c r="O39" i="2"/>
  <c r="AW39" i="2" l="1"/>
  <c r="AC39" i="2"/>
  <c r="Q39" i="2" s="1"/>
  <c r="P39" i="2" s="1"/>
  <c r="S39" i="2" l="1"/>
  <c r="R40" i="2" s="1"/>
  <c r="O40" i="2"/>
  <c r="AW40" i="2" l="1"/>
  <c r="AC40" i="2"/>
  <c r="Q40" i="2" s="1"/>
  <c r="P40" i="2" s="1"/>
  <c r="S40" i="2" l="1"/>
  <c r="R41" i="2" s="1"/>
  <c r="O41" i="2"/>
  <c r="AW41" i="2" l="1"/>
  <c r="AC41" i="2"/>
  <c r="Q41" i="2" s="1"/>
  <c r="P41" i="2" s="1"/>
  <c r="S41" i="2" l="1"/>
  <c r="R42" i="2" s="1"/>
  <c r="O42" i="2"/>
  <c r="AW42" i="2" l="1"/>
  <c r="AC42" i="2"/>
  <c r="Q42" i="2" s="1"/>
  <c r="P42" i="2" s="1"/>
  <c r="S42" i="2" l="1"/>
  <c r="R43" i="2" s="1"/>
  <c r="O43" i="2"/>
  <c r="AW43" i="2" l="1"/>
  <c r="AC43" i="2"/>
  <c r="Q43" i="2" s="1"/>
  <c r="P43" i="2" s="1"/>
  <c r="S43" i="2" l="1"/>
  <c r="R44" i="2" s="1"/>
  <c r="O44" i="2"/>
  <c r="AW44" i="2" l="1"/>
  <c r="AC44" i="2"/>
  <c r="Q44" i="2" s="1"/>
  <c r="P44" i="2" s="1"/>
  <c r="S44" i="2" l="1"/>
  <c r="R45" i="2" s="1"/>
  <c r="O45" i="2"/>
  <c r="AW45" i="2" l="1"/>
  <c r="AC45" i="2"/>
  <c r="Q45" i="2" l="1"/>
  <c r="P45" i="2" s="1"/>
  <c r="S45" i="2" l="1"/>
  <c r="R46" i="2" s="1"/>
  <c r="O46" i="2"/>
  <c r="AC46" i="2" l="1"/>
  <c r="Q46" i="2" s="1"/>
  <c r="P46" i="2" s="1"/>
  <c r="AW46" i="2"/>
  <c r="S46" i="2" l="1"/>
  <c r="R47" i="2" s="1"/>
  <c r="O47" i="2"/>
  <c r="AC47" i="2" l="1"/>
  <c r="Q47" i="2" s="1"/>
  <c r="P47" i="2" s="1"/>
  <c r="AW47" i="2"/>
  <c r="S47" i="2" l="1"/>
  <c r="R48" i="2" s="1"/>
  <c r="O48" i="2"/>
  <c r="AC48" i="2" l="1"/>
  <c r="AW48" i="2"/>
  <c r="Q48" i="2" l="1"/>
  <c r="P48" i="2" s="1"/>
  <c r="S48" i="2"/>
  <c r="R49" i="2" s="1"/>
  <c r="O49" i="2"/>
  <c r="AW49" i="2" l="1"/>
  <c r="AC49" i="2"/>
  <c r="Q49" i="2" s="1"/>
  <c r="P49" i="2" s="1"/>
  <c r="S49" i="2" l="1"/>
  <c r="R50" i="2" s="1"/>
  <c r="O50" i="2"/>
  <c r="AC50" i="2" l="1"/>
  <c r="AW50" i="2"/>
  <c r="Q50" i="2" l="1"/>
  <c r="P50" i="2" s="1"/>
  <c r="O51" i="2" s="1"/>
  <c r="S50" i="2" l="1"/>
  <c r="R51" i="2" s="1"/>
  <c r="AW51" i="2" s="1"/>
  <c r="AC51" i="2" l="1"/>
  <c r="Q51" i="2" s="1"/>
  <c r="P51" i="2" s="1"/>
  <c r="S51" i="2" s="1"/>
  <c r="R52" i="2" s="1"/>
  <c r="O52" i="2"/>
  <c r="AW52" i="2" l="1"/>
  <c r="AC52" i="2"/>
  <c r="Q52" i="2" s="1"/>
  <c r="P52" i="2" s="1"/>
  <c r="S52" i="2" l="1"/>
  <c r="R53" i="2" s="1"/>
  <c r="O53" i="2"/>
  <c r="AW53" i="2" l="1"/>
  <c r="AC53" i="2"/>
  <c r="Q53" i="2" l="1"/>
  <c r="P53" i="2" s="1"/>
  <c r="S53" i="2" s="1"/>
  <c r="R54" i="2" s="1"/>
  <c r="O54" i="2" l="1"/>
  <c r="AW54" i="2"/>
  <c r="AC54" i="2"/>
  <c r="Q54" i="2" l="1"/>
  <c r="P54" i="2" s="1"/>
  <c r="S54" i="2" l="1"/>
  <c r="R55" i="2" s="1"/>
  <c r="O55" i="2"/>
  <c r="AW55" i="2" l="1"/>
  <c r="AC55" i="2"/>
  <c r="Q55" i="2" l="1"/>
  <c r="P55" i="2" s="1"/>
  <c r="S55" i="2" l="1"/>
  <c r="R56" i="2" s="1"/>
  <c r="O56" i="2"/>
  <c r="AW56" i="2" l="1"/>
  <c r="AC56" i="2"/>
  <c r="Q56" i="2" s="1"/>
  <c r="P56" i="2" s="1"/>
  <c r="S56" i="2" l="1"/>
  <c r="R57" i="2" s="1"/>
  <c r="O57" i="2"/>
  <c r="AW57" i="2" l="1"/>
  <c r="AC57" i="2"/>
  <c r="Q57" i="2" s="1"/>
  <c r="P57" i="2" s="1"/>
  <c r="S57" i="2" l="1"/>
  <c r="R58" i="2" s="1"/>
  <c r="O58" i="2"/>
  <c r="AW58" i="2" l="1"/>
  <c r="AC58" i="2"/>
  <c r="Q58" i="2" s="1"/>
  <c r="P58" i="2" s="1"/>
  <c r="S58" i="2" l="1"/>
  <c r="R59" i="2" s="1"/>
  <c r="O59" i="2"/>
  <c r="AW59" i="2" l="1"/>
  <c r="AC59" i="2"/>
  <c r="Q59" i="2" s="1"/>
  <c r="P59" i="2" s="1"/>
  <c r="S59" i="2" l="1"/>
  <c r="R60" i="2" s="1"/>
  <c r="O60" i="2"/>
  <c r="AW60" i="2" l="1"/>
  <c r="AC60" i="2"/>
  <c r="Q60" i="2" s="1"/>
  <c r="P60" i="2" s="1"/>
  <c r="S60" i="2" l="1"/>
  <c r="R61" i="2" s="1"/>
  <c r="O61" i="2"/>
  <c r="AW61" i="2" l="1"/>
  <c r="AC61" i="2"/>
  <c r="Q61" i="2" s="1"/>
  <c r="P61" i="2" s="1"/>
  <c r="S61" i="2" l="1"/>
  <c r="R62" i="2" s="1"/>
  <c r="O62" i="2"/>
  <c r="AC62" i="2" l="1"/>
  <c r="AW62" i="2"/>
  <c r="Q62" i="2" l="1"/>
  <c r="P62" i="2" s="1"/>
  <c r="S62" i="2" s="1"/>
  <c r="R63" i="2" s="1"/>
  <c r="O63" i="2"/>
  <c r="AW63" i="2" l="1"/>
  <c r="AC63" i="2"/>
  <c r="Q63" i="2" s="1"/>
  <c r="P63" i="2" s="1"/>
  <c r="S63" i="2" l="1"/>
  <c r="R64" i="2" s="1"/>
  <c r="O64" i="2"/>
  <c r="AW64" i="2" l="1"/>
  <c r="AC64" i="2"/>
  <c r="Q64" i="2" s="1"/>
  <c r="P64" i="2" s="1"/>
  <c r="S64" i="2" l="1"/>
  <c r="R65" i="2" s="1"/>
  <c r="O65" i="2"/>
  <c r="AW65" i="2" l="1"/>
  <c r="AC65" i="2"/>
  <c r="Q65" i="2" s="1"/>
  <c r="P65" i="2" s="1"/>
  <c r="S65" i="2" l="1"/>
  <c r="R66" i="2" s="1"/>
  <c r="O66" i="2"/>
  <c r="AW66" i="2" l="1"/>
  <c r="AC66" i="2"/>
  <c r="Q66" i="2" l="1"/>
  <c r="P66" i="2" s="1"/>
  <c r="S66" i="2" l="1"/>
  <c r="R67" i="2" s="1"/>
  <c r="O67" i="2"/>
  <c r="AC67" i="2" l="1"/>
  <c r="AW67" i="2"/>
  <c r="Q67" i="2" l="1"/>
  <c r="P67" i="2" s="1"/>
  <c r="S67" i="2" s="1"/>
  <c r="R68" i="2" s="1"/>
  <c r="O68" i="2"/>
  <c r="AW68" i="2" l="1"/>
  <c r="AC68" i="2"/>
  <c r="Q68" i="2" s="1"/>
  <c r="P68" i="2" s="1"/>
  <c r="S68" i="2" l="1"/>
  <c r="R69" i="2" s="1"/>
  <c r="O69" i="2"/>
  <c r="AW69" i="2" l="1"/>
  <c r="AC69" i="2"/>
  <c r="Q69" i="2" s="1"/>
  <c r="P69" i="2" s="1"/>
  <c r="S69" i="2" l="1"/>
  <c r="R70" i="2" s="1"/>
  <c r="O70" i="2"/>
  <c r="AW70" i="2" l="1"/>
  <c r="AC70" i="2"/>
  <c r="Q70" i="2" s="1"/>
  <c r="P70" i="2" s="1"/>
  <c r="S70" i="2" l="1"/>
  <c r="R71" i="2" s="1"/>
  <c r="O71" i="2"/>
  <c r="AW71" i="2" l="1"/>
  <c r="AC71" i="2"/>
  <c r="Q71" i="2" l="1"/>
  <c r="P71" i="2" s="1"/>
  <c r="S71" i="2" s="1"/>
  <c r="R72" i="2" s="1"/>
  <c r="O72" i="2" l="1"/>
  <c r="AW72" i="2"/>
  <c r="AC72" i="2"/>
  <c r="Q72" i="2" s="1"/>
  <c r="P72" i="2" s="1"/>
  <c r="S72" i="2" l="1"/>
  <c r="R73" i="2" s="1"/>
  <c r="O73" i="2"/>
  <c r="AC73" i="2" l="1"/>
  <c r="Q73" i="2" s="1"/>
  <c r="P73" i="2" s="1"/>
  <c r="AW73" i="2"/>
  <c r="S73" i="2" l="1"/>
  <c r="R74" i="2" s="1"/>
  <c r="O74" i="2"/>
  <c r="AW74" i="2" l="1"/>
  <c r="AC74" i="2"/>
  <c r="Q74" i="2" s="1"/>
  <c r="P74" i="2" s="1"/>
  <c r="S74" i="2" l="1"/>
  <c r="R75" i="2" s="1"/>
  <c r="O75" i="2"/>
  <c r="AC75" i="2" l="1"/>
  <c r="AW75" i="2"/>
  <c r="Q75" i="2" l="1"/>
  <c r="P75" i="2" s="1"/>
  <c r="S75" i="2" l="1"/>
  <c r="R76" i="2" s="1"/>
  <c r="O76" i="2"/>
  <c r="AW76" i="2" l="1"/>
  <c r="AC76" i="2"/>
  <c r="Q76" i="2" s="1"/>
  <c r="P76" i="2" s="1"/>
  <c r="S76" i="2" l="1"/>
  <c r="R77" i="2" s="1"/>
  <c r="O77" i="2"/>
  <c r="AC77" i="2" l="1"/>
  <c r="Q77" i="2" s="1"/>
  <c r="P77" i="2" s="1"/>
  <c r="AW77" i="2"/>
  <c r="S77" i="2" l="1"/>
  <c r="R78" i="2" s="1"/>
  <c r="O78" i="2"/>
  <c r="AW78" i="2" l="1"/>
  <c r="AC78" i="2"/>
  <c r="Q78" i="2" s="1"/>
  <c r="P78" i="2" s="1"/>
  <c r="S78" i="2" l="1"/>
  <c r="R79" i="2" s="1"/>
  <c r="O79" i="2"/>
  <c r="AW79" i="2" l="1"/>
  <c r="AC79" i="2"/>
  <c r="Q79" i="2" l="1"/>
  <c r="P79" i="2" s="1"/>
  <c r="S79" i="2" l="1"/>
  <c r="R80" i="2" s="1"/>
  <c r="O80" i="2"/>
  <c r="AC80" i="2" l="1"/>
  <c r="AW80" i="2"/>
  <c r="Q80" i="2" l="1"/>
  <c r="P80" i="2" s="1"/>
  <c r="S80" i="2" l="1"/>
  <c r="R81" i="2" s="1"/>
  <c r="O81" i="2"/>
  <c r="AC81" i="2" l="1"/>
  <c r="AW81" i="2"/>
  <c r="Q81" i="2" l="1"/>
  <c r="P81" i="2" s="1"/>
  <c r="S81" i="2" l="1"/>
  <c r="R82" i="2" s="1"/>
  <c r="O82" i="2"/>
  <c r="AW82" i="2" l="1"/>
  <c r="AC82" i="2"/>
  <c r="Q82" i="2" s="1"/>
  <c r="P82" i="2" s="1"/>
  <c r="S82" i="2" l="1"/>
  <c r="R83" i="2" s="1"/>
  <c r="O83" i="2"/>
  <c r="AW83" i="2" l="1"/>
  <c r="AC83" i="2"/>
  <c r="Q83" i="2" s="1"/>
  <c r="P83" i="2" s="1"/>
  <c r="S83" i="2" l="1"/>
  <c r="R84" i="2" s="1"/>
  <c r="O84" i="2"/>
  <c r="AC84" i="2" l="1"/>
  <c r="AW84" i="2"/>
  <c r="Q84" i="2" l="1"/>
  <c r="P84" i="2" s="1"/>
  <c r="S84" i="2" l="1"/>
  <c r="R85" i="2" s="1"/>
  <c r="O85" i="2"/>
  <c r="AC85" i="2" l="1"/>
  <c r="AW85" i="2"/>
  <c r="Q85" i="2" l="1"/>
  <c r="P85" i="2" s="1"/>
  <c r="S85" i="2" s="1"/>
  <c r="R86" i="2" s="1"/>
  <c r="O86" i="2"/>
  <c r="AW86" i="2" l="1"/>
  <c r="AC86" i="2"/>
  <c r="Q86" i="2" s="1"/>
  <c r="P86" i="2" s="1"/>
  <c r="S86" i="2" l="1"/>
  <c r="R87" i="2" s="1"/>
  <c r="O87" i="2"/>
  <c r="AC87" i="2" l="1"/>
  <c r="AW87" i="2"/>
  <c r="Q87" i="2" l="1"/>
  <c r="P87" i="2" s="1"/>
  <c r="S87" i="2" l="1"/>
  <c r="R88" i="2" s="1"/>
  <c r="O88" i="2"/>
  <c r="AC88" i="2" l="1"/>
  <c r="AW88" i="2"/>
  <c r="Q88" i="2" l="1"/>
  <c r="P88" i="2" s="1"/>
  <c r="S88" i="2" l="1"/>
  <c r="R89" i="2" s="1"/>
  <c r="O89" i="2"/>
  <c r="AC89" i="2" l="1"/>
  <c r="AW89" i="2"/>
  <c r="Q89" i="2" l="1"/>
  <c r="P89" i="2" s="1"/>
  <c r="S89" i="2" s="1"/>
  <c r="R90" i="2" s="1"/>
  <c r="O90" i="2"/>
  <c r="AC90" i="2" l="1"/>
  <c r="AW90" i="2"/>
  <c r="Q90" i="2" l="1"/>
  <c r="P90" i="2" s="1"/>
  <c r="S90" i="2" l="1"/>
  <c r="R91" i="2" s="1"/>
  <c r="O91" i="2"/>
  <c r="AW91" i="2" l="1"/>
  <c r="AC91" i="2"/>
  <c r="Q91" i="2" s="1"/>
  <c r="P91" i="2" s="1"/>
  <c r="S91" i="2" l="1"/>
  <c r="R92" i="2" s="1"/>
  <c r="O92" i="2"/>
  <c r="AW92" i="2" l="1"/>
  <c r="AC92" i="2"/>
  <c r="Q92" i="2" s="1"/>
  <c r="P92" i="2" s="1"/>
  <c r="S92" i="2" l="1"/>
  <c r="R93" i="2" s="1"/>
  <c r="O93" i="2"/>
  <c r="AW93" i="2" l="1"/>
  <c r="AC93" i="2"/>
  <c r="Q93" i="2" s="1"/>
  <c r="P93" i="2" s="1"/>
  <c r="S93" i="2" l="1"/>
  <c r="R94" i="2" s="1"/>
  <c r="O94" i="2"/>
  <c r="AW94" i="2" l="1"/>
  <c r="AC94" i="2"/>
  <c r="Q94" i="2" s="1"/>
  <c r="P94" i="2" s="1"/>
  <c r="S94" i="2" l="1"/>
  <c r="R95" i="2" s="1"/>
  <c r="O95" i="2"/>
  <c r="AW95" i="2" l="1"/>
  <c r="AC95" i="2"/>
  <c r="Q95" i="2" s="1"/>
  <c r="P95" i="2" s="1"/>
  <c r="S95" i="2" l="1"/>
  <c r="R96" i="2" s="1"/>
  <c r="O96" i="2"/>
  <c r="AC96" i="2" l="1"/>
  <c r="AW96" i="2"/>
  <c r="Q96" i="2" l="1"/>
  <c r="P96" i="2" s="1"/>
  <c r="S96" i="2" l="1"/>
  <c r="R97" i="2" s="1"/>
  <c r="O97" i="2"/>
  <c r="AW97" i="2" l="1"/>
  <c r="AC97" i="2"/>
  <c r="Q97" i="2" s="1"/>
  <c r="P97" i="2" s="1"/>
  <c r="S97" i="2" l="1"/>
  <c r="R98" i="2" s="1"/>
  <c r="O98" i="2"/>
  <c r="AW98" i="2" l="1"/>
  <c r="AC98" i="2"/>
  <c r="Q98" i="2" l="1"/>
  <c r="P98" i="2" s="1"/>
  <c r="S98" i="2" s="1"/>
  <c r="R99" i="2" s="1"/>
  <c r="O99" i="2" l="1"/>
  <c r="AW99" i="2"/>
  <c r="AC99" i="2"/>
  <c r="Q99" i="2" l="1"/>
  <c r="P99" i="2" s="1"/>
  <c r="S99" i="2"/>
  <c r="R100" i="2" s="1"/>
  <c r="O100" i="2"/>
  <c r="AW100" i="2" l="1"/>
  <c r="AC100" i="2"/>
  <c r="Q100" i="2" l="1"/>
  <c r="P100" i="2" s="1"/>
  <c r="S100" i="2" l="1"/>
  <c r="R101" i="2" s="1"/>
  <c r="O101" i="2"/>
  <c r="AC101" i="2" l="1"/>
  <c r="AW101" i="2"/>
  <c r="Q101" i="2" l="1"/>
  <c r="P101" i="2" s="1"/>
  <c r="S101" i="2" l="1"/>
  <c r="R102" i="2" s="1"/>
  <c r="O102" i="2"/>
  <c r="AC102" i="2" l="1"/>
  <c r="AW102" i="2"/>
  <c r="Q102" i="2" l="1"/>
  <c r="P102" i="2" s="1"/>
  <c r="S102" i="2" l="1"/>
  <c r="R103" i="2" s="1"/>
  <c r="O103" i="2"/>
  <c r="AW103" i="2" l="1"/>
  <c r="AC103" i="2"/>
  <c r="Q103" i="2" s="1"/>
  <c r="P103" i="2" s="1"/>
  <c r="S103" i="2" l="1"/>
  <c r="R104" i="2" s="1"/>
  <c r="O104" i="2"/>
  <c r="AC104" i="2" l="1"/>
  <c r="AW104" i="2"/>
  <c r="Q104" i="2" l="1"/>
  <c r="P104" i="2" s="1"/>
  <c r="S104" i="2" l="1"/>
  <c r="R105" i="2" s="1"/>
  <c r="O105" i="2"/>
  <c r="AC105" i="2" l="1"/>
  <c r="AW105" i="2"/>
  <c r="Q105" i="2" l="1"/>
  <c r="P105" i="2" s="1"/>
  <c r="S105" i="2" l="1"/>
  <c r="R106" i="2" s="1"/>
  <c r="O106" i="2"/>
  <c r="AW106" i="2" l="1"/>
  <c r="AC106" i="2"/>
  <c r="Q106" i="2" s="1"/>
  <c r="P106" i="2" s="1"/>
  <c r="S106" i="2" l="1"/>
  <c r="R107" i="2" s="1"/>
  <c r="O107" i="2"/>
  <c r="AW107" i="2" l="1"/>
  <c r="AC107" i="2"/>
  <c r="Q107" i="2" s="1"/>
  <c r="P107" i="2" s="1"/>
  <c r="S107" i="2" l="1"/>
  <c r="R108" i="2" s="1"/>
  <c r="O108" i="2"/>
  <c r="AW108" i="2" l="1"/>
  <c r="AC108" i="2"/>
  <c r="Q108" i="2" l="1"/>
  <c r="P108" i="2" s="1"/>
  <c r="S108" i="2"/>
  <c r="R109" i="2" s="1"/>
  <c r="O109" i="2"/>
  <c r="AW109" i="2" l="1"/>
  <c r="AC109" i="2"/>
  <c r="Q109" i="2" s="1"/>
  <c r="P109" i="2" s="1"/>
  <c r="S109" i="2" l="1"/>
  <c r="R110" i="2" s="1"/>
  <c r="O110" i="2"/>
  <c r="AW110" i="2" l="1"/>
  <c r="AC110" i="2"/>
  <c r="Q110" i="2" l="1"/>
  <c r="P110" i="2" s="1"/>
  <c r="S110" i="2" s="1"/>
  <c r="R111" i="2" s="1"/>
  <c r="O111" i="2" l="1"/>
  <c r="AW111" i="2"/>
  <c r="AC111" i="2"/>
  <c r="Q111" i="2" l="1"/>
  <c r="P111" i="2" s="1"/>
  <c r="S111" i="2" l="1"/>
  <c r="R112" i="2" s="1"/>
  <c r="O112" i="2"/>
  <c r="AW112" i="2" l="1"/>
  <c r="AC112" i="2"/>
  <c r="Q112" i="2" s="1"/>
  <c r="P112" i="2" s="1"/>
  <c r="S112" i="2" l="1"/>
  <c r="R113" i="2" s="1"/>
  <c r="O113" i="2"/>
  <c r="AW113" i="2" l="1"/>
  <c r="AC113" i="2"/>
  <c r="Q113" i="2" l="1"/>
  <c r="P113" i="2" s="1"/>
  <c r="S113" i="2" s="1"/>
  <c r="R114" i="2" s="1"/>
  <c r="O114" i="2" l="1"/>
  <c r="AW114" i="2"/>
  <c r="AC114" i="2"/>
  <c r="Q114" i="2" s="1"/>
  <c r="P114" i="2" s="1"/>
  <c r="S114" i="2" l="1"/>
  <c r="R115" i="2" s="1"/>
  <c r="O115" i="2"/>
  <c r="AW115" i="2" l="1"/>
  <c r="AC115" i="2"/>
  <c r="Q115" i="2" s="1"/>
  <c r="P115" i="2" s="1"/>
  <c r="S115" i="2" l="1"/>
  <c r="R116" i="2" s="1"/>
  <c r="O116" i="2"/>
  <c r="AW116" i="2" l="1"/>
  <c r="AC116" i="2"/>
  <c r="Q116" i="2" s="1"/>
  <c r="P116" i="2" s="1"/>
  <c r="S116" i="2" l="1"/>
  <c r="R117" i="2" s="1"/>
  <c r="O117" i="2"/>
  <c r="AC117" i="2" l="1"/>
  <c r="AW117" i="2"/>
  <c r="Q117" i="2" l="1"/>
  <c r="P117" i="2" s="1"/>
  <c r="S117" i="2" l="1"/>
  <c r="R118" i="2" s="1"/>
  <c r="O118" i="2"/>
  <c r="AW118" i="2" l="1"/>
  <c r="AC118" i="2"/>
  <c r="Q118" i="2" s="1"/>
  <c r="P118" i="2" s="1"/>
  <c r="S118" i="2" l="1"/>
  <c r="R119" i="2" s="1"/>
  <c r="O119" i="2"/>
  <c r="AW119" i="2" l="1"/>
  <c r="AC119" i="2"/>
  <c r="Q119" i="2" s="1"/>
  <c r="P119" i="2" s="1"/>
  <c r="S119" i="2" l="1"/>
  <c r="R120" i="2" s="1"/>
  <c r="O120" i="2"/>
  <c r="AW120" i="2" l="1"/>
  <c r="AC120" i="2"/>
  <c r="Q120" i="2" l="1"/>
  <c r="P120" i="2" s="1"/>
  <c r="S120" i="2" l="1"/>
  <c r="R121" i="2" s="1"/>
  <c r="O121" i="2"/>
  <c r="AW121" i="2" l="1"/>
  <c r="AC121" i="2"/>
  <c r="Q121" i="2" l="1"/>
  <c r="P121" i="2" s="1"/>
  <c r="S121" i="2" s="1"/>
  <c r="R122" i="2" s="1"/>
  <c r="O122" i="2" l="1"/>
  <c r="AW122" i="2"/>
  <c r="AC122" i="2"/>
  <c r="Q122" i="2" l="1"/>
  <c r="P122" i="2"/>
  <c r="S122" i="2" s="1"/>
  <c r="R123" i="2" s="1"/>
  <c r="O123" i="2"/>
  <c r="AC123" i="2" l="1"/>
  <c r="AW123" i="2"/>
  <c r="Q123" i="2" l="1"/>
  <c r="P123" i="2" s="1"/>
  <c r="S123" i="2" s="1"/>
  <c r="R124" i="2" s="1"/>
  <c r="O124" i="2" l="1"/>
  <c r="AW124" i="2"/>
  <c r="AC124" i="2"/>
  <c r="Q124" i="2" s="1"/>
  <c r="P124" i="2" s="1"/>
  <c r="S124" i="2" l="1"/>
  <c r="R125" i="2" s="1"/>
  <c r="O125" i="2"/>
  <c r="AC125" i="2" l="1"/>
  <c r="AW125" i="2"/>
  <c r="Q125" i="2" l="1"/>
  <c r="P125" i="2" s="1"/>
  <c r="S125" i="2" l="1"/>
  <c r="R126" i="2" s="1"/>
  <c r="O126" i="2"/>
  <c r="AW126" i="2" l="1"/>
  <c r="AC126" i="2"/>
  <c r="Q126" i="2" l="1"/>
  <c r="P126" i="2" s="1"/>
  <c r="S126" i="2" s="1"/>
  <c r="R127" i="2" s="1"/>
  <c r="O127" i="2" l="1"/>
  <c r="AW127" i="2"/>
  <c r="AC127" i="2"/>
  <c r="Q127" i="2" l="1"/>
  <c r="P127" i="2" s="1"/>
  <c r="S127" i="2" s="1"/>
  <c r="R128" i="2" s="1"/>
  <c r="O128" i="2"/>
  <c r="AC128" i="2" l="1"/>
  <c r="AW128" i="2"/>
  <c r="Q128" i="2" l="1"/>
  <c r="P128" i="2" s="1"/>
  <c r="S128" i="2" l="1"/>
  <c r="R129" i="2" s="1"/>
  <c r="O129" i="2"/>
  <c r="AC129" i="2" l="1"/>
  <c r="AW129" i="2"/>
  <c r="Q129" i="2" l="1"/>
  <c r="P129" i="2" s="1"/>
  <c r="S129" i="2" l="1"/>
  <c r="R130" i="2" s="1"/>
  <c r="O130" i="2"/>
  <c r="AC130" i="2" l="1"/>
  <c r="AW130" i="2"/>
  <c r="Q130" i="2" l="1"/>
  <c r="P130" i="2" s="1"/>
  <c r="O131" i="2" s="1"/>
  <c r="S130" i="2" l="1"/>
  <c r="R131" i="2" s="1"/>
  <c r="AW131" i="2" s="1"/>
  <c r="AC131" i="2" l="1"/>
  <c r="Q131" i="2" s="1"/>
  <c r="P131" i="2" s="1"/>
  <c r="S131" i="2" s="1"/>
  <c r="R132" i="2" s="1"/>
  <c r="O132" i="2" l="1"/>
  <c r="AC132" i="2"/>
  <c r="AW132" i="2"/>
  <c r="Q132" i="2" l="1"/>
  <c r="P132" i="2" s="1"/>
  <c r="S132" i="2" l="1"/>
  <c r="R133" i="2" s="1"/>
  <c r="O133" i="2"/>
  <c r="AW133" i="2" l="1"/>
  <c r="AC133" i="2"/>
  <c r="Q133" i="2" s="1"/>
  <c r="P133" i="2" s="1"/>
  <c r="S133" i="2" l="1"/>
  <c r="R134" i="2" s="1"/>
  <c r="O134" i="2"/>
  <c r="AC134" i="2" l="1"/>
  <c r="AW134" i="2"/>
  <c r="Q134" i="2" l="1"/>
  <c r="P134" i="2" s="1"/>
  <c r="S134" i="2" l="1"/>
  <c r="R135" i="2" s="1"/>
  <c r="O135" i="2"/>
  <c r="AC135" i="2" l="1"/>
  <c r="AW135" i="2"/>
  <c r="Q135" i="2" l="1"/>
  <c r="P135" i="2" s="1"/>
  <c r="S135" i="2" l="1"/>
  <c r="R136" i="2" s="1"/>
  <c r="O136" i="2"/>
  <c r="AW136" i="2" l="1"/>
  <c r="AC136" i="2"/>
  <c r="Q136" i="2" l="1"/>
  <c r="P136" i="2" s="1"/>
  <c r="S136" i="2"/>
  <c r="R137" i="2" s="1"/>
  <c r="O137" i="2"/>
  <c r="AC137" i="2" l="1"/>
  <c r="AW137" i="2"/>
  <c r="Q137" i="2" l="1"/>
  <c r="P137" i="2" s="1"/>
  <c r="S137" i="2" l="1"/>
  <c r="R138" i="2" s="1"/>
  <c r="O138" i="2"/>
  <c r="AW138" i="2" l="1"/>
  <c r="AC138" i="2"/>
  <c r="Q138" i="2" s="1"/>
  <c r="P138" i="2" s="1"/>
  <c r="S138" i="2" l="1"/>
  <c r="R139" i="2" s="1"/>
  <c r="O139" i="2"/>
  <c r="AC139" i="2" l="1"/>
  <c r="AW139" i="2"/>
  <c r="Q139" i="2" l="1"/>
  <c r="P139" i="2" s="1"/>
  <c r="S139" i="2" l="1"/>
  <c r="R140" i="2" s="1"/>
  <c r="O140" i="2"/>
  <c r="AC140" i="2" l="1"/>
  <c r="AW140" i="2"/>
  <c r="Q140" i="2" l="1"/>
  <c r="P140" i="2" s="1"/>
  <c r="S140" i="2" l="1"/>
  <c r="R141" i="2" s="1"/>
  <c r="O141" i="2"/>
  <c r="AC141" i="2" l="1"/>
  <c r="AW141" i="2"/>
  <c r="Q141" i="2" l="1"/>
  <c r="P141" i="2" s="1"/>
  <c r="S141" i="2" l="1"/>
  <c r="R142" i="2" s="1"/>
  <c r="O142" i="2"/>
  <c r="AW142" i="2" l="1"/>
  <c r="AC142" i="2"/>
  <c r="Q142" i="2" s="1"/>
  <c r="P142" i="2" s="1"/>
  <c r="S142" i="2" l="1"/>
  <c r="R143" i="2" s="1"/>
  <c r="O143" i="2"/>
  <c r="AC143" i="2" l="1"/>
  <c r="AW143" i="2"/>
  <c r="Q143" i="2" l="1"/>
  <c r="P143" i="2" s="1"/>
  <c r="S143" i="2" l="1"/>
  <c r="R144" i="2" s="1"/>
  <c r="O144" i="2"/>
  <c r="AC144" i="2" l="1"/>
  <c r="AW144" i="2"/>
  <c r="Q144" i="2" l="1"/>
  <c r="P144" i="2" s="1"/>
  <c r="S144" i="2" l="1"/>
  <c r="R145" i="2" s="1"/>
  <c r="O145" i="2"/>
  <c r="AW145" i="2" l="1"/>
  <c r="AC145" i="2"/>
  <c r="Q145" i="2" s="1"/>
  <c r="P145" i="2" s="1"/>
  <c r="S145" i="2" l="1"/>
  <c r="R146" i="2" s="1"/>
  <c r="O146" i="2"/>
  <c r="AC146" i="2" l="1"/>
  <c r="AW146" i="2"/>
  <c r="Q146" i="2" l="1"/>
  <c r="P146" i="2" s="1"/>
  <c r="S146" i="2" l="1"/>
  <c r="R147" i="2" s="1"/>
  <c r="O147" i="2"/>
  <c r="AW147" i="2" l="1"/>
  <c r="AC147" i="2"/>
  <c r="Q147" i="2" s="1"/>
  <c r="P147" i="2" s="1"/>
  <c r="S147" i="2" l="1"/>
  <c r="R148" i="2" s="1"/>
  <c r="O148" i="2"/>
  <c r="AW148" i="2" l="1"/>
  <c r="AC148" i="2"/>
  <c r="Q148" i="2" l="1"/>
  <c r="P148" i="2" s="1"/>
  <c r="S148" i="2" s="1"/>
  <c r="R149" i="2" s="1"/>
  <c r="O149" i="2" l="1"/>
  <c r="AW149" i="2"/>
  <c r="AC149" i="2"/>
  <c r="Q149" i="2" l="1"/>
  <c r="P149" i="2" s="1"/>
  <c r="S149" i="2" s="1"/>
  <c r="R150" i="2" s="1"/>
  <c r="O150" i="2" l="1"/>
  <c r="AW150" i="2"/>
  <c r="AC150" i="2"/>
  <c r="Q150" i="2" l="1"/>
  <c r="P150" i="2" s="1"/>
  <c r="S150" i="2" s="1"/>
  <c r="R151" i="2" s="1"/>
  <c r="O151" i="2" l="1"/>
  <c r="AW151" i="2"/>
  <c r="AC151" i="2"/>
  <c r="Q151" i="2" s="1"/>
  <c r="P151" i="2" s="1"/>
  <c r="S151" i="2" l="1"/>
  <c r="R152" i="2" s="1"/>
  <c r="O152" i="2"/>
  <c r="AC152" i="2" l="1"/>
  <c r="AW152" i="2"/>
  <c r="Q152" i="2" l="1"/>
  <c r="P152" i="2" s="1"/>
  <c r="S152" i="2" l="1"/>
  <c r="R153" i="2" s="1"/>
  <c r="O153" i="2"/>
  <c r="AC153" i="2" l="1"/>
  <c r="AW153" i="2"/>
  <c r="Q153" i="2" l="1"/>
  <c r="P153" i="2" s="1"/>
  <c r="S153" i="2" l="1"/>
  <c r="R154" i="2" s="1"/>
  <c r="O154" i="2"/>
  <c r="AW154" i="2" l="1"/>
  <c r="AC154" i="2"/>
  <c r="Q154" i="2" s="1"/>
  <c r="P154" i="2" s="1"/>
  <c r="S154" i="2" l="1"/>
  <c r="R155" i="2" s="1"/>
  <c r="O155" i="2"/>
  <c r="AW155" i="2" l="1"/>
  <c r="AC155" i="2"/>
  <c r="Q155" i="2" s="1"/>
  <c r="P155" i="2" s="1"/>
  <c r="S155" i="2" l="1"/>
  <c r="R156" i="2" s="1"/>
  <c r="O156" i="2"/>
  <c r="AW156" i="2" l="1"/>
  <c r="AC156" i="2"/>
  <c r="Q156" i="2" s="1"/>
  <c r="P156" i="2" s="1"/>
  <c r="S156" i="2" l="1"/>
  <c r="R157" i="2" s="1"/>
  <c r="O157" i="2"/>
  <c r="AC157" i="2" l="1"/>
  <c r="AW157" i="2"/>
  <c r="Q157" i="2" l="1"/>
  <c r="P157" i="2" s="1"/>
  <c r="S157" i="2" l="1"/>
  <c r="R158" i="2" s="1"/>
  <c r="O158" i="2"/>
  <c r="AW158" i="2" l="1"/>
  <c r="AC158" i="2"/>
  <c r="Q158" i="2" s="1"/>
  <c r="P158" i="2" s="1"/>
  <c r="S158" i="2" l="1"/>
  <c r="R159" i="2" s="1"/>
  <c r="O159" i="2"/>
  <c r="AC159" i="2" l="1"/>
  <c r="AW159" i="2"/>
  <c r="Q159" i="2" l="1"/>
  <c r="P159" i="2" s="1"/>
  <c r="S159" i="2" l="1"/>
  <c r="R160" i="2" s="1"/>
  <c r="O160" i="2"/>
  <c r="AW160" i="2" l="1"/>
  <c r="AC160" i="2"/>
  <c r="Q160" i="2" l="1"/>
  <c r="P160" i="2" s="1"/>
  <c r="S160" i="2" s="1"/>
  <c r="R161" i="2" s="1"/>
  <c r="O161" i="2" l="1"/>
  <c r="AC161" i="2"/>
  <c r="AW161" i="2"/>
  <c r="Q161" i="2" l="1"/>
  <c r="P161" i="2" s="1"/>
  <c r="S161" i="2" l="1"/>
  <c r="R162" i="2" s="1"/>
  <c r="O162" i="2"/>
  <c r="AW162" i="2" l="1"/>
  <c r="AC162" i="2"/>
  <c r="Q162" i="2" l="1"/>
  <c r="P162" i="2" s="1"/>
  <c r="S162" i="2" s="1"/>
  <c r="R163" i="2" s="1"/>
  <c r="O163" i="2" l="1"/>
  <c r="AC163" i="2"/>
  <c r="AW163" i="2"/>
  <c r="Q163" i="2" l="1"/>
  <c r="P163" i="2" s="1"/>
  <c r="S163" i="2" l="1"/>
  <c r="R164" i="2" s="1"/>
  <c r="O164" i="2"/>
  <c r="AW164" i="2" l="1"/>
  <c r="AC164" i="2"/>
  <c r="Q164" i="2" l="1"/>
  <c r="P164" i="2" s="1"/>
  <c r="O165" i="2" s="1"/>
  <c r="S164" i="2" l="1"/>
  <c r="R165" i="2" s="1"/>
  <c r="AW165" i="2" s="1"/>
  <c r="AC165" i="2" l="1"/>
  <c r="Q165" i="2"/>
  <c r="P165" i="2" s="1"/>
  <c r="O166" i="2" s="1"/>
  <c r="S165" i="2" l="1"/>
  <c r="R166" i="2" s="1"/>
  <c r="AC166" i="2" s="1"/>
  <c r="AW166" i="2" l="1"/>
  <c r="Q166" i="2" s="1"/>
  <c r="P166" i="2" s="1"/>
  <c r="S166" i="2" l="1"/>
  <c r="R167" i="2" s="1"/>
  <c r="O167" i="2"/>
  <c r="AW167" i="2" l="1"/>
  <c r="AC167" i="2"/>
  <c r="Q167" i="2" l="1"/>
  <c r="P167" i="2" s="1"/>
  <c r="S167" i="2" s="1"/>
  <c r="R168" i="2" s="1"/>
  <c r="O168" i="2" l="1"/>
  <c r="AC168" i="2"/>
  <c r="AW168" i="2"/>
  <c r="Q168" i="2" l="1"/>
  <c r="P168" i="2" s="1"/>
  <c r="S168" i="2" l="1"/>
  <c r="R169" i="2" s="1"/>
  <c r="O169" i="2"/>
  <c r="AW169" i="2" l="1"/>
  <c r="AC169" i="2"/>
  <c r="Q169" i="2" s="1"/>
  <c r="P169" i="2" s="1"/>
  <c r="S169" i="2" l="1"/>
  <c r="R170" i="2" s="1"/>
  <c r="O170" i="2"/>
  <c r="AW170" i="2" l="1"/>
  <c r="AC170" i="2"/>
  <c r="Q170" i="2" l="1"/>
  <c r="P170" i="2" s="1"/>
  <c r="S170" i="2"/>
  <c r="R171" i="2" s="1"/>
  <c r="O171" i="2"/>
  <c r="AC171" i="2" l="1"/>
  <c r="AW171" i="2"/>
  <c r="Q171" i="2" l="1"/>
  <c r="P171" i="2" s="1"/>
  <c r="S171" i="2" l="1"/>
  <c r="R172" i="2" s="1"/>
  <c r="O172" i="2"/>
  <c r="AC172" i="2" l="1"/>
  <c r="AW172" i="2"/>
  <c r="Q172" i="2" l="1"/>
  <c r="P172" i="2" s="1"/>
  <c r="S172" i="2" l="1"/>
  <c r="R173" i="2" s="1"/>
  <c r="O173" i="2"/>
  <c r="AC173" i="2" l="1"/>
  <c r="AW173" i="2"/>
  <c r="Q173" i="2" l="1"/>
  <c r="P173" i="2" s="1"/>
  <c r="S173" i="2" l="1"/>
  <c r="R174" i="2" s="1"/>
  <c r="O174" i="2"/>
  <c r="AW174" i="2" l="1"/>
  <c r="AC174" i="2"/>
  <c r="Q174" i="2" l="1"/>
  <c r="P174" i="2" s="1"/>
  <c r="S174" i="2" s="1"/>
  <c r="R175" i="2" s="1"/>
  <c r="O175" i="2"/>
  <c r="AW175" i="2" l="1"/>
  <c r="AC175" i="2"/>
  <c r="Q175" i="2" l="1"/>
  <c r="P175" i="2" s="1"/>
  <c r="S175" i="2"/>
  <c r="R176" i="2" s="1"/>
  <c r="O176" i="2"/>
  <c r="AW176" i="2" l="1"/>
  <c r="AC176" i="2"/>
  <c r="Q176" i="2" l="1"/>
  <c r="P176" i="2" s="1"/>
  <c r="S176" i="2" l="1"/>
  <c r="R177" i="2" s="1"/>
  <c r="O177" i="2"/>
  <c r="AW177" i="2" l="1"/>
  <c r="AC177" i="2"/>
  <c r="Q177" i="2" l="1"/>
  <c r="P177" i="2" s="1"/>
  <c r="S177" i="2"/>
  <c r="R178" i="2" s="1"/>
  <c r="O178" i="2"/>
  <c r="AC178" i="2" l="1"/>
  <c r="AW178" i="2"/>
  <c r="Q178" i="2" l="1"/>
  <c r="P178" i="2" s="1"/>
  <c r="S178" i="2" l="1"/>
  <c r="R179" i="2" s="1"/>
  <c r="O179" i="2"/>
  <c r="AC179" i="2" l="1"/>
  <c r="AW179" i="2"/>
  <c r="Q179" i="2" l="1"/>
  <c r="P179" i="2" s="1"/>
  <c r="S179" i="2" s="1"/>
  <c r="R180" i="2" s="1"/>
  <c r="O180" i="2" l="1"/>
  <c r="AW180" i="2"/>
  <c r="AC180" i="2"/>
  <c r="Q180" i="2" l="1"/>
  <c r="P180" i="2" s="1"/>
  <c r="S180" i="2" l="1"/>
  <c r="R181" i="2" s="1"/>
  <c r="O181" i="2"/>
  <c r="AC181" i="2" l="1"/>
  <c r="AW181" i="2"/>
  <c r="Q181" i="2" l="1"/>
  <c r="P181" i="2" s="1"/>
  <c r="S181" i="2" s="1"/>
  <c r="R182" i="2" s="1"/>
  <c r="O182" i="2" l="1"/>
  <c r="AW182" i="2"/>
  <c r="AC182" i="2"/>
  <c r="Q182" i="2" s="1"/>
  <c r="P182" i="2" s="1"/>
  <c r="S182" i="2" l="1"/>
  <c r="R183" i="2" s="1"/>
  <c r="O183" i="2"/>
  <c r="AW183" i="2" l="1"/>
  <c r="AC183" i="2"/>
  <c r="Q183" i="2" s="1"/>
  <c r="P183" i="2" s="1"/>
  <c r="S183" i="2" l="1"/>
  <c r="R184" i="2" s="1"/>
  <c r="O184" i="2"/>
  <c r="AW184" i="2" l="1"/>
  <c r="AC184" i="2"/>
  <c r="Q184" i="2" s="1"/>
  <c r="P184" i="2" s="1"/>
  <c r="S184" i="2" l="1"/>
  <c r="R185" i="2" s="1"/>
  <c r="O185" i="2"/>
  <c r="AC185" i="2" l="1"/>
  <c r="AW185" i="2"/>
  <c r="Q185" i="2" l="1"/>
  <c r="P185" i="2" s="1"/>
  <c r="S185" i="2" s="1"/>
  <c r="R186" i="2" s="1"/>
  <c r="O186" i="2" l="1"/>
  <c r="AW186" i="2"/>
  <c r="AC186" i="2"/>
  <c r="Q186" i="2" l="1"/>
  <c r="P186" i="2" s="1"/>
  <c r="S186" i="2" s="1"/>
  <c r="R187" i="2" s="1"/>
  <c r="O187" i="2" l="1"/>
  <c r="AW187" i="2"/>
  <c r="AC187" i="2"/>
  <c r="Q187" i="2" l="1"/>
  <c r="P187" i="2" s="1"/>
  <c r="S187" i="2" s="1"/>
  <c r="R188" i="2" s="1"/>
  <c r="O188" i="2" l="1"/>
  <c r="AW188" i="2"/>
  <c r="AC188" i="2"/>
  <c r="Q188" i="2" l="1"/>
  <c r="P188" i="2" s="1"/>
  <c r="S188" i="2" l="1"/>
  <c r="R189" i="2" s="1"/>
  <c r="O189" i="2"/>
  <c r="AW189" i="2" l="1"/>
  <c r="AC189" i="2"/>
  <c r="Q189" i="2" l="1"/>
  <c r="P189" i="2" s="1"/>
  <c r="S189" i="2" s="1"/>
  <c r="R190" i="2" s="1"/>
  <c r="O190" i="2" l="1"/>
  <c r="AW190" i="2"/>
  <c r="AC190" i="2"/>
  <c r="Q190" i="2" l="1"/>
  <c r="P190" i="2" s="1"/>
  <c r="S190" i="2" l="1"/>
  <c r="R191" i="2" s="1"/>
  <c r="O191" i="2"/>
  <c r="AW191" i="2" l="1"/>
  <c r="AC191" i="2"/>
  <c r="Q191" i="2" l="1"/>
  <c r="P191" i="2" s="1"/>
  <c r="S191" i="2" s="1"/>
  <c r="R192" i="2" s="1"/>
  <c r="O192" i="2" l="1"/>
  <c r="AC192" i="2"/>
  <c r="AW192" i="2"/>
  <c r="Q192" i="2" l="1"/>
  <c r="P192" i="2" s="1"/>
  <c r="S192" i="2" s="1"/>
  <c r="R193" i="2" s="1"/>
  <c r="O193" i="2" l="1"/>
  <c r="AC193" i="2"/>
  <c r="AW193" i="2"/>
  <c r="Q193" i="2" l="1"/>
  <c r="P193" i="2" s="1"/>
  <c r="S193" i="2" l="1"/>
  <c r="R194" i="2" s="1"/>
  <c r="O194" i="2"/>
  <c r="AW194" i="2" l="1"/>
  <c r="AC194" i="2"/>
  <c r="Q194" i="2" l="1"/>
  <c r="P194" i="2" s="1"/>
  <c r="S194" i="2" s="1"/>
  <c r="R195" i="2" s="1"/>
  <c r="O195" i="2" l="1"/>
  <c r="AW195" i="2"/>
  <c r="AC195" i="2"/>
  <c r="Q195" i="2" l="1"/>
  <c r="P195" i="2" s="1"/>
  <c r="S195" i="2" s="1"/>
  <c r="R196" i="2" s="1"/>
  <c r="O196" i="2" l="1"/>
  <c r="AC196" i="2"/>
  <c r="AW196" i="2"/>
  <c r="Q196" i="2" l="1"/>
  <c r="P196" i="2" s="1"/>
  <c r="S196" i="2" l="1"/>
  <c r="R197" i="2" s="1"/>
  <c r="O197" i="2"/>
  <c r="AW197" i="2" l="1"/>
  <c r="AC197" i="2"/>
  <c r="Q197" i="2" l="1"/>
  <c r="P197" i="2" s="1"/>
  <c r="O198" i="2" s="1"/>
  <c r="S197" i="2" l="1"/>
  <c r="R198" i="2" s="1"/>
  <c r="AC198" i="2" s="1"/>
  <c r="AW198" i="2" l="1"/>
  <c r="Q198" i="2"/>
  <c r="P198" i="2" s="1"/>
  <c r="S198" i="2" s="1"/>
  <c r="R199" i="2" s="1"/>
  <c r="O199" i="2"/>
  <c r="AW199" i="2" l="1"/>
  <c r="AC199" i="2"/>
  <c r="Q199" i="2" l="1"/>
  <c r="P199" i="2" s="1"/>
  <c r="S199" i="2" s="1"/>
  <c r="R200" i="2" s="1"/>
  <c r="O200" i="2" l="1"/>
  <c r="AW200" i="2"/>
  <c r="AC200" i="2"/>
  <c r="Q200" i="2" l="1"/>
  <c r="P200" i="2" s="1"/>
  <c r="O201" i="2" l="1"/>
  <c r="S200" i="2"/>
  <c r="R201" i="2" s="1"/>
  <c r="AW201" i="2" s="1"/>
  <c r="AC201" i="2" l="1"/>
  <c r="Q201" i="2" s="1"/>
  <c r="P201" i="2" s="1"/>
  <c r="S201" i="2" l="1"/>
  <c r="R202" i="2" s="1"/>
  <c r="AW202" i="2" s="1"/>
  <c r="O202" i="2"/>
  <c r="AC202" i="2" l="1"/>
  <c r="Q202" i="2" s="1"/>
  <c r="P202" i="2" s="1"/>
  <c r="S202" i="2" l="1"/>
  <c r="R203" i="2" s="1"/>
  <c r="O203" i="2"/>
  <c r="AW203" i="2" l="1"/>
  <c r="AC203" i="2"/>
  <c r="Q203" i="2" l="1"/>
  <c r="P203" i="2" s="1"/>
  <c r="S203" i="2" s="1"/>
  <c r="R204" i="2" s="1"/>
  <c r="O204" i="2" l="1"/>
  <c r="AW204" i="2"/>
  <c r="AC204" i="2"/>
  <c r="Q204" i="2" l="1"/>
  <c r="P204" i="2" s="1"/>
  <c r="O205" i="2" s="1"/>
  <c r="S204" i="2" l="1"/>
  <c r="R205" i="2" s="1"/>
  <c r="AC205" i="2" s="1"/>
  <c r="AW205" i="2" l="1"/>
  <c r="Q205" i="2"/>
  <c r="P205" i="2" s="1"/>
  <c r="O206" i="2" s="1"/>
  <c r="S205" i="2" l="1"/>
  <c r="R206" i="2" s="1"/>
  <c r="AC206" i="2" s="1"/>
  <c r="AW206" i="2" l="1"/>
  <c r="Q206" i="2" s="1"/>
  <c r="P206" i="2" s="1"/>
  <c r="S206" i="2" s="1"/>
  <c r="R207" i="2" s="1"/>
  <c r="O207" i="2" l="1"/>
  <c r="AC207" i="2"/>
  <c r="AW207" i="2"/>
  <c r="Q207" i="2" l="1"/>
  <c r="P207" i="2" s="1"/>
  <c r="O208" i="2" s="1"/>
  <c r="S207" i="2" l="1"/>
  <c r="R208" i="2" s="1"/>
  <c r="AC208" i="2" s="1"/>
  <c r="AW208" i="2" l="1"/>
  <c r="Q208" i="2" s="1"/>
  <c r="P208" i="2" s="1"/>
  <c r="S208" i="2" s="1"/>
  <c r="R209" i="2" s="1"/>
  <c r="O209" i="2" l="1"/>
  <c r="AW209" i="2"/>
  <c r="AC209" i="2"/>
  <c r="Q209" i="2" l="1"/>
  <c r="P209" i="2" s="1"/>
  <c r="S209" i="2" l="1"/>
  <c r="R210" i="2" s="1"/>
  <c r="O210" i="2"/>
  <c r="AW210" i="2" l="1"/>
  <c r="AC210" i="2"/>
  <c r="Q210" i="2" l="1"/>
  <c r="P210" i="2" s="1"/>
  <c r="S210" i="2" s="1"/>
  <c r="R211" i="2" s="1"/>
  <c r="O211" i="2" l="1"/>
  <c r="AC211" i="2"/>
  <c r="AW211" i="2"/>
  <c r="Q211" i="2" l="1"/>
  <c r="P211" i="2" s="1"/>
  <c r="S211" i="2" s="1"/>
  <c r="R212" i="2" s="1"/>
  <c r="O212" i="2" l="1"/>
  <c r="AW212" i="2"/>
  <c r="AC212" i="2"/>
  <c r="Q212" i="2" l="1"/>
  <c r="P212" i="2" s="1"/>
  <c r="O213" i="2" s="1"/>
  <c r="S212" i="2" l="1"/>
  <c r="R213" i="2" s="1"/>
  <c r="AW213" i="2" s="1"/>
  <c r="AC213" i="2" l="1"/>
  <c r="Q213" i="2" s="1"/>
  <c r="P213" i="2" s="1"/>
  <c r="S213" i="2" l="1"/>
  <c r="R214" i="2" s="1"/>
  <c r="O214" i="2"/>
  <c r="AW214" i="2" l="1"/>
  <c r="AC214" i="2"/>
  <c r="Q214" i="2" l="1"/>
  <c r="P214" i="2" s="1"/>
  <c r="S214" i="2" s="1"/>
  <c r="R215" i="2" s="1"/>
  <c r="O215" i="2" l="1"/>
  <c r="AW215" i="2"/>
  <c r="AC215" i="2"/>
  <c r="Q215" i="2" l="1"/>
  <c r="P215" i="2" s="1"/>
  <c r="S215" i="2" s="1"/>
  <c r="R216" i="2" s="1"/>
  <c r="O216" i="2" l="1"/>
  <c r="AW216" i="2"/>
  <c r="AC216" i="2"/>
  <c r="Q216" i="2" l="1"/>
  <c r="P216" i="2" s="1"/>
  <c r="S216" i="2" s="1"/>
  <c r="R217" i="2" s="1"/>
  <c r="O217" i="2" l="1"/>
  <c r="AC217" i="2"/>
  <c r="AW217" i="2"/>
  <c r="Q217" i="2" l="1"/>
  <c r="P217" i="2" s="1"/>
  <c r="S217" i="2" l="1"/>
  <c r="R218" i="2" s="1"/>
  <c r="O218" i="2"/>
  <c r="AW218" i="2" l="1"/>
  <c r="AC218" i="2"/>
  <c r="Q218" i="2" s="1"/>
  <c r="P218" i="2" s="1"/>
  <c r="S218" i="2" l="1"/>
  <c r="R219" i="2" s="1"/>
  <c r="O219" i="2"/>
  <c r="AC219" i="2" l="1"/>
  <c r="AW219" i="2"/>
  <c r="Q219" i="2" l="1"/>
  <c r="P219" i="2" s="1"/>
  <c r="S219" i="2" s="1"/>
  <c r="R220" i="2" s="1"/>
  <c r="O220" i="2" l="1"/>
  <c r="AW220" i="2"/>
  <c r="AC220" i="2"/>
  <c r="Q220" i="2" l="1"/>
  <c r="P220" i="2" s="1"/>
  <c r="S220" i="2" l="1"/>
  <c r="R221" i="2" s="1"/>
  <c r="O221" i="2"/>
  <c r="AW221" i="2" l="1"/>
  <c r="AC221" i="2"/>
  <c r="Q221" i="2" l="1"/>
  <c r="P221" i="2" s="1"/>
  <c r="S221" i="2" s="1"/>
  <c r="R222" i="2" s="1"/>
  <c r="O222" i="2" l="1"/>
  <c r="AW222" i="2"/>
  <c r="AC222" i="2"/>
  <c r="Q222" i="2" l="1"/>
  <c r="P222" i="2" s="1"/>
  <c r="S222" i="2" s="1"/>
  <c r="R223" i="2" s="1"/>
  <c r="O223" i="2" l="1"/>
  <c r="AW223" i="2"/>
  <c r="AC223" i="2"/>
  <c r="Q223" i="2" l="1"/>
  <c r="P223" i="2" s="1"/>
  <c r="S223" i="2" l="1"/>
  <c r="R224" i="2" s="1"/>
  <c r="O224" i="2"/>
  <c r="AW224" i="2" l="1"/>
  <c r="AC224" i="2"/>
  <c r="Q224" i="2" l="1"/>
  <c r="P224" i="2" s="1"/>
  <c r="S224" i="2" l="1"/>
  <c r="R225" i="2" s="1"/>
  <c r="O225" i="2"/>
  <c r="AW225" i="2" l="1"/>
  <c r="AC225" i="2"/>
  <c r="Q225" i="2" l="1"/>
  <c r="P225" i="2" s="1"/>
  <c r="S225" i="2" s="1"/>
  <c r="R226" i="2" s="1"/>
  <c r="O226" i="2" l="1"/>
  <c r="AW226" i="2"/>
  <c r="AC226" i="2"/>
  <c r="Q226" i="2" l="1"/>
  <c r="P226" i="2" s="1"/>
  <c r="S226" i="2" s="1"/>
  <c r="R227" i="2" s="1"/>
  <c r="O227" i="2" l="1"/>
  <c r="AW227" i="2"/>
  <c r="AC227" i="2"/>
  <c r="Q227" i="2" l="1"/>
  <c r="P227" i="2" s="1"/>
  <c r="S227" i="2" s="1"/>
  <c r="R228" i="2" s="1"/>
  <c r="O228" i="2" l="1"/>
  <c r="AC228" i="2"/>
  <c r="AW228" i="2"/>
  <c r="Q228" i="2" l="1"/>
  <c r="P228" i="2" s="1"/>
  <c r="S228" i="2" s="1"/>
  <c r="R229" i="2" s="1"/>
  <c r="O229" i="2" l="1"/>
  <c r="AW229" i="2"/>
  <c r="AC229" i="2"/>
  <c r="Q229" i="2" l="1"/>
  <c r="P229" i="2" s="1"/>
  <c r="S229" i="2" s="1"/>
  <c r="R230" i="2" s="1"/>
  <c r="O230" i="2" l="1"/>
  <c r="AW230" i="2"/>
  <c r="AC230" i="2"/>
  <c r="Q230" i="2" l="1"/>
  <c r="P230" i="2" s="1"/>
  <c r="S230" i="2" l="1"/>
  <c r="R231" i="2" s="1"/>
  <c r="O231" i="2"/>
  <c r="AW231" i="2" l="1"/>
  <c r="AC231" i="2"/>
  <c r="Q231" i="2" l="1"/>
  <c r="P231" i="2" s="1"/>
  <c r="S231" i="2" l="1"/>
  <c r="R232" i="2" s="1"/>
  <c r="O232" i="2"/>
  <c r="AW232" i="2" l="1"/>
  <c r="AC232" i="2"/>
  <c r="Q232" i="2" l="1"/>
  <c r="P232" i="2" s="1"/>
  <c r="S232" i="2" s="1"/>
  <c r="R233" i="2" s="1"/>
  <c r="O233" i="2" l="1"/>
  <c r="AW233" i="2"/>
  <c r="AC233" i="2"/>
  <c r="Q233" i="2" s="1"/>
  <c r="P233" i="2" s="1"/>
  <c r="S233" i="2" l="1"/>
  <c r="R234" i="2" s="1"/>
  <c r="O234" i="2"/>
  <c r="AW234" i="2" l="1"/>
  <c r="AC234" i="2"/>
  <c r="Q234" i="2" s="1"/>
  <c r="P234" i="2" s="1"/>
  <c r="S234" i="2" l="1"/>
  <c r="R235" i="2" s="1"/>
  <c r="O235" i="2"/>
  <c r="AW235" i="2" l="1"/>
  <c r="AC235" i="2"/>
  <c r="Q235" i="2" l="1"/>
  <c r="P235" i="2" s="1"/>
  <c r="S235" i="2" s="1"/>
  <c r="R236" i="2" s="1"/>
  <c r="O236" i="2" l="1"/>
  <c r="AW236" i="2"/>
  <c r="AC236" i="2"/>
  <c r="Q236" i="2" l="1"/>
  <c r="P236" i="2" s="1"/>
  <c r="S236" i="2" s="1"/>
  <c r="R237" i="2" s="1"/>
  <c r="O237" i="2" l="1"/>
  <c r="AW237" i="2"/>
  <c r="AC237" i="2"/>
  <c r="Q237" i="2" l="1"/>
  <c r="P237" i="2" s="1"/>
  <c r="S237" i="2" s="1"/>
  <c r="R238" i="2" s="1"/>
  <c r="O238" i="2" l="1"/>
  <c r="AW238" i="2"/>
  <c r="AC238" i="2"/>
  <c r="Q238" i="2" l="1"/>
  <c r="P238" i="2" s="1"/>
  <c r="S238" i="2" l="1"/>
  <c r="R239" i="2" s="1"/>
  <c r="O239" i="2"/>
  <c r="AW239" i="2" l="1"/>
  <c r="AC239" i="2"/>
  <c r="Q239" i="2" l="1"/>
  <c r="P239" i="2" s="1"/>
  <c r="O240" i="2" s="1"/>
  <c r="S239" i="2" l="1"/>
  <c r="R240" i="2" s="1"/>
  <c r="AC240" i="2" s="1"/>
  <c r="AW240" i="2" l="1"/>
  <c r="Q240" i="2" s="1"/>
  <c r="P240" i="2" s="1"/>
  <c r="S240" i="2" s="1"/>
  <c r="R241" i="2" s="1"/>
  <c r="O241" i="2" l="1"/>
  <c r="AW241" i="2"/>
  <c r="AC241" i="2"/>
  <c r="Q241" i="2" l="1"/>
  <c r="P241" i="2" s="1"/>
  <c r="S241" i="2" s="1"/>
  <c r="R242" i="2" s="1"/>
  <c r="O242" i="2" l="1"/>
  <c r="AW242" i="2"/>
  <c r="AC242" i="2"/>
  <c r="Q242" i="2" l="1"/>
  <c r="P242" i="2" s="1"/>
  <c r="S242" i="2" s="1"/>
  <c r="R243" i="2" s="1"/>
  <c r="O243" i="2" l="1"/>
  <c r="AC243" i="2"/>
  <c r="AW243" i="2"/>
  <c r="Q243" i="2" l="1"/>
  <c r="P243" i="2" s="1"/>
  <c r="S243" i="2" l="1"/>
  <c r="R244" i="2" s="1"/>
  <c r="O244" i="2"/>
  <c r="AW244" i="2" l="1"/>
  <c r="AC244" i="2"/>
  <c r="Q244" i="2" l="1"/>
  <c r="P244" i="2" s="1"/>
  <c r="S244" i="2" l="1"/>
  <c r="R245" i="2" s="1"/>
  <c r="O245" i="2"/>
  <c r="AC245" i="2" l="1"/>
  <c r="AW245" i="2"/>
  <c r="Q245" i="2" l="1"/>
  <c r="P245" i="2" s="1"/>
  <c r="S245" i="2" l="1"/>
  <c r="R246" i="2" s="1"/>
  <c r="O246" i="2"/>
  <c r="AC246" i="2" l="1"/>
  <c r="AW246" i="2"/>
  <c r="Q246" i="2" l="1"/>
  <c r="P246" i="2" s="1"/>
  <c r="S246" i="2" s="1"/>
  <c r="R247" i="2" s="1"/>
  <c r="O247" i="2" l="1"/>
  <c r="AW247" i="2"/>
  <c r="AC247" i="2"/>
  <c r="Q247" i="2" l="1"/>
  <c r="P247" i="2" s="1"/>
  <c r="S247" i="2" s="1"/>
  <c r="R248" i="2" s="1"/>
  <c r="O248" i="2" l="1"/>
  <c r="AW248" i="2"/>
  <c r="AC248" i="2"/>
  <c r="Q248" i="2" l="1"/>
  <c r="P248" i="2" s="1"/>
  <c r="S248" i="2" s="1"/>
  <c r="R249" i="2" s="1"/>
  <c r="O249" i="2" l="1"/>
  <c r="AW249" i="2"/>
  <c r="AC249" i="2"/>
  <c r="Q249" i="2" l="1"/>
  <c r="P249" i="2" s="1"/>
  <c r="O250" i="2" s="1"/>
  <c r="S249" i="2" l="1"/>
  <c r="R250" i="2" s="1"/>
  <c r="AW250" i="2" s="1"/>
  <c r="AC250" i="2" l="1"/>
  <c r="Q250" i="2" s="1"/>
  <c r="P250" i="2" s="1"/>
  <c r="S250" i="2" s="1"/>
  <c r="R251" i="2" s="1"/>
  <c r="O251" i="2" l="1"/>
  <c r="AW251" i="2"/>
  <c r="AC251" i="2"/>
  <c r="Q251" i="2" l="1"/>
  <c r="P251" i="2" s="1"/>
  <c r="S251" i="2" s="1"/>
  <c r="R252" i="2" s="1"/>
  <c r="O252" i="2" l="1"/>
  <c r="AW252" i="2"/>
  <c r="AC252" i="2"/>
  <c r="Q252" i="2" l="1"/>
  <c r="P252" i="2" s="1"/>
  <c r="S252" i="2" s="1"/>
  <c r="R253" i="2" s="1"/>
  <c r="O253" i="2" l="1"/>
  <c r="AC253" i="2"/>
  <c r="AW253" i="2"/>
  <c r="Q253" i="2" l="1"/>
  <c r="P253" i="2" s="1"/>
  <c r="S253" i="2" s="1"/>
  <c r="R254" i="2" s="1"/>
  <c r="O254" i="2" l="1"/>
  <c r="AC254" i="2"/>
  <c r="AW254" i="2"/>
  <c r="Q254" i="2" l="1"/>
  <c r="P254" i="2" s="1"/>
  <c r="S254" i="2" s="1"/>
  <c r="R255" i="2" s="1"/>
  <c r="O255" i="2" l="1"/>
  <c r="AW255" i="2"/>
  <c r="AC255" i="2"/>
  <c r="Q255" i="2" l="1"/>
  <c r="P255" i="2" s="1"/>
  <c r="O256" i="2" s="1"/>
  <c r="S255" i="2" l="1"/>
  <c r="R256" i="2" s="1"/>
  <c r="AW256" i="2" s="1"/>
  <c r="AC256" i="2"/>
  <c r="Q256" i="2" l="1"/>
  <c r="P256" i="2" s="1"/>
  <c r="S256" i="2" l="1"/>
  <c r="R257" i="2" s="1"/>
  <c r="O257" i="2"/>
  <c r="AC257" i="2" l="1"/>
  <c r="AW257" i="2"/>
  <c r="Q257" i="2" l="1"/>
  <c r="P257" i="2" s="1"/>
  <c r="S257" i="2" s="1"/>
  <c r="R258" i="2" s="1"/>
  <c r="O258" i="2" l="1"/>
  <c r="AW258" i="2"/>
  <c r="AC258" i="2"/>
  <c r="Q258" i="2" l="1"/>
  <c r="P258" i="2" s="1"/>
  <c r="O259" i="2" s="1"/>
  <c r="S258" i="2" l="1"/>
  <c r="R259" i="2" s="1"/>
  <c r="AC259" i="2" s="1"/>
  <c r="AW259" i="2" l="1"/>
  <c r="Q259" i="2" s="1"/>
  <c r="P259" i="2" s="1"/>
  <c r="S259" i="2" s="1"/>
  <c r="R260" i="2" s="1"/>
  <c r="O260" i="2" l="1"/>
  <c r="AC260" i="2"/>
  <c r="AW260" i="2"/>
  <c r="Q260" i="2" l="1"/>
  <c r="P260" i="2" s="1"/>
  <c r="S26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30009-2E8C-004E-932D-E45C87110AFA}" name="simulated_data_for_output" type="6" refreshedVersion="6" background="1" saveData="1">
    <textPr sourceFile="/Users/jhansen/Documents/ACToday/Bangladesh/Pond modeling/simulated_data_for_output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F61D35D-387B-9648-A43E-0F30B1F49DC1}" name="simulated_data_for_output1" type="6" refreshedVersion="6" background="1" saveData="1">
    <textPr sourceFile="/Users/jhansen/Documents/ACToday/Bangladesh/Pond modeling/simulated_data_for_output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<sst xmlns="http://schemas.openxmlformats.org/spreadsheetml/2006/main" count="1915" uniqueCount="82">
  <si>
    <t>time</t>
  </si>
  <si>
    <t>day</t>
  </si>
  <si>
    <t>year</t>
  </si>
  <si>
    <t>air_temp</t>
  </si>
  <si>
    <t>water_temp</t>
  </si>
  <si>
    <t>phi_sn</t>
  </si>
  <si>
    <t>phi_at</t>
  </si>
  <si>
    <t>phi_ws</t>
  </si>
  <si>
    <t>phi_e</t>
  </si>
  <si>
    <t>phi_c</t>
  </si>
  <si>
    <t>phi_dz</t>
  </si>
  <si>
    <t>heat</t>
  </si>
  <si>
    <t>hour0</t>
  </si>
  <si>
    <t>hour3</t>
  </si>
  <si>
    <t>hour6</t>
  </si>
  <si>
    <t>hour9</t>
  </si>
  <si>
    <t>hour12</t>
  </si>
  <si>
    <t>hour15</t>
  </si>
  <si>
    <t>hour18</t>
  </si>
  <si>
    <t>hour21</t>
  </si>
  <si>
    <t>Inf</t>
  </si>
  <si>
    <t>NA</t>
  </si>
  <si>
    <t>SUM PHI</t>
  </si>
  <si>
    <t>hour</t>
  </si>
  <si>
    <t>SRAD</t>
  </si>
  <si>
    <t>Air T K</t>
  </si>
  <si>
    <t>METEOROLOGICAL INPUTS</t>
  </si>
  <si>
    <t>CALCULATIONS</t>
  </si>
  <si>
    <t>lamda</t>
  </si>
  <si>
    <t>solar elevation angle - function of time latitude, day, time</t>
  </si>
  <si>
    <t>Used for</t>
  </si>
  <si>
    <t>variable</t>
  </si>
  <si>
    <t>value</t>
  </si>
  <si>
    <t>Definition</t>
  </si>
  <si>
    <t>air_temp C</t>
  </si>
  <si>
    <t>WIND</t>
  </si>
  <si>
    <t>r</t>
  </si>
  <si>
    <t>sigma</t>
  </si>
  <si>
    <t>S</t>
  </si>
  <si>
    <t>J</t>
  </si>
  <si>
    <t>A</t>
  </si>
  <si>
    <t>B</t>
  </si>
  <si>
    <t>R_s</t>
  </si>
  <si>
    <t>Lamda degrees</t>
  </si>
  <si>
    <t>Lamda radians</t>
  </si>
  <si>
    <t>R</t>
  </si>
  <si>
    <t>phi_net</t>
  </si>
  <si>
    <t>e_s</t>
  </si>
  <si>
    <t>e_a</t>
  </si>
  <si>
    <t>N</t>
  </si>
  <si>
    <t>RH</t>
  </si>
  <si>
    <t>E_r</t>
  </si>
  <si>
    <t>Energy term</t>
  </si>
  <si>
    <t>Latent heat of vaporization</t>
  </si>
  <si>
    <t>water density rho</t>
  </si>
  <si>
    <t>E_a</t>
  </si>
  <si>
    <t>Aerodynamic term</t>
  </si>
  <si>
    <t>f(u)</t>
  </si>
  <si>
    <t>wind function</t>
  </si>
  <si>
    <t>a_w</t>
  </si>
  <si>
    <t>b_w</t>
  </si>
  <si>
    <t>VPD</t>
  </si>
  <si>
    <t>actual VP</t>
  </si>
  <si>
    <t>saturation VP</t>
  </si>
  <si>
    <t>vapor pressure deficit</t>
  </si>
  <si>
    <t>phi_e Pennman</t>
  </si>
  <si>
    <t>DELTA</t>
  </si>
  <si>
    <t>SVP curve slope</t>
  </si>
  <si>
    <t>gamma (psychometric constant)</t>
  </si>
  <si>
    <t>Evap (mm)</t>
  </si>
  <si>
    <t>e0</t>
  </si>
  <si>
    <t>SVPfunction (kPa)</t>
  </si>
  <si>
    <t>Elevation (m)</t>
  </si>
  <si>
    <t>Atmos. Pressure P</t>
  </si>
  <si>
    <t>H t</t>
  </si>
  <si>
    <t>T_w t-1</t>
  </si>
  <si>
    <t>T_w t</t>
  </si>
  <si>
    <t>pond depth Z (m)</t>
  </si>
  <si>
    <t>water density rho (kg m^-3)</t>
  </si>
  <si>
    <t>water heat capacity C (kJ kg^-1 K^-1)</t>
  </si>
  <si>
    <t>H t-1 (kJ m^-2)</t>
  </si>
  <si>
    <t>initial water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</si>
</sst>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0" xfId="0" applyFont="1" applyFill="1"/>
    <xf numFmtId="166" fontId="0" fillId="0" borderId="0" xfId="0" applyNumberForma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4" fontId="0" fillId="0" borderId="0" xfId="0" applyNumberFormat="1"/>
    <xf numFmtId="0" fontId="1" fillId="3" borderId="0" xfId="0" applyFont="1" applyFill="1"/>
    <xf numFmtId="3" fontId="1" fillId="3" borderId="0" xfId="0" applyNumberFormat="1" applyFont="1" applyFill="1"/>
    <xf numFmtId="0" fontId="0" fillId="4" borderId="0" xfId="0" applyFill="1"/>
    <xf numFmtId="4" fontId="1" fillId="0" borderId="0" xfId="0" applyNumberFormat="1" applyFont="1"/>
    <xf numFmtId="4" fontId="2" fillId="0" borderId="0" xfId="0" applyNumberFormat="1" applyFont="1"/>
    <xf numFmtId="4" fontId="0" fillId="2" borderId="0" xfId="0" applyNumberFormat="1" applyFill="1"/>
    <xf numFmtId="2" fontId="4" fillId="0" borderId="0" xfId="0" applyNumberFormat="1" applyFont="1"/>
    <xf numFmtId="4" fontId="3" fillId="0" borderId="0" xfId="0" applyNumberFormat="1" applyFont="1" applyFill="1"/>
    <xf numFmtId="164" fontId="0" fillId="4" borderId="0" xfId="0" applyNumberFormat="1" applyFill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ed_data_for_output" connectionId="1" xr16:uid="{20598AF6-FE4F-184F-A03C-D27FA58DFF6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ted_data_for_output" connectionId="2" xr16:uid="{528BA622-FDD2-C94D-B551-402BAA9C0F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5046-FE49-3045-97C5-383EFB2DF47B}">
  <dimension ref="A1:N249"/>
  <sheetViews>
    <sheetView zoomScale="110" zoomScaleNormal="110" workbookViewId="0">
      <selection activeCell="E5" sqref="E5"/>
    </sheetView>
  </sheetViews>
  <sheetFormatPr baseColWidth="10" defaultRowHeight="16" x14ac:dyDescent="0.2"/>
  <cols>
    <col min="1" max="1" width="2.1640625" bestFit="1" customWidth="1"/>
    <col min="2" max="2" width="6.83203125" bestFit="1" customWidth="1"/>
    <col min="3" max="3" width="4" bestFit="1" customWidth="1"/>
    <col min="4" max="4" width="5.1640625" bestFit="1" customWidth="1"/>
    <col min="5" max="5" width="11.1640625" bestFit="1" customWidth="1"/>
    <col min="6" max="9" width="12.1640625" bestFit="1" customWidth="1"/>
    <col min="10" max="11" width="12.83203125" bestFit="1" customWidth="1"/>
    <col min="12" max="13" width="12.1640625" bestFit="1" customWidth="1"/>
    <col min="16" max="18" width="6.83203125" bestFit="1" customWidth="1"/>
    <col min="19" max="21" width="5.83203125" bestFit="1" customWidth="1"/>
    <col min="22" max="22" width="19.83203125" bestFit="1" customWidth="1"/>
    <col min="23" max="23" width="17.1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22</v>
      </c>
    </row>
    <row r="2" spans="1:14" x14ac:dyDescent="0.2">
      <c r="A2">
        <v>1</v>
      </c>
      <c r="B2" t="s">
        <v>12</v>
      </c>
      <c r="C2">
        <v>1</v>
      </c>
      <c r="D2">
        <v>2018</v>
      </c>
      <c r="E2">
        <v>17.399999999999999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</row>
    <row r="3" spans="1:14" x14ac:dyDescent="0.2">
      <c r="A3">
        <v>2</v>
      </c>
      <c r="B3" t="s">
        <v>13</v>
      </c>
      <c r="C3">
        <v>1</v>
      </c>
      <c r="D3">
        <v>2018</v>
      </c>
      <c r="E3">
        <v>13.77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</row>
    <row r="4" spans="1:14" x14ac:dyDescent="0.2">
      <c r="A4">
        <v>3</v>
      </c>
      <c r="B4" t="s">
        <v>14</v>
      </c>
      <c r="C4">
        <v>1</v>
      </c>
      <c r="D4">
        <v>2018</v>
      </c>
      <c r="E4">
        <v>11.44</v>
      </c>
      <c r="F4">
        <v>11.442166200000001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4" x14ac:dyDescent="0.2">
      <c r="A5">
        <v>1</v>
      </c>
      <c r="B5" t="s">
        <v>15</v>
      </c>
      <c r="C5">
        <v>1</v>
      </c>
      <c r="D5">
        <v>2018</v>
      </c>
      <c r="E5">
        <v>15.550582199999999</v>
      </c>
      <c r="F5">
        <v>2963.4230148996298</v>
      </c>
      <c r="G5">
        <v>3.12927003181552</v>
      </c>
      <c r="H5">
        <v>3259.6652635804699</v>
      </c>
      <c r="I5">
        <v>3951.43734300295</v>
      </c>
      <c r="J5">
        <v>-14247.496614379301</v>
      </c>
      <c r="K5">
        <v>-20.727326077484499</v>
      </c>
      <c r="L5">
        <v>159.277427639466</v>
      </c>
      <c r="M5">
        <v>13697.4039065506</v>
      </c>
      <c r="N5">
        <f>SUM(G5:L5)</f>
        <v>-6894.7146362020849</v>
      </c>
    </row>
    <row r="6" spans="1:14" x14ac:dyDescent="0.2">
      <c r="A6">
        <v>1</v>
      </c>
      <c r="B6" t="s">
        <v>16</v>
      </c>
      <c r="C6">
        <v>1</v>
      </c>
      <c r="D6">
        <v>2018</v>
      </c>
      <c r="E6">
        <v>21.599329300000001</v>
      </c>
      <c r="F6">
        <v>11580.7498840344</v>
      </c>
      <c r="G6">
        <v>6.5616442460849198</v>
      </c>
      <c r="H6">
        <v>3702.8554964670202</v>
      </c>
      <c r="I6">
        <v>66100534.284293801</v>
      </c>
      <c r="J6">
        <v>2131829509.9558799</v>
      </c>
      <c r="K6">
        <v>10113.393065570201</v>
      </c>
      <c r="L6">
        <v>71590052846.280899</v>
      </c>
      <c r="M6">
        <v>69392150322.254898</v>
      </c>
      <c r="N6">
        <f>SUM(G6:L6)</f>
        <v>73787996713.331284</v>
      </c>
    </row>
    <row r="7" spans="1:14" x14ac:dyDescent="0.2">
      <c r="A7">
        <v>1</v>
      </c>
      <c r="B7" t="s">
        <v>17</v>
      </c>
      <c r="C7">
        <v>1</v>
      </c>
      <c r="D7">
        <v>2018</v>
      </c>
      <c r="E7">
        <v>24.4507735</v>
      </c>
      <c r="F7">
        <v>46425.976140891398</v>
      </c>
      <c r="G7">
        <v>4.0385825791771603</v>
      </c>
      <c r="H7">
        <v>3928.64662827554</v>
      </c>
      <c r="I7">
        <v>11893463777.101801</v>
      </c>
      <c r="J7">
        <v>8008631478.9349298</v>
      </c>
      <c r="K7">
        <v>39737.665708764202</v>
      </c>
      <c r="L7">
        <v>16696970828695.1</v>
      </c>
      <c r="M7">
        <v>16746460927431.699</v>
      </c>
    </row>
    <row r="8" spans="1:14" x14ac:dyDescent="0.2">
      <c r="A8">
        <v>1</v>
      </c>
      <c r="B8" t="s">
        <v>18</v>
      </c>
      <c r="C8">
        <v>1</v>
      </c>
      <c r="D8">
        <v>2018</v>
      </c>
      <c r="E8">
        <v>22.434540599999998</v>
      </c>
      <c r="F8">
        <v>186151.856749058</v>
      </c>
      <c r="G8">
        <v>0.20206945496925299</v>
      </c>
      <c r="H8">
        <v>3767.8359375630998</v>
      </c>
      <c r="I8">
        <v>2864826662970.8301</v>
      </c>
      <c r="J8">
        <v>11269914093.5753</v>
      </c>
      <c r="K8">
        <v>159564.65604445501</v>
      </c>
      <c r="L8">
        <v>4312593393899650</v>
      </c>
      <c r="M8">
        <v>4326463758413350</v>
      </c>
    </row>
    <row r="9" spans="1:14" x14ac:dyDescent="0.2">
      <c r="A9">
        <v>1</v>
      </c>
      <c r="B9" t="s">
        <v>19</v>
      </c>
      <c r="C9">
        <v>1</v>
      </c>
      <c r="D9">
        <v>2018</v>
      </c>
      <c r="E9">
        <v>19.583133199999999</v>
      </c>
      <c r="F9">
        <v>746410.40507342306</v>
      </c>
      <c r="G9">
        <v>0</v>
      </c>
      <c r="H9">
        <v>3549.84931107803</v>
      </c>
      <c r="I9">
        <v>727578746669101</v>
      </c>
      <c r="J9">
        <v>12272448543.3111</v>
      </c>
      <c r="K9">
        <v>640044.41202528297</v>
      </c>
      <c r="L9">
        <v>1.11471711922362E+18</v>
      </c>
      <c r="M9">
        <v>1.11831599196355E+18</v>
      </c>
    </row>
    <row r="10" spans="1:14" x14ac:dyDescent="0.2">
      <c r="A10">
        <v>1</v>
      </c>
      <c r="B10" t="s">
        <v>12</v>
      </c>
      <c r="C10">
        <v>2</v>
      </c>
      <c r="D10">
        <v>2018</v>
      </c>
      <c r="E10">
        <v>17.1959035</v>
      </c>
      <c r="F10">
        <v>2992877.2396029001</v>
      </c>
      <c r="G10">
        <v>0</v>
      </c>
      <c r="H10">
        <v>3375.5654598517399</v>
      </c>
      <c r="I10">
        <v>1.8724476333322701E+17</v>
      </c>
      <c r="J10">
        <v>12536076553.273701</v>
      </c>
      <c r="K10">
        <v>2566593.7762819901</v>
      </c>
      <c r="L10" s="1">
        <v>2.8814171138382001E+20</v>
      </c>
      <c r="M10" s="1">
        <v>2.8907278259991701E+20</v>
      </c>
    </row>
    <row r="11" spans="1:14" x14ac:dyDescent="0.2">
      <c r="A11">
        <v>1</v>
      </c>
      <c r="B11" t="s">
        <v>13</v>
      </c>
      <c r="C11">
        <v>2</v>
      </c>
      <c r="D11">
        <v>2018</v>
      </c>
      <c r="E11">
        <v>14.7155112</v>
      </c>
      <c r="F11">
        <v>12000527.8025028</v>
      </c>
      <c r="G11">
        <v>0</v>
      </c>
      <c r="H11">
        <v>3202.1278892685</v>
      </c>
      <c r="I11">
        <v>4.8347885818880598E+19</v>
      </c>
      <c r="J11">
        <v>13515616928.785801</v>
      </c>
      <c r="K11">
        <v>11036968.291892201</v>
      </c>
      <c r="L11" s="1">
        <v>7.4481953410430102E+22</v>
      </c>
      <c r="M11" s="1">
        <v>7.4722678307197704E+22</v>
      </c>
    </row>
    <row r="12" spans="1:14" x14ac:dyDescent="0.2">
      <c r="A12">
        <v>1</v>
      </c>
      <c r="B12" t="s">
        <v>14</v>
      </c>
      <c r="C12">
        <v>2</v>
      </c>
      <c r="D12">
        <v>2018</v>
      </c>
      <c r="E12">
        <v>13.679389799999999</v>
      </c>
      <c r="F12">
        <v>48118474.1746521</v>
      </c>
      <c r="G12">
        <v>6.9731449763725806E-2</v>
      </c>
      <c r="H12">
        <v>3131.9223551484802</v>
      </c>
      <c r="I12" s="1">
        <v>1.2494079484870001E+22</v>
      </c>
      <c r="J12">
        <v>13533495745.945999</v>
      </c>
      <c r="K12">
        <v>44255078.4695407</v>
      </c>
      <c r="L12" s="1">
        <v>1.92529306704024E+25</v>
      </c>
      <c r="M12" s="1">
        <v>1.9315159269224801E+25</v>
      </c>
    </row>
    <row r="13" spans="1:14" x14ac:dyDescent="0.2">
      <c r="A13">
        <v>1</v>
      </c>
      <c r="B13" t="s">
        <v>15</v>
      </c>
      <c r="C13">
        <v>2</v>
      </c>
      <c r="D13">
        <v>2018</v>
      </c>
      <c r="E13">
        <v>15.928927399999999</v>
      </c>
      <c r="F13">
        <v>192940483.09091401</v>
      </c>
      <c r="G13">
        <v>2.1597379579598401</v>
      </c>
      <c r="H13">
        <v>3286.01720406408</v>
      </c>
      <c r="I13" s="1">
        <v>3.2293906664610198E+24</v>
      </c>
      <c r="J13">
        <v>13537958325.559</v>
      </c>
      <c r="K13">
        <v>177449598.52811399</v>
      </c>
      <c r="L13" s="1">
        <v>4.9767159127838401E+27</v>
      </c>
      <c r="M13" s="1">
        <v>4.9928016813865995E+27</v>
      </c>
    </row>
    <row r="14" spans="1:14" x14ac:dyDescent="0.2">
      <c r="A14">
        <v>1</v>
      </c>
      <c r="B14" t="s">
        <v>16</v>
      </c>
      <c r="C14">
        <v>2</v>
      </c>
      <c r="D14">
        <v>2018</v>
      </c>
      <c r="E14">
        <v>20.701002800000001</v>
      </c>
      <c r="F14">
        <v>773632808.46376204</v>
      </c>
      <c r="G14">
        <v>4.5286702652108604</v>
      </c>
      <c r="H14">
        <v>3634.0146829657401</v>
      </c>
      <c r="I14" s="1">
        <v>8.3475540575698896E+26</v>
      </c>
      <c r="J14">
        <v>13539071501.7917</v>
      </c>
      <c r="K14">
        <v>711519232.34723604</v>
      </c>
      <c r="L14" s="1">
        <v>1.2864381405407599E+30</v>
      </c>
      <c r="M14" s="1">
        <v>1.2905961868163899E+30</v>
      </c>
    </row>
    <row r="15" spans="1:14" x14ac:dyDescent="0.2">
      <c r="A15">
        <v>1</v>
      </c>
      <c r="B15" t="s">
        <v>17</v>
      </c>
      <c r="C15">
        <v>2</v>
      </c>
      <c r="D15">
        <v>2018</v>
      </c>
      <c r="E15">
        <v>22.9506102</v>
      </c>
      <c r="F15">
        <v>3102032885.70544</v>
      </c>
      <c r="G15">
        <v>2.7873210058333702</v>
      </c>
      <c r="H15">
        <v>3808.4619742724899</v>
      </c>
      <c r="I15" s="1">
        <v>2.1577616219428501E+29</v>
      </c>
      <c r="J15">
        <v>13539349137.114599</v>
      </c>
      <c r="K15">
        <v>2852976505.4247098</v>
      </c>
      <c r="L15" s="1">
        <v>3.3253317435593199E+32</v>
      </c>
      <c r="M15" s="1">
        <v>3.3360799438055399E+32</v>
      </c>
    </row>
    <row r="16" spans="1:14" x14ac:dyDescent="0.2">
      <c r="A16">
        <v>1</v>
      </c>
      <c r="B16" t="s">
        <v>18</v>
      </c>
      <c r="C16">
        <v>2</v>
      </c>
      <c r="D16">
        <v>2018</v>
      </c>
      <c r="E16">
        <v>21.359931199999998</v>
      </c>
      <c r="F16">
        <v>12438210897.388399</v>
      </c>
      <c r="G16">
        <v>0.139462899527452</v>
      </c>
      <c r="H16">
        <v>3684.4040414034798</v>
      </c>
      <c r="I16" s="1">
        <v>5.5776219922523E+31</v>
      </c>
      <c r="J16">
        <v>13539418378.9809</v>
      </c>
      <c r="K16">
        <v>11439570608.9025</v>
      </c>
      <c r="L16" s="1">
        <v>8.5956960860219209E+34</v>
      </c>
      <c r="M16" s="1">
        <v>8.6234792634677203E+34</v>
      </c>
    </row>
    <row r="17" spans="1:13" x14ac:dyDescent="0.2">
      <c r="A17">
        <v>1</v>
      </c>
      <c r="B17" t="s">
        <v>19</v>
      </c>
      <c r="C17">
        <v>2</v>
      </c>
      <c r="D17">
        <v>2018</v>
      </c>
      <c r="E17">
        <v>19.1103527</v>
      </c>
      <c r="F17">
        <v>49873452683.2808</v>
      </c>
      <c r="G17">
        <v>0</v>
      </c>
      <c r="H17">
        <v>3514.74776046034</v>
      </c>
      <c r="I17" s="1">
        <v>1.44176685637671E+34</v>
      </c>
      <c r="J17">
        <v>13539435647.6408</v>
      </c>
      <c r="K17">
        <v>45869208290.704399</v>
      </c>
      <c r="L17" s="1">
        <v>2.22191339218178E+37</v>
      </c>
      <c r="M17" s="1">
        <v>2.2290951045888702E+37</v>
      </c>
    </row>
    <row r="18" spans="1:13" x14ac:dyDescent="0.2">
      <c r="A18">
        <v>1</v>
      </c>
      <c r="B18" t="s">
        <v>12</v>
      </c>
      <c r="C18">
        <v>3</v>
      </c>
      <c r="D18">
        <v>2018</v>
      </c>
      <c r="E18">
        <v>17.566903499999999</v>
      </c>
      <c r="F18">
        <v>199977416619.547</v>
      </c>
      <c r="G18">
        <v>0</v>
      </c>
      <c r="H18">
        <v>3402.1706996630401</v>
      </c>
      <c r="I18" s="1">
        <v>3.7268428813825498E+36</v>
      </c>
      <c r="J18">
        <v>13539439954.3689</v>
      </c>
      <c r="K18">
        <v>183921611467.90399</v>
      </c>
      <c r="L18" s="1">
        <v>5.7434547188572205E+39</v>
      </c>
      <c r="M18" s="1">
        <v>5.7620188270217304E+39</v>
      </c>
    </row>
    <row r="19" spans="1:13" x14ac:dyDescent="0.2">
      <c r="A19">
        <v>1</v>
      </c>
      <c r="B19" t="s">
        <v>13</v>
      </c>
      <c r="C19">
        <v>3</v>
      </c>
      <c r="D19">
        <v>2018</v>
      </c>
      <c r="E19">
        <v>15.270109700000001</v>
      </c>
      <c r="F19">
        <v>801848779391.69604</v>
      </c>
      <c r="G19">
        <v>0</v>
      </c>
      <c r="H19">
        <v>3240.24462186036</v>
      </c>
      <c r="I19" s="1">
        <v>9.6335676536098993E+38</v>
      </c>
      <c r="J19">
        <v>13944649753.905899</v>
      </c>
      <c r="K19">
        <v>759540691584.95203</v>
      </c>
      <c r="L19" s="1">
        <v>1.4846335697674202E+42</v>
      </c>
      <c r="M19" s="1">
        <v>1.4894322318290801E+42</v>
      </c>
    </row>
    <row r="20" spans="1:13" x14ac:dyDescent="0.2">
      <c r="A20">
        <v>1</v>
      </c>
      <c r="B20" t="s">
        <v>14</v>
      </c>
      <c r="C20">
        <v>3</v>
      </c>
      <c r="D20">
        <v>2018</v>
      </c>
      <c r="E20">
        <v>10.079118599999999</v>
      </c>
      <c r="F20">
        <v>3215170372144.6602</v>
      </c>
      <c r="G20">
        <v>8.0165958775586396E-2</v>
      </c>
      <c r="H20">
        <v>2897.9080887463301</v>
      </c>
      <c r="I20" s="1">
        <v>2.4901942431931598E+41</v>
      </c>
      <c r="J20">
        <v>13944650029.792999</v>
      </c>
      <c r="K20">
        <v>3045527773995.8398</v>
      </c>
      <c r="L20" s="1">
        <v>3.83764988920175E+44</v>
      </c>
      <c r="M20" s="1">
        <v>3.8500540172768498E+44</v>
      </c>
    </row>
    <row r="21" spans="1:13" x14ac:dyDescent="0.2">
      <c r="A21">
        <v>1</v>
      </c>
      <c r="B21" t="s">
        <v>15</v>
      </c>
      <c r="C21">
        <v>3</v>
      </c>
      <c r="D21">
        <v>2018</v>
      </c>
      <c r="E21">
        <v>13.328450699999999</v>
      </c>
      <c r="F21">
        <v>12891857900892.5</v>
      </c>
      <c r="G21">
        <v>2.4829178898549702</v>
      </c>
      <c r="H21">
        <v>3108.4376353265802</v>
      </c>
      <c r="I21" s="1">
        <v>6.4369376029087798E+43</v>
      </c>
      <c r="J21">
        <v>13944650098.598</v>
      </c>
      <c r="K21">
        <v>12211642541919.801</v>
      </c>
      <c r="L21" s="1">
        <v>9.9199943825239094E+46</v>
      </c>
      <c r="M21" s="1">
        <v>9.9520579850937702E+46</v>
      </c>
    </row>
    <row r="22" spans="1:13" x14ac:dyDescent="0.2">
      <c r="A22">
        <v>1</v>
      </c>
      <c r="B22" t="s">
        <v>16</v>
      </c>
      <c r="C22">
        <v>3</v>
      </c>
      <c r="D22">
        <v>2018</v>
      </c>
      <c r="E22">
        <v>20.221448500000001</v>
      </c>
      <c r="F22">
        <v>51692439559886</v>
      </c>
      <c r="G22">
        <v>5.2063336560366897</v>
      </c>
      <c r="H22">
        <v>3597.7062835146899</v>
      </c>
      <c r="I22" s="1">
        <v>1.66389292116022E+46</v>
      </c>
      <c r="J22">
        <v>13944650115.757601</v>
      </c>
      <c r="K22">
        <v>48964982307425.102</v>
      </c>
      <c r="L22" s="1">
        <v>2.5642330955301799E+49</v>
      </c>
      <c r="M22" s="1">
        <v>2.5725212605941099E+49</v>
      </c>
    </row>
    <row r="23" spans="1:13" x14ac:dyDescent="0.2">
      <c r="A23">
        <v>1</v>
      </c>
      <c r="B23" t="s">
        <v>17</v>
      </c>
      <c r="C23">
        <v>3</v>
      </c>
      <c r="D23">
        <v>2018</v>
      </c>
      <c r="E23">
        <v>23.4708814</v>
      </c>
      <c r="F23">
        <v>207271002224401</v>
      </c>
      <c r="G23">
        <v>3.20441151883524</v>
      </c>
      <c r="H23">
        <v>3849.7894123559499</v>
      </c>
      <c r="I23" s="1">
        <v>4.3010198706406502E+48</v>
      </c>
      <c r="J23">
        <v>13944650120.0371</v>
      </c>
      <c r="K23">
        <v>196334725990507</v>
      </c>
      <c r="L23" s="1">
        <v>6.6283216649789205E+51</v>
      </c>
      <c r="M23" s="1">
        <v>6.6497458577142195E+51</v>
      </c>
    </row>
    <row r="24" spans="1:13" x14ac:dyDescent="0.2">
      <c r="A24">
        <v>1</v>
      </c>
      <c r="B24" t="s">
        <v>18</v>
      </c>
      <c r="C24">
        <v>3</v>
      </c>
      <c r="D24">
        <v>2018</v>
      </c>
      <c r="E24">
        <v>21.173234000000001</v>
      </c>
      <c r="F24">
        <v>831093845229282</v>
      </c>
      <c r="G24">
        <v>0.16033191755117299</v>
      </c>
      <c r="H24">
        <v>3670.0679631133698</v>
      </c>
      <c r="I24" s="1">
        <v>1.11177658689913E+51</v>
      </c>
      <c r="J24">
        <v>13944650121.104401</v>
      </c>
      <c r="K24">
        <v>787242694947182</v>
      </c>
      <c r="L24" s="1">
        <v>1.7133640530191501E+54</v>
      </c>
      <c r="M24" s="1">
        <v>1.7189020222899599E+54</v>
      </c>
    </row>
    <row r="25" spans="1:13" x14ac:dyDescent="0.2">
      <c r="A25">
        <v>1</v>
      </c>
      <c r="B25" t="s">
        <v>19</v>
      </c>
      <c r="C25">
        <v>3</v>
      </c>
      <c r="D25">
        <v>2018</v>
      </c>
      <c r="E25">
        <v>17.923842799999999</v>
      </c>
      <c r="F25">
        <v>3332434214942390</v>
      </c>
      <c r="G25">
        <v>0</v>
      </c>
      <c r="H25">
        <v>3427.9331232944101</v>
      </c>
      <c r="I25" s="1">
        <v>2.8738467069851499E+53</v>
      </c>
      <c r="J25">
        <v>13944650121.3706</v>
      </c>
      <c r="K25">
        <v>3156604404141490</v>
      </c>
      <c r="L25" s="1">
        <v>4.42889848525118E+56</v>
      </c>
      <c r="M25" s="1">
        <v>4.4432136587670999E+56</v>
      </c>
    </row>
    <row r="26" spans="1:13" x14ac:dyDescent="0.2">
      <c r="A26">
        <v>1</v>
      </c>
      <c r="B26" t="s">
        <v>12</v>
      </c>
      <c r="C26">
        <v>4</v>
      </c>
      <c r="D26">
        <v>2018</v>
      </c>
      <c r="E26">
        <v>17.519676199999999</v>
      </c>
      <c r="F26">
        <v>1.33620503396401E+16</v>
      </c>
      <c r="G26">
        <v>0</v>
      </c>
      <c r="H26">
        <v>3398.7742029780902</v>
      </c>
      <c r="I26" s="1">
        <v>7.4286461799930899E+55</v>
      </c>
      <c r="J26">
        <v>13944650121.437</v>
      </c>
      <c r="K26">
        <v>1.26570261346323E+16</v>
      </c>
      <c r="L26" s="1">
        <v>1.1448321072276601E+59</v>
      </c>
      <c r="M26" s="1">
        <v>1.1485324562684299E+59</v>
      </c>
    </row>
    <row r="27" spans="1:13" x14ac:dyDescent="0.2">
      <c r="A27">
        <v>1</v>
      </c>
      <c r="B27" t="s">
        <v>13</v>
      </c>
      <c r="C27">
        <v>4</v>
      </c>
      <c r="D27">
        <v>2018</v>
      </c>
      <c r="E27">
        <v>12.3768251</v>
      </c>
      <c r="F27">
        <v>5.3577768610854E+16</v>
      </c>
      <c r="G27">
        <v>0</v>
      </c>
      <c r="H27">
        <v>3045.4960023972999</v>
      </c>
      <c r="I27" s="1">
        <v>1.9202410460319701E+58</v>
      </c>
      <c r="J27">
        <v>12656615523.0812</v>
      </c>
      <c r="K27">
        <v>4.60630951096906E+16</v>
      </c>
      <c r="L27" s="1">
        <v>2.9592923795926599E+61</v>
      </c>
      <c r="M27" s="1">
        <v>2.9688574631093097E+61</v>
      </c>
    </row>
    <row r="28" spans="1:13" x14ac:dyDescent="0.2">
      <c r="A28">
        <v>1</v>
      </c>
      <c r="B28" t="s">
        <v>14</v>
      </c>
      <c r="C28">
        <v>4</v>
      </c>
      <c r="D28">
        <v>2018</v>
      </c>
      <c r="E28">
        <v>8.3891719000000098</v>
      </c>
      <c r="F28">
        <v>2.1483059982211699E+17</v>
      </c>
      <c r="G28">
        <v>0.10340960456623299</v>
      </c>
      <c r="H28">
        <v>2793.2223771158501</v>
      </c>
      <c r="I28" s="1">
        <v>4.9636576914880799E+60</v>
      </c>
      <c r="J28">
        <v>12656615523.084999</v>
      </c>
      <c r="K28">
        <v>1.8469903858731002E+17</v>
      </c>
      <c r="L28" s="1">
        <v>7.6495158832697595E+63</v>
      </c>
      <c r="M28" s="1">
        <v>7.67424080020936E+63</v>
      </c>
    </row>
    <row r="29" spans="1:13" x14ac:dyDescent="0.2">
      <c r="A29">
        <v>1</v>
      </c>
      <c r="B29" t="s">
        <v>15</v>
      </c>
      <c r="C29">
        <v>4</v>
      </c>
      <c r="D29">
        <v>2018</v>
      </c>
      <c r="E29">
        <v>11.4419425</v>
      </c>
      <c r="F29">
        <v>8.6140553846397197E+17</v>
      </c>
      <c r="G29">
        <v>3.2028252525375001</v>
      </c>
      <c r="H29">
        <v>2984.7044792146798</v>
      </c>
      <c r="I29" s="1">
        <v>1.2830627555421899E+63</v>
      </c>
      <c r="J29">
        <v>12656615523.085899</v>
      </c>
      <c r="K29">
        <v>7.4058711803540698E+17</v>
      </c>
      <c r="L29" s="1">
        <v>1.9773339617240099E+66</v>
      </c>
      <c r="M29" s="1">
        <v>1.9837251397686799E+66</v>
      </c>
    </row>
    <row r="30" spans="1:13" x14ac:dyDescent="0.2">
      <c r="A30">
        <v>1</v>
      </c>
      <c r="B30" t="s">
        <v>16</v>
      </c>
      <c r="C30">
        <v>4</v>
      </c>
      <c r="D30">
        <v>2018</v>
      </c>
      <c r="E30">
        <v>17.917962800000002</v>
      </c>
      <c r="F30">
        <v>3.4539749100491602E+18</v>
      </c>
      <c r="G30">
        <v>6.7158793187737</v>
      </c>
      <c r="H30">
        <v>3427.5074094599599</v>
      </c>
      <c r="I30" s="1">
        <v>3.3166066980859801E+65</v>
      </c>
      <c r="J30">
        <v>12656615523.0861</v>
      </c>
      <c r="K30">
        <v>2.9695296932513198E+18</v>
      </c>
      <c r="L30" s="1">
        <v>5.1112379604811402E+68</v>
      </c>
      <c r="M30" s="1">
        <v>5.1277586051807396E+68</v>
      </c>
    </row>
    <row r="31" spans="1:13" x14ac:dyDescent="0.2">
      <c r="A31">
        <v>1</v>
      </c>
      <c r="B31" t="s">
        <v>17</v>
      </c>
      <c r="C31">
        <v>4</v>
      </c>
      <c r="D31">
        <v>2018</v>
      </c>
      <c r="E31">
        <v>20.970828099999999</v>
      </c>
      <c r="F31">
        <v>1.3849391658802301E+19</v>
      </c>
      <c r="G31">
        <v>4.1335116936335998</v>
      </c>
      <c r="H31">
        <v>3654.5784461052199</v>
      </c>
      <c r="I31" s="1">
        <v>8.5731426169724296E+67</v>
      </c>
      <c r="J31">
        <v>12656615523.086201</v>
      </c>
      <c r="K31" s="1">
        <v>1.19069132913E+19</v>
      </c>
      <c r="L31" s="1">
        <v>1.3212109837978799E+71</v>
      </c>
      <c r="M31" s="1">
        <v>1.32548142814136E+71</v>
      </c>
    </row>
    <row r="32" spans="1:13" x14ac:dyDescent="0.2">
      <c r="A32">
        <v>1</v>
      </c>
      <c r="B32" t="s">
        <v>18</v>
      </c>
      <c r="C32">
        <v>4</v>
      </c>
      <c r="D32">
        <v>2018</v>
      </c>
      <c r="E32">
        <v>18.812172</v>
      </c>
      <c r="F32">
        <v>5.55318594703326E+19</v>
      </c>
      <c r="G32">
        <v>0.20681920913246599</v>
      </c>
      <c r="H32">
        <v>3492.7591776065401</v>
      </c>
      <c r="I32" s="1">
        <v>2.2160835161240301E+70</v>
      </c>
      <c r="J32">
        <v>12656615523.086201</v>
      </c>
      <c r="K32">
        <v>4.7743110449017602E+19</v>
      </c>
      <c r="L32" s="1">
        <v>3.4152165819801503E+73</v>
      </c>
      <c r="M32" s="1">
        <v>3.42625531274544E+73</v>
      </c>
    </row>
    <row r="33" spans="1:13" x14ac:dyDescent="0.2">
      <c r="A33">
        <v>1</v>
      </c>
      <c r="B33" t="s">
        <v>19</v>
      </c>
      <c r="C33">
        <v>4</v>
      </c>
      <c r="D33">
        <v>2018</v>
      </c>
      <c r="E33">
        <v>15.7593460000001</v>
      </c>
      <c r="F33" s="1">
        <v>2.2266591141371799E+20</v>
      </c>
      <c r="G33">
        <v>0</v>
      </c>
      <c r="H33">
        <v>3274.18379887321</v>
      </c>
      <c r="I33" s="1">
        <v>5.72838499235296E+72</v>
      </c>
      <c r="J33">
        <v>12656615523.086201</v>
      </c>
      <c r="K33" s="1">
        <v>1.9143539048130901E+20</v>
      </c>
      <c r="L33" s="1">
        <v>8.8280406724324607E+75</v>
      </c>
      <c r="M33" s="1">
        <v>8.8565748405675598E+75</v>
      </c>
    </row>
    <row r="34" spans="1:13" x14ac:dyDescent="0.2">
      <c r="A34">
        <v>1</v>
      </c>
      <c r="B34" t="s">
        <v>12</v>
      </c>
      <c r="C34">
        <v>5</v>
      </c>
      <c r="D34">
        <v>2018</v>
      </c>
      <c r="E34">
        <v>15.626199</v>
      </c>
      <c r="F34" s="1">
        <v>8.92822761178912E+20</v>
      </c>
      <c r="G34">
        <v>0</v>
      </c>
      <c r="H34">
        <v>3264.9178148535998</v>
      </c>
      <c r="I34" s="1">
        <v>1.4807381753377001E+75</v>
      </c>
      <c r="J34">
        <v>12656615523.086201</v>
      </c>
      <c r="K34" s="1">
        <v>7.6759784572195399E+20</v>
      </c>
      <c r="L34" s="1">
        <v>2.28197246772956E+78</v>
      </c>
      <c r="M34" s="1">
        <v>2.2893483043947901E+78</v>
      </c>
    </row>
    <row r="35" spans="1:13" x14ac:dyDescent="0.2">
      <c r="A35">
        <v>1</v>
      </c>
      <c r="B35" t="s">
        <v>13</v>
      </c>
      <c r="C35">
        <v>5</v>
      </c>
      <c r="D35">
        <v>2018</v>
      </c>
      <c r="E35">
        <v>10.547883499999999</v>
      </c>
      <c r="F35" s="1">
        <v>3.57994844301985E+21</v>
      </c>
      <c r="G35">
        <v>0</v>
      </c>
      <c r="H35">
        <v>2927.5213409385901</v>
      </c>
      <c r="I35" s="1">
        <v>3.82758063019403E+77</v>
      </c>
      <c r="J35">
        <v>13302957924.7411</v>
      </c>
      <c r="K35" s="1">
        <v>3.2350117522649902E+21</v>
      </c>
      <c r="L35" s="1">
        <v>5.8987022564780705E+80</v>
      </c>
      <c r="M35" s="1">
        <v>5.9177681588918196E+80</v>
      </c>
    </row>
    <row r="36" spans="1:13" x14ac:dyDescent="0.2">
      <c r="A36">
        <v>1</v>
      </c>
      <c r="B36" t="s">
        <v>14</v>
      </c>
      <c r="C36">
        <v>5</v>
      </c>
      <c r="D36">
        <v>2018</v>
      </c>
      <c r="E36">
        <v>7.0190824000000003</v>
      </c>
      <c r="F36" s="1">
        <v>1.43545073131397E+22</v>
      </c>
      <c r="G36">
        <v>9.2615256358383802E-2</v>
      </c>
      <c r="H36">
        <v>2710.6923484049298</v>
      </c>
      <c r="I36" s="1">
        <v>9.8939662153947096E+79</v>
      </c>
      <c r="J36">
        <v>13302957924.7411</v>
      </c>
      <c r="K36" s="1">
        <v>1.2971415816482801E+22</v>
      </c>
      <c r="L36" s="1">
        <v>1.5247637209750501E+83</v>
      </c>
      <c r="M36" s="1">
        <v>1.5296920925124E+83</v>
      </c>
    </row>
    <row r="37" spans="1:13" x14ac:dyDescent="0.2">
      <c r="A37">
        <v>1</v>
      </c>
      <c r="B37" t="s">
        <v>15</v>
      </c>
      <c r="C37">
        <v>5</v>
      </c>
      <c r="D37">
        <v>2018</v>
      </c>
      <c r="E37">
        <v>10.401882199999999</v>
      </c>
      <c r="F37" s="1">
        <v>5.7557220022187503E+22</v>
      </c>
      <c r="G37">
        <v>2.8685003010999401</v>
      </c>
      <c r="H37">
        <v>2918.2709670867398</v>
      </c>
      <c r="I37" s="1">
        <v>2.5575050385394601E+82</v>
      </c>
      <c r="J37">
        <v>13302957924.7411</v>
      </c>
      <c r="K37" s="1">
        <v>5.2011442668266796E+22</v>
      </c>
      <c r="L37" s="1">
        <v>3.9413828732386497E+85</v>
      </c>
      <c r="M37" s="1">
        <v>3.95412228912524E+85</v>
      </c>
    </row>
    <row r="38" spans="1:13" x14ac:dyDescent="0.2">
      <c r="A38">
        <v>1</v>
      </c>
      <c r="B38" t="s">
        <v>16</v>
      </c>
      <c r="C38">
        <v>5</v>
      </c>
      <c r="D38">
        <v>2018</v>
      </c>
      <c r="E38">
        <v>17.5780128</v>
      </c>
      <c r="F38" s="1">
        <v>2.3078699285276301E+23</v>
      </c>
      <c r="G38">
        <v>6.0148463712750297</v>
      </c>
      <c r="H38">
        <v>3402.9700719491998</v>
      </c>
      <c r="I38" s="1">
        <v>6.6109302172240898E+84</v>
      </c>
      <c r="J38">
        <v>13302957924.7411</v>
      </c>
      <c r="K38" s="1">
        <v>2.08550107922446E+23</v>
      </c>
      <c r="L38" s="1">
        <v>1.01881352105656E+88</v>
      </c>
      <c r="M38" s="1">
        <v>1.0221065503239699E+88</v>
      </c>
    </row>
    <row r="39" spans="1:13" x14ac:dyDescent="0.2">
      <c r="A39">
        <v>1</v>
      </c>
      <c r="B39" t="s">
        <v>17</v>
      </c>
      <c r="C39">
        <v>5</v>
      </c>
      <c r="D39">
        <v>2018</v>
      </c>
      <c r="E39">
        <v>20.960917599999998</v>
      </c>
      <c r="F39" s="1">
        <v>9.25385834296534E+23</v>
      </c>
      <c r="G39">
        <v>3.7020376083254001</v>
      </c>
      <c r="H39">
        <v>3653.8214332297898</v>
      </c>
      <c r="I39" s="1">
        <v>1.70886851358719E+87</v>
      </c>
      <c r="J39">
        <v>13302957924.7411</v>
      </c>
      <c r="K39" s="1">
        <v>8.3622267107387801E+23</v>
      </c>
      <c r="L39" s="1">
        <v>2.6335451897743902E+90</v>
      </c>
      <c r="M39" s="1">
        <v>2.6420573867640402E+90</v>
      </c>
    </row>
    <row r="40" spans="1:13" x14ac:dyDescent="0.2">
      <c r="A40">
        <v>1</v>
      </c>
      <c r="B40" t="s">
        <v>18</v>
      </c>
      <c r="C40">
        <v>5</v>
      </c>
      <c r="D40">
        <v>2018</v>
      </c>
      <c r="E40">
        <v>18.568893299999999</v>
      </c>
      <c r="F40" s="1">
        <v>3.7105164885224599E+24</v>
      </c>
      <c r="G40">
        <v>0.18523051271676799</v>
      </c>
      <c r="H40">
        <v>3474.90464017569</v>
      </c>
      <c r="I40" s="1">
        <v>4.4172779030722599E+89</v>
      </c>
      <c r="J40">
        <v>13302957924.7411</v>
      </c>
      <c r="K40" s="1">
        <v>3.3529992507985998E+24</v>
      </c>
      <c r="L40" s="1">
        <v>6.8074874579512696E+92</v>
      </c>
      <c r="M40" s="1">
        <v>6.8294907539158401E+92</v>
      </c>
    </row>
    <row r="41" spans="1:13" x14ac:dyDescent="0.2">
      <c r="A41">
        <v>1</v>
      </c>
      <c r="B41" t="s">
        <v>19</v>
      </c>
      <c r="C41">
        <v>5</v>
      </c>
      <c r="D41">
        <v>2018</v>
      </c>
      <c r="E41">
        <v>15.186032000000001</v>
      </c>
      <c r="F41" s="1">
        <v>1.4878045569028201E+25</v>
      </c>
      <c r="G41">
        <v>0</v>
      </c>
      <c r="H41">
        <v>3234.4417754123601</v>
      </c>
      <c r="I41" s="1">
        <v>1.1418282868358901E+92</v>
      </c>
      <c r="J41">
        <v>13302957924.7411</v>
      </c>
      <c r="K41" s="1">
        <v>1.34445098952151E+25</v>
      </c>
      <c r="L41" s="1">
        <v>1.7596768671409799E+95</v>
      </c>
      <c r="M41" s="1">
        <v>1.7653645296080599E+95</v>
      </c>
    </row>
    <row r="42" spans="1:13" x14ac:dyDescent="0.2">
      <c r="A42">
        <v>1</v>
      </c>
      <c r="B42" t="s">
        <v>12</v>
      </c>
      <c r="C42">
        <v>6</v>
      </c>
      <c r="D42">
        <v>2018</v>
      </c>
      <c r="E42">
        <v>13.6006933</v>
      </c>
      <c r="F42" s="1">
        <v>5.9656449617941198E+25</v>
      </c>
      <c r="G42">
        <v>0</v>
      </c>
      <c r="H42">
        <v>3126.6431332765101</v>
      </c>
      <c r="I42" s="1">
        <v>2.9515277626335701E+94</v>
      </c>
      <c r="J42">
        <v>13302957924.7411</v>
      </c>
      <c r="K42" s="1">
        <v>5.3908406415386399E+25</v>
      </c>
      <c r="L42" s="1">
        <v>4.54861312029938E+97</v>
      </c>
      <c r="M42" s="1">
        <v>4.5633152378328302E+97</v>
      </c>
    </row>
    <row r="43" spans="1:13" x14ac:dyDescent="0.2">
      <c r="A43">
        <v>1</v>
      </c>
      <c r="B43" t="s">
        <v>13</v>
      </c>
      <c r="C43">
        <v>6</v>
      </c>
      <c r="D43">
        <v>2018</v>
      </c>
      <c r="E43">
        <v>9.4111682000000201</v>
      </c>
      <c r="F43" s="1">
        <v>2.3920426675036799E+26</v>
      </c>
      <c r="G43">
        <v>0</v>
      </c>
      <c r="H43">
        <v>2856.1453422828799</v>
      </c>
      <c r="I43" s="1">
        <v>7.6294450172864996E+96</v>
      </c>
      <c r="J43">
        <v>15054192282.6849</v>
      </c>
      <c r="K43" s="1">
        <v>2.44611715281974E+26</v>
      </c>
      <c r="L43" s="1">
        <v>1.1757773091474201E+100</v>
      </c>
      <c r="M43" s="1">
        <v>1.17957767988353E+100</v>
      </c>
    </row>
    <row r="44" spans="1:13" x14ac:dyDescent="0.2">
      <c r="A44">
        <v>1</v>
      </c>
      <c r="B44" t="s">
        <v>14</v>
      </c>
      <c r="C44">
        <v>6</v>
      </c>
      <c r="D44">
        <v>2018</v>
      </c>
      <c r="E44">
        <v>6.9789934999999996</v>
      </c>
      <c r="F44" s="1">
        <v>9.5913654932581202E+26</v>
      </c>
      <c r="G44">
        <v>8.4915409281885901E-2</v>
      </c>
      <c r="H44">
        <v>2708.3086128827599</v>
      </c>
      <c r="I44" s="1">
        <v>1.9721458157608399E+99</v>
      </c>
      <c r="J44">
        <v>15054192282.6849</v>
      </c>
      <c r="K44" s="1">
        <v>9.8081877763937898E+26</v>
      </c>
      <c r="L44" s="1">
        <v>3.0392830608881399E+102</v>
      </c>
      <c r="M44" s="1">
        <v>3.0491066918712098E+102</v>
      </c>
    </row>
    <row r="45" spans="1:13" x14ac:dyDescent="0.2">
      <c r="A45">
        <v>1</v>
      </c>
      <c r="B45" t="s">
        <v>15</v>
      </c>
      <c r="C45">
        <v>6</v>
      </c>
      <c r="D45">
        <v>2018</v>
      </c>
      <c r="E45">
        <v>10.689395899999999</v>
      </c>
      <c r="F45" s="1">
        <v>3.8458466178309098E+27</v>
      </c>
      <c r="G45">
        <v>2.6300189263695199</v>
      </c>
      <c r="H45">
        <v>2936.51072564374</v>
      </c>
      <c r="I45" s="1">
        <v>5.0978270500811698E+101</v>
      </c>
      <c r="J45">
        <v>15054192282.6849</v>
      </c>
      <c r="K45" s="1">
        <v>3.9327857762702202E+27</v>
      </c>
      <c r="L45" s="1">
        <v>7.8562849038987806E+104</v>
      </c>
      <c r="M45" s="1">
        <v>7.8816781437674097E+104</v>
      </c>
    </row>
    <row r="46" spans="1:13" x14ac:dyDescent="0.2">
      <c r="A46">
        <v>1</v>
      </c>
      <c r="B46" t="s">
        <v>16</v>
      </c>
      <c r="C46">
        <v>6</v>
      </c>
      <c r="D46">
        <v>2018</v>
      </c>
      <c r="E46">
        <v>18.560489</v>
      </c>
      <c r="F46" s="1">
        <v>1.5420678336445301E+28</v>
      </c>
      <c r="G46">
        <v>5.5147840805847004</v>
      </c>
      <c r="H46">
        <v>3474.2892061072498</v>
      </c>
      <c r="I46" s="1">
        <v>1.31774437898312E+104</v>
      </c>
      <c r="J46">
        <v>15054192282.6849</v>
      </c>
      <c r="K46" s="1">
        <v>1.5769277989618699E+28</v>
      </c>
      <c r="L46" s="1">
        <v>2.0307819724165999E+107</v>
      </c>
      <c r="M46" s="1">
        <v>2.0373459061813899E+107</v>
      </c>
    </row>
    <row r="47" spans="1:13" x14ac:dyDescent="0.2">
      <c r="A47">
        <v>1</v>
      </c>
      <c r="B47" t="s">
        <v>17</v>
      </c>
      <c r="C47">
        <v>6</v>
      </c>
      <c r="D47">
        <v>2018</v>
      </c>
      <c r="E47">
        <v>22.271006499999999</v>
      </c>
      <c r="F47" s="1">
        <v>6.1832242412785903E+28</v>
      </c>
      <c r="G47">
        <v>3.3942576099064898</v>
      </c>
      <c r="H47">
        <v>3755.0381760301998</v>
      </c>
      <c r="I47" s="1">
        <v>3.4062557071526299E+106</v>
      </c>
      <c r="J47">
        <v>15054192282.6849</v>
      </c>
      <c r="K47" s="1">
        <v>6.3230021277616098E+28</v>
      </c>
      <c r="L47" s="1">
        <v>5.24939646402798E+109</v>
      </c>
      <c r="M47" s="1">
        <v>5.2663636673826399E+109</v>
      </c>
    </row>
    <row r="48" spans="1:13" x14ac:dyDescent="0.2">
      <c r="A48">
        <v>1</v>
      </c>
      <c r="B48" t="s">
        <v>18</v>
      </c>
      <c r="C48">
        <v>6</v>
      </c>
      <c r="D48">
        <v>2018</v>
      </c>
      <c r="E48">
        <v>19.647329899999999</v>
      </c>
      <c r="F48" s="1">
        <v>2.4792853585161E+29</v>
      </c>
      <c r="G48">
        <v>0.169830818563772</v>
      </c>
      <c r="H48">
        <v>3554.6381447777198</v>
      </c>
      <c r="I48" s="1">
        <v>8.8048775829067903E+108</v>
      </c>
      <c r="J48">
        <v>15054192282.6849</v>
      </c>
      <c r="K48" s="1">
        <v>2.53533205096632E+29</v>
      </c>
      <c r="L48" s="1">
        <v>1.3569237668462301E+112</v>
      </c>
      <c r="M48" s="1">
        <v>1.3613096427553199E+112</v>
      </c>
    </row>
    <row r="49" spans="1:13" x14ac:dyDescent="0.2">
      <c r="A49">
        <v>1</v>
      </c>
      <c r="B49" t="s">
        <v>19</v>
      </c>
      <c r="C49">
        <v>6</v>
      </c>
      <c r="D49">
        <v>2018</v>
      </c>
      <c r="E49">
        <v>15.936860100000001</v>
      </c>
      <c r="F49" s="1">
        <v>9.9411822199759506E+29</v>
      </c>
      <c r="G49">
        <v>0</v>
      </c>
      <c r="H49">
        <v>3286.5716241597302</v>
      </c>
      <c r="I49" s="1">
        <v>2.2759850086175899E+111</v>
      </c>
      <c r="J49">
        <v>15054192282.6849</v>
      </c>
      <c r="K49" s="1">
        <v>1.01659124554693E+30</v>
      </c>
      <c r="L49" s="1">
        <v>3.5075310498063402E+114</v>
      </c>
      <c r="M49" s="1">
        <v>3.5188681612252697E+114</v>
      </c>
    </row>
    <row r="50" spans="1:13" x14ac:dyDescent="0.2">
      <c r="A50">
        <v>1</v>
      </c>
      <c r="B50" t="s">
        <v>12</v>
      </c>
      <c r="C50">
        <v>7</v>
      </c>
      <c r="D50">
        <v>2018</v>
      </c>
      <c r="E50">
        <v>12.7940115</v>
      </c>
      <c r="F50" s="1">
        <v>3.9861125138864999E+30</v>
      </c>
      <c r="G50">
        <v>0</v>
      </c>
      <c r="H50">
        <v>3072.9565177924401</v>
      </c>
      <c r="I50" s="1">
        <v>5.8832251904425299E+113</v>
      </c>
      <c r="J50">
        <v>15054192282.6849</v>
      </c>
      <c r="K50" s="1">
        <v>4.0762225213410198E+30</v>
      </c>
      <c r="L50" s="1">
        <v>9.0666656196535305E+116</v>
      </c>
      <c r="M50" s="1">
        <v>9.0959710760753403E+116</v>
      </c>
    </row>
    <row r="51" spans="1:13" x14ac:dyDescent="0.2">
      <c r="A51">
        <v>1</v>
      </c>
      <c r="B51" t="s">
        <v>13</v>
      </c>
      <c r="C51">
        <v>7</v>
      </c>
      <c r="D51">
        <v>2018</v>
      </c>
      <c r="E51">
        <v>9.6027375000000497</v>
      </c>
      <c r="F51" s="1">
        <v>1.5983102031300399E+31</v>
      </c>
      <c r="G51">
        <v>0</v>
      </c>
      <c r="H51">
        <v>2868.0710877759202</v>
      </c>
      <c r="I51" s="1">
        <v>1.52076303272669E+116</v>
      </c>
      <c r="J51">
        <v>12932575727.7195</v>
      </c>
      <c r="K51" s="1">
        <v>1.4040965965828E+31</v>
      </c>
      <c r="L51" s="1">
        <v>2.34365496103438E+119</v>
      </c>
      <c r="M51" s="1">
        <v>2.3512301690777301E+119</v>
      </c>
    </row>
    <row r="52" spans="1:13" x14ac:dyDescent="0.2">
      <c r="A52">
        <v>1</v>
      </c>
      <c r="B52" t="s">
        <v>14</v>
      </c>
      <c r="C52">
        <v>7</v>
      </c>
      <c r="D52">
        <v>2018</v>
      </c>
      <c r="E52">
        <v>7.5090719000000403</v>
      </c>
      <c r="F52" s="1">
        <v>6.4087390823267E+31</v>
      </c>
      <c r="G52">
        <v>0.104488089954312</v>
      </c>
      <c r="H52">
        <v>2739.9699864320601</v>
      </c>
      <c r="I52" s="1">
        <v>3.9310414387420098E+118</v>
      </c>
      <c r="J52">
        <v>12932575727.7195</v>
      </c>
      <c r="K52" s="1">
        <v>5.6300014329258099E+31</v>
      </c>
      <c r="L52" s="1">
        <v>6.0581461882465604E+121</v>
      </c>
      <c r="M52" s="1">
        <v>6.0777274484985902E+121</v>
      </c>
    </row>
    <row r="53" spans="1:13" x14ac:dyDescent="0.2">
      <c r="A53">
        <v>1</v>
      </c>
      <c r="B53" t="s">
        <v>15</v>
      </c>
      <c r="C53">
        <v>7</v>
      </c>
      <c r="D53">
        <v>2018</v>
      </c>
      <c r="E53">
        <v>10.930698599999999</v>
      </c>
      <c r="F53" s="1">
        <v>2.5697099689978E+32</v>
      </c>
      <c r="G53">
        <v>3.2362283416405102</v>
      </c>
      <c r="H53">
        <v>2951.89246267312</v>
      </c>
      <c r="I53" s="1">
        <v>1.01614034932188E+121</v>
      </c>
      <c r="J53">
        <v>12932575727.7195</v>
      </c>
      <c r="K53" s="1">
        <v>2.2574597938552601E+32</v>
      </c>
      <c r="L53" s="1">
        <v>1.56597860386276E+124</v>
      </c>
      <c r="M53" s="1">
        <v>1.5710401909619401E+124</v>
      </c>
    </row>
    <row r="54" spans="1:13" x14ac:dyDescent="0.2">
      <c r="A54">
        <v>1</v>
      </c>
      <c r="B54" t="s">
        <v>16</v>
      </c>
      <c r="C54">
        <v>7</v>
      </c>
      <c r="D54">
        <v>2018</v>
      </c>
      <c r="E54">
        <v>18.1891952</v>
      </c>
      <c r="F54" s="1">
        <v>1.03037574785605E+33</v>
      </c>
      <c r="G54">
        <v>6.7859209531439504</v>
      </c>
      <c r="H54">
        <v>3447.1908588539</v>
      </c>
      <c r="I54" s="1">
        <v>2.6266352711112999E+123</v>
      </c>
      <c r="J54">
        <v>12932575727.7195</v>
      </c>
      <c r="K54" s="1">
        <v>9.0517289943648494E+32</v>
      </c>
      <c r="L54" s="1">
        <v>4.0479197951902301E+126</v>
      </c>
      <c r="M54" s="1">
        <v>4.0610035618287397E+126</v>
      </c>
    </row>
    <row r="55" spans="1:13" x14ac:dyDescent="0.2">
      <c r="A55">
        <v>1</v>
      </c>
      <c r="B55" t="s">
        <v>17</v>
      </c>
      <c r="C55">
        <v>7</v>
      </c>
      <c r="D55">
        <v>2018</v>
      </c>
      <c r="E55">
        <v>21.610928099999999</v>
      </c>
      <c r="F55" s="1">
        <v>4.1314941942026801E+33</v>
      </c>
      <c r="G55">
        <v>4.1766211512293197</v>
      </c>
      <c r="H55">
        <v>3703.7514280519099</v>
      </c>
      <c r="I55" s="1">
        <v>6.7896259134381195E+125</v>
      </c>
      <c r="J55">
        <v>12932575727.7195</v>
      </c>
      <c r="K55" s="1">
        <v>3.6294687511355302E+33</v>
      </c>
      <c r="L55" s="1">
        <v>1.04635239765567E+129</v>
      </c>
      <c r="M55" s="1">
        <v>1.0497344386261601E+129</v>
      </c>
    </row>
    <row r="56" spans="1:13" x14ac:dyDescent="0.2">
      <c r="A56">
        <v>1</v>
      </c>
      <c r="B56" t="s">
        <v>18</v>
      </c>
      <c r="C56">
        <v>7</v>
      </c>
      <c r="D56">
        <v>2018</v>
      </c>
      <c r="E56">
        <v>19.1914488</v>
      </c>
      <c r="F56" s="1">
        <v>1.6566038469215901E+34</v>
      </c>
      <c r="G56">
        <v>0.20897617990862499</v>
      </c>
      <c r="H56">
        <v>3520.74799575723</v>
      </c>
      <c r="I56" s="1">
        <v>1.7550598117464099E+128</v>
      </c>
      <c r="J56">
        <v>12932575727.7195</v>
      </c>
      <c r="K56" s="1">
        <v>1.4553068727168299E+34</v>
      </c>
      <c r="L56" s="1">
        <v>2.7047308135420598E+131</v>
      </c>
      <c r="M56" s="1">
        <v>2.7134730981165702E+131</v>
      </c>
    </row>
    <row r="57" spans="1:13" x14ac:dyDescent="0.2">
      <c r="A57">
        <v>1</v>
      </c>
      <c r="B57" t="s">
        <v>19</v>
      </c>
      <c r="C57">
        <v>7</v>
      </c>
      <c r="D57">
        <v>2018</v>
      </c>
      <c r="E57">
        <v>15.769759799999999</v>
      </c>
      <c r="F57" s="1">
        <v>6.6424789111074498E+34</v>
      </c>
      <c r="G57">
        <v>0</v>
      </c>
      <c r="H57">
        <v>3274.9094449468398</v>
      </c>
      <c r="I57" s="1">
        <v>4.5366784298246503E+130</v>
      </c>
      <c r="J57">
        <v>12932575727.7195</v>
      </c>
      <c r="K57" s="1">
        <v>5.8353391060722298E+34</v>
      </c>
      <c r="L57" s="1">
        <v>6.9914961633520102E+133</v>
      </c>
      <c r="M57" s="1">
        <v>7.0140942159033595E+133</v>
      </c>
    </row>
    <row r="58" spans="1:13" x14ac:dyDescent="0.2">
      <c r="A58">
        <v>1</v>
      </c>
      <c r="B58" t="s">
        <v>12</v>
      </c>
      <c r="C58">
        <v>8</v>
      </c>
      <c r="D58">
        <v>2018</v>
      </c>
      <c r="E58">
        <v>13.313187599999999</v>
      </c>
      <c r="F58" s="1">
        <v>2.6634325500631099E+35</v>
      </c>
      <c r="G58">
        <v>0</v>
      </c>
      <c r="H58">
        <v>3107.41958968378</v>
      </c>
      <c r="I58" s="1">
        <v>1.1726922944669601E+133</v>
      </c>
      <c r="J58">
        <v>12932575727.7195</v>
      </c>
      <c r="K58" s="1">
        <v>2.3397939720636199E+35</v>
      </c>
      <c r="L58" s="1">
        <v>1.8072415324079099E+136</v>
      </c>
      <c r="M58" s="1">
        <v>1.8130829343293401E+136</v>
      </c>
    </row>
    <row r="59" spans="1:13" x14ac:dyDescent="0.2">
      <c r="A59">
        <v>1</v>
      </c>
      <c r="B59" t="s">
        <v>13</v>
      </c>
      <c r="C59">
        <v>8</v>
      </c>
      <c r="D59">
        <v>2018</v>
      </c>
      <c r="E59">
        <v>9.9286134000000192</v>
      </c>
      <c r="F59" s="1">
        <v>1.06795565987773E+36</v>
      </c>
      <c r="G59">
        <v>0</v>
      </c>
      <c r="H59">
        <v>2888.4535994797998</v>
      </c>
      <c r="I59" s="1">
        <v>3.0313085636870701E+135</v>
      </c>
      <c r="J59">
        <v>13641937018.5786</v>
      </c>
      <c r="K59" s="1">
        <v>9.8964665068302402E+35</v>
      </c>
      <c r="L59" s="1">
        <v>4.67156368272137E+138</v>
      </c>
      <c r="M59" s="1">
        <v>4.6866632035009797E+138</v>
      </c>
    </row>
    <row r="60" spans="1:13" x14ac:dyDescent="0.2">
      <c r="A60">
        <v>1</v>
      </c>
      <c r="B60" t="s">
        <v>14</v>
      </c>
      <c r="C60">
        <v>8</v>
      </c>
      <c r="D60">
        <v>2018</v>
      </c>
      <c r="E60">
        <v>8.0291620000000403</v>
      </c>
      <c r="F60" s="1">
        <v>4.2821782419001101E+36</v>
      </c>
      <c r="G60">
        <v>8.4411436127133796E-2</v>
      </c>
      <c r="H60">
        <v>2771.3354035500702</v>
      </c>
      <c r="I60" s="1">
        <v>7.8356715155693907E+137</v>
      </c>
      <c r="J60">
        <v>13641937018.5786</v>
      </c>
      <c r="K60" s="1">
        <v>3.9681828693237599E+36</v>
      </c>
      <c r="L60" s="1">
        <v>1.20755897041853E+141</v>
      </c>
      <c r="M60" s="1">
        <v>1.2114620664704701E+141</v>
      </c>
    </row>
    <row r="61" spans="1:13" x14ac:dyDescent="0.2">
      <c r="A61">
        <v>1</v>
      </c>
      <c r="B61" t="s">
        <v>15</v>
      </c>
      <c r="C61">
        <v>8</v>
      </c>
      <c r="D61">
        <v>2018</v>
      </c>
      <c r="E61">
        <v>11.1183329</v>
      </c>
      <c r="F61" s="1">
        <v>1.7170235791907501E+37</v>
      </c>
      <c r="G61">
        <v>2.6144097578265102</v>
      </c>
      <c r="H61">
        <v>2963.8997054944398</v>
      </c>
      <c r="I61" s="1">
        <v>2.0254535891003402E+140</v>
      </c>
      <c r="J61">
        <v>13641937018.5786</v>
      </c>
      <c r="K61" s="1">
        <v>1.5911209595391299E+37</v>
      </c>
      <c r="L61" s="1">
        <v>3.1214359175529901E+143</v>
      </c>
      <c r="M61" s="1">
        <v>3.1315250846286002E+143</v>
      </c>
    </row>
    <row r="62" spans="1:13" x14ac:dyDescent="0.2">
      <c r="A62">
        <v>1</v>
      </c>
      <c r="B62" t="s">
        <v>16</v>
      </c>
      <c r="C62">
        <v>8</v>
      </c>
      <c r="D62">
        <v>2018</v>
      </c>
      <c r="E62">
        <v>17.671571199999999</v>
      </c>
      <c r="F62" s="1">
        <v>6.8847437097546603E+37</v>
      </c>
      <c r="G62">
        <v>5.4820538240344101</v>
      </c>
      <c r="H62">
        <v>3409.7083301079601</v>
      </c>
      <c r="I62" s="1">
        <v>5.2356230521505998E+142</v>
      </c>
      <c r="J62">
        <v>13641937018.5786</v>
      </c>
      <c r="K62" s="1">
        <v>6.3799123963159498E+37</v>
      </c>
      <c r="L62" s="1">
        <v>8.0686429616046595E+145</v>
      </c>
      <c r="M62" s="1">
        <v>8.0947225893988002E+145</v>
      </c>
    </row>
    <row r="63" spans="1:13" x14ac:dyDescent="0.2">
      <c r="A63">
        <v>1</v>
      </c>
      <c r="B63" t="s">
        <v>17</v>
      </c>
      <c r="C63">
        <v>8</v>
      </c>
      <c r="D63">
        <v>2018</v>
      </c>
      <c r="E63">
        <v>20.760838</v>
      </c>
      <c r="F63" s="1">
        <v>2.76057338544799E+38</v>
      </c>
      <c r="G63">
        <v>3.37411268297071</v>
      </c>
      <c r="H63">
        <v>3638.5664260091198</v>
      </c>
      <c r="I63" s="1">
        <v>1.3533634585222099E+145</v>
      </c>
      <c r="J63">
        <v>13641937018.5786</v>
      </c>
      <c r="K63" s="1">
        <v>2.55815134233764E+38</v>
      </c>
      <c r="L63" s="1">
        <v>2.0856747010487501E+148</v>
      </c>
      <c r="M63" s="1">
        <v>2.0924160601796299E+148</v>
      </c>
    </row>
    <row r="64" spans="1:13" x14ac:dyDescent="0.2">
      <c r="A64">
        <v>1</v>
      </c>
      <c r="B64" t="s">
        <v>18</v>
      </c>
      <c r="C64">
        <v>8</v>
      </c>
      <c r="D64">
        <v>2018</v>
      </c>
      <c r="E64">
        <v>18.576442799999999</v>
      </c>
      <c r="F64" s="1">
        <v>1.10690618819206E+39</v>
      </c>
      <c r="G64">
        <v>0.16882287225426801</v>
      </c>
      <c r="H64">
        <v>3475.4575563722701</v>
      </c>
      <c r="I64" s="1">
        <v>3.4983279594791199E+147</v>
      </c>
      <c r="J64">
        <v>13641937018.5786</v>
      </c>
      <c r="K64" s="1">
        <v>1.02574108918529E+39</v>
      </c>
      <c r="L64" s="1">
        <v>5.3912894389983801E+150</v>
      </c>
      <c r="M64" s="1">
        <v>5.4087152716407002E+150</v>
      </c>
    </row>
    <row r="65" spans="1:13" x14ac:dyDescent="0.2">
      <c r="A65">
        <v>1</v>
      </c>
      <c r="B65" t="s">
        <v>19</v>
      </c>
      <c r="C65">
        <v>8</v>
      </c>
      <c r="D65">
        <v>2018</v>
      </c>
      <c r="E65">
        <v>15.4872158</v>
      </c>
      <c r="F65" s="1">
        <v>4.4383580451676298E+39</v>
      </c>
      <c r="G65">
        <v>0</v>
      </c>
      <c r="H65">
        <v>3255.2691097285201</v>
      </c>
      <c r="I65" s="1">
        <v>9.0428764239260294E+149</v>
      </c>
      <c r="J65">
        <v>13641937018.5786</v>
      </c>
      <c r="K65" s="1">
        <v>4.1129106188126597E+39</v>
      </c>
      <c r="L65" s="1">
        <v>1.39360187858827E+153</v>
      </c>
      <c r="M65" s="1">
        <v>1.39810630621752E+153</v>
      </c>
    </row>
    <row r="66" spans="1:13" x14ac:dyDescent="0.2">
      <c r="A66">
        <v>1</v>
      </c>
      <c r="B66" t="s">
        <v>12</v>
      </c>
      <c r="C66">
        <v>9</v>
      </c>
      <c r="D66">
        <v>2018</v>
      </c>
      <c r="E66">
        <v>13.350284200000001</v>
      </c>
      <c r="F66" s="1">
        <v>1.7796469427349801E+40</v>
      </c>
      <c r="G66">
        <v>0</v>
      </c>
      <c r="H66">
        <v>3109.8944107838001</v>
      </c>
      <c r="I66" s="1">
        <v>2.3375056588625798E+152</v>
      </c>
      <c r="J66">
        <v>13641937018.5786</v>
      </c>
      <c r="K66" s="1">
        <v>1.6491523969053101E+40</v>
      </c>
      <c r="L66" s="1">
        <v>3.6023408091507702E+155</v>
      </c>
      <c r="M66" s="1">
        <v>3.61398436655408E+155</v>
      </c>
    </row>
    <row r="67" spans="1:13" x14ac:dyDescent="0.2">
      <c r="A67">
        <v>1</v>
      </c>
      <c r="B67" t="s">
        <v>13</v>
      </c>
      <c r="C67">
        <v>9</v>
      </c>
      <c r="D67">
        <v>2018</v>
      </c>
      <c r="E67">
        <v>10.2136134</v>
      </c>
      <c r="F67" s="1">
        <v>7.1358444013642802E+40</v>
      </c>
      <c r="G67">
        <v>0</v>
      </c>
      <c r="H67">
        <v>2906.37874228176</v>
      </c>
      <c r="I67" s="1">
        <v>6.0422507718428698E+154</v>
      </c>
      <c r="J67">
        <v>14718856871.393101</v>
      </c>
      <c r="K67" s="1">
        <v>7.1346112057949397E+40</v>
      </c>
      <c r="L67" s="1">
        <v>9.3117406805011304E+157</v>
      </c>
      <c r="M67" s="1">
        <v>9.3418382733948299E+157</v>
      </c>
    </row>
    <row r="68" spans="1:13" x14ac:dyDescent="0.2">
      <c r="A68">
        <v>1</v>
      </c>
      <c r="B68" t="s">
        <v>14</v>
      </c>
      <c r="C68">
        <v>9</v>
      </c>
      <c r="D68">
        <v>2018</v>
      </c>
      <c r="E68">
        <v>6.3490758000000396</v>
      </c>
      <c r="F68" s="1">
        <v>2.8612571458823802E+41</v>
      </c>
      <c r="G68">
        <v>9.8875164303119795E-2</v>
      </c>
      <c r="H68">
        <v>2671.0827670185299</v>
      </c>
      <c r="I68" s="1">
        <v>1.5618697756479601E+157</v>
      </c>
      <c r="J68">
        <v>14718856871.393101</v>
      </c>
      <c r="K68" s="1">
        <v>2.8607626718668901E+41</v>
      </c>
      <c r="L68" s="1">
        <v>2.4070047531493799E+160</v>
      </c>
      <c r="M68" s="1">
        <v>2.41478472164713E+160</v>
      </c>
    </row>
    <row r="69" spans="1:13" x14ac:dyDescent="0.2">
      <c r="A69">
        <v>1</v>
      </c>
      <c r="B69" t="s">
        <v>15</v>
      </c>
      <c r="C69">
        <v>9</v>
      </c>
      <c r="D69">
        <v>2018</v>
      </c>
      <c r="E69">
        <v>9.7561425000000099</v>
      </c>
      <c r="F69" s="1">
        <v>1.14727732197997E+42</v>
      </c>
      <c r="G69">
        <v>3.0623835610549599</v>
      </c>
      <c r="H69">
        <v>2877.6510322338499</v>
      </c>
      <c r="I69" s="1">
        <v>4.0372988281957498E+159</v>
      </c>
      <c r="J69">
        <v>14718856871.393101</v>
      </c>
      <c r="K69" s="1">
        <v>1.1470790528991601E+42</v>
      </c>
      <c r="L69" s="1">
        <v>6.2218999438157699E+162</v>
      </c>
      <c r="M69" s="1">
        <v>6.2420104922040498E+162</v>
      </c>
    </row>
    <row r="70" spans="1:13" x14ac:dyDescent="0.2">
      <c r="A70">
        <v>1</v>
      </c>
      <c r="B70" t="s">
        <v>16</v>
      </c>
      <c r="C70">
        <v>9</v>
      </c>
      <c r="D70">
        <v>2018</v>
      </c>
      <c r="E70">
        <v>16.9837518000001</v>
      </c>
      <c r="F70" s="1">
        <v>4.6002340454570302E+42</v>
      </c>
      <c r="G70">
        <v>6.4213926150192799</v>
      </c>
      <c r="H70">
        <v>3360.4300408344202</v>
      </c>
      <c r="I70" s="1">
        <v>1.0436069691782399E+162</v>
      </c>
      <c r="J70">
        <v>14718856871.393101</v>
      </c>
      <c r="K70" s="1">
        <v>4.5994390465860201E+42</v>
      </c>
      <c r="L70" s="1">
        <v>1.6083075390774699E+165</v>
      </c>
      <c r="M70" s="1">
        <v>1.6135059426004899E+165</v>
      </c>
    </row>
    <row r="71" spans="1:13" x14ac:dyDescent="0.2">
      <c r="A71">
        <v>1</v>
      </c>
      <c r="B71" t="s">
        <v>17</v>
      </c>
      <c r="C71">
        <v>9</v>
      </c>
      <c r="D71">
        <v>2018</v>
      </c>
      <c r="E71">
        <v>20.390924200000001</v>
      </c>
      <c r="F71" s="1">
        <v>1.8445543084962501E+43</v>
      </c>
      <c r="G71">
        <v>3.9522600397830399</v>
      </c>
      <c r="H71">
        <v>3610.50289448585</v>
      </c>
      <c r="I71" s="1">
        <v>2.6976341174233199E+164</v>
      </c>
      <c r="J71">
        <v>14718856871.393101</v>
      </c>
      <c r="K71" s="1">
        <v>1.84423553806451E+43</v>
      </c>
      <c r="L71" s="1">
        <v>4.1573364464409798E+167</v>
      </c>
      <c r="M71" s="1">
        <v>4.1707738717495602E+167</v>
      </c>
    </row>
    <row r="72" spans="1:13" x14ac:dyDescent="0.2">
      <c r="A72">
        <v>1</v>
      </c>
      <c r="B72" t="s">
        <v>18</v>
      </c>
      <c r="C72">
        <v>9</v>
      </c>
      <c r="D72">
        <v>2018</v>
      </c>
      <c r="E72">
        <v>17.981740500000001</v>
      </c>
      <c r="F72" s="1">
        <v>7.39610324903384E+43</v>
      </c>
      <c r="G72">
        <v>0.19775032860624001</v>
      </c>
      <c r="H72">
        <v>3432.12729969973</v>
      </c>
      <c r="I72" s="1">
        <v>6.9731518152053895E+166</v>
      </c>
      <c r="J72">
        <v>14718856871.393101</v>
      </c>
      <c r="K72" s="1">
        <v>7.3948250762985498E+43</v>
      </c>
      <c r="L72" s="1">
        <v>1.07463565947221E+170</v>
      </c>
      <c r="M72" s="1">
        <v>1.07810911816244E+170</v>
      </c>
    </row>
    <row r="73" spans="1:13" x14ac:dyDescent="0.2">
      <c r="A73">
        <v>1</v>
      </c>
      <c r="B73" t="s">
        <v>19</v>
      </c>
      <c r="C73">
        <v>9</v>
      </c>
      <c r="D73">
        <v>2018</v>
      </c>
      <c r="E73">
        <v>14.574611900000001</v>
      </c>
      <c r="F73" s="1">
        <v>2.9656130490928402E+44</v>
      </c>
      <c r="G73">
        <v>0</v>
      </c>
      <c r="H73">
        <v>3192.5041333375202</v>
      </c>
      <c r="I73" s="1">
        <v>1.8024996764330299E+169</v>
      </c>
      <c r="J73">
        <v>14718856871.393101</v>
      </c>
      <c r="K73" s="1">
        <v>2.9651005405981402E+44</v>
      </c>
      <c r="L73" s="1">
        <v>2.77784060897433E+172</v>
      </c>
      <c r="M73" s="1">
        <v>2.7868192004795202E+172</v>
      </c>
    </row>
    <row r="74" spans="1:13" x14ac:dyDescent="0.2">
      <c r="A74">
        <v>1</v>
      </c>
      <c r="B74" t="s">
        <v>12</v>
      </c>
      <c r="C74">
        <v>10</v>
      </c>
      <c r="D74">
        <v>2018</v>
      </c>
      <c r="E74">
        <v>13.302823999999999</v>
      </c>
      <c r="F74" s="1">
        <v>1.18912087363012E+45</v>
      </c>
      <c r="G74">
        <v>0</v>
      </c>
      <c r="H74">
        <v>3106.7284988413999</v>
      </c>
      <c r="I74" s="1">
        <v>4.6593063934970504E+171</v>
      </c>
      <c r="J74">
        <v>14718856871.393101</v>
      </c>
      <c r="K74" s="1">
        <v>1.18891537327021E+45</v>
      </c>
      <c r="L74" s="1">
        <v>7.1804786867548101E+174</v>
      </c>
      <c r="M74" s="1">
        <v>7.2036875723661097E+174</v>
      </c>
    </row>
    <row r="75" spans="1:13" x14ac:dyDescent="0.2">
      <c r="A75">
        <v>1</v>
      </c>
      <c r="B75" t="s">
        <v>13</v>
      </c>
      <c r="C75">
        <v>10</v>
      </c>
      <c r="D75">
        <v>2018</v>
      </c>
      <c r="E75">
        <v>8.7583215000000205</v>
      </c>
      <c r="F75" s="1">
        <v>4.7680139947300299E+45</v>
      </c>
      <c r="G75">
        <v>0</v>
      </c>
      <c r="H75">
        <v>2815.8151151268298</v>
      </c>
      <c r="I75" s="1">
        <v>1.2043905667402E+174</v>
      </c>
      <c r="J75">
        <v>14148076343.9335</v>
      </c>
      <c r="K75" s="1">
        <v>4.5823236586578997E+45</v>
      </c>
      <c r="L75" s="1">
        <v>1.85609188678311E+177</v>
      </c>
      <c r="M75" s="1">
        <v>1.8620911837887401E+177</v>
      </c>
    </row>
    <row r="76" spans="1:13" x14ac:dyDescent="0.2">
      <c r="A76">
        <v>1</v>
      </c>
      <c r="B76" t="s">
        <v>14</v>
      </c>
      <c r="C76">
        <v>10</v>
      </c>
      <c r="D76">
        <v>2018</v>
      </c>
      <c r="E76">
        <v>5.7589915000000396</v>
      </c>
      <c r="F76" s="1">
        <v>1.9118289787092601E+46</v>
      </c>
      <c r="G76">
        <v>0.107222358640997</v>
      </c>
      <c r="H76">
        <v>2636.6005414647698</v>
      </c>
      <c r="I76" s="1">
        <v>3.1132458669756802E+176</v>
      </c>
      <c r="J76">
        <v>14148076343.9335</v>
      </c>
      <c r="K76" s="1">
        <v>1.83737278668438E+46</v>
      </c>
      <c r="L76" s="1">
        <v>4.79783764073692E+179</v>
      </c>
      <c r="M76" s="1">
        <v>4.8133453067078402E+179</v>
      </c>
    </row>
    <row r="77" spans="1:13" x14ac:dyDescent="0.2">
      <c r="A77">
        <v>1</v>
      </c>
      <c r="B77" t="s">
        <v>15</v>
      </c>
      <c r="C77">
        <v>10</v>
      </c>
      <c r="D77">
        <v>2018</v>
      </c>
      <c r="E77">
        <v>9.4766739999999992</v>
      </c>
      <c r="F77" s="1">
        <v>7.6658542694555498E+46</v>
      </c>
      <c r="G77">
        <v>3.3209147190197599</v>
      </c>
      <c r="H77">
        <v>2860.2185879220901</v>
      </c>
      <c r="I77" s="1">
        <v>8.0474723863656501E+178</v>
      </c>
      <c r="J77">
        <v>14148076343.9335</v>
      </c>
      <c r="K77" s="1">
        <v>7.3673075250146803E+46</v>
      </c>
      <c r="L77" s="1">
        <v>1.24019970082234E+182</v>
      </c>
      <c r="M77" s="1">
        <v>1.24420829889041E+182</v>
      </c>
    </row>
    <row r="78" spans="1:13" x14ac:dyDescent="0.2">
      <c r="A78">
        <v>1</v>
      </c>
      <c r="B78" t="s">
        <v>16</v>
      </c>
      <c r="C78">
        <v>10</v>
      </c>
      <c r="D78">
        <v>2018</v>
      </c>
      <c r="E78">
        <v>17.363210599999999</v>
      </c>
      <c r="F78" s="1">
        <v>3.0737750256408599E+47</v>
      </c>
      <c r="G78">
        <v>6.9634965139625198</v>
      </c>
      <c r="H78">
        <v>3387.5417760544201</v>
      </c>
      <c r="I78" s="1">
        <v>2.0802022897160501E+181</v>
      </c>
      <c r="J78">
        <v>14148076343.9335</v>
      </c>
      <c r="K78" s="1">
        <v>2.9540668372521001E+47</v>
      </c>
      <c r="L78" s="1">
        <v>3.2058093939243499E+184</v>
      </c>
      <c r="M78" s="1">
        <v>3.2161712746235399E+184</v>
      </c>
    </row>
    <row r="79" spans="1:13" x14ac:dyDescent="0.2">
      <c r="A79">
        <v>1</v>
      </c>
      <c r="B79" t="s">
        <v>17</v>
      </c>
      <c r="C79">
        <v>10</v>
      </c>
      <c r="D79">
        <v>2018</v>
      </c>
      <c r="E79">
        <v>21.081008499999999</v>
      </c>
      <c r="F79" s="1">
        <v>1.2324905452350199E+48</v>
      </c>
      <c r="G79">
        <v>4.28591594678874</v>
      </c>
      <c r="H79">
        <v>3663.0034186251401</v>
      </c>
      <c r="I79" s="1">
        <v>5.3771437271052798E+183</v>
      </c>
      <c r="J79">
        <v>14148076343.9335</v>
      </c>
      <c r="K79" s="1">
        <v>1.1844911929253601E+48</v>
      </c>
      <c r="L79" s="1">
        <v>8.28674112996411E+186</v>
      </c>
      <c r="M79" s="1">
        <v>8.3135256989832397E+186</v>
      </c>
    </row>
    <row r="80" spans="1:13" x14ac:dyDescent="0.2">
      <c r="A80">
        <v>1</v>
      </c>
      <c r="B80" t="s">
        <v>18</v>
      </c>
      <c r="C80">
        <v>10</v>
      </c>
      <c r="D80">
        <v>2018</v>
      </c>
      <c r="E80">
        <v>18.4521841</v>
      </c>
      <c r="F80" s="1">
        <v>4.9419132220875697E+48</v>
      </c>
      <c r="G80">
        <v>0.21444471728199399</v>
      </c>
      <c r="H80">
        <v>3466.3663665352601</v>
      </c>
      <c r="I80" s="1">
        <v>1.3899453339172399E+186</v>
      </c>
      <c r="J80">
        <v>14148076343.9335</v>
      </c>
      <c r="K80" s="1">
        <v>4.7494503794736498E+48</v>
      </c>
      <c r="L80" s="1">
        <v>2.1420511988386699E+189</v>
      </c>
      <c r="M80" s="1">
        <v>2.1489747792037301E+189</v>
      </c>
    </row>
    <row r="81" spans="1:13" x14ac:dyDescent="0.2">
      <c r="A81">
        <v>1</v>
      </c>
      <c r="B81" t="s">
        <v>19</v>
      </c>
      <c r="C81">
        <v>10</v>
      </c>
      <c r="D81">
        <v>2018</v>
      </c>
      <c r="E81">
        <v>14.734434</v>
      </c>
      <c r="F81" s="1">
        <v>1.9815572938116899E+49</v>
      </c>
      <c r="G81">
        <v>0</v>
      </c>
      <c r="H81">
        <v>3203.4222096178701</v>
      </c>
      <c r="I81" s="1">
        <v>3.5928889561565103E+188</v>
      </c>
      <c r="J81">
        <v>14148076343.9335</v>
      </c>
      <c r="K81" s="1">
        <v>1.9043855321011E+49</v>
      </c>
      <c r="L81" s="1">
        <v>5.5370178294274702E+191</v>
      </c>
      <c r="M81" s="1">
        <v>5.5549146882633502E+191</v>
      </c>
    </row>
    <row r="82" spans="1:13" x14ac:dyDescent="0.2">
      <c r="A82">
        <v>1</v>
      </c>
      <c r="B82" t="s">
        <v>12</v>
      </c>
      <c r="C82">
        <v>11</v>
      </c>
      <c r="D82">
        <v>2018</v>
      </c>
      <c r="E82">
        <v>12.1654319</v>
      </c>
      <c r="F82" s="1">
        <v>7.9454436615939501E+49</v>
      </c>
      <c r="G82">
        <v>0</v>
      </c>
      <c r="H82">
        <v>3031.6600704669099</v>
      </c>
      <c r="I82" s="1">
        <v>9.2873084547080305E+190</v>
      </c>
      <c r="J82">
        <v>14148076343.9335</v>
      </c>
      <c r="K82" s="1">
        <v>7.6360083064556796E+49</v>
      </c>
      <c r="L82" s="1">
        <v>1.4312714121875199E+194</v>
      </c>
      <c r="M82" s="1">
        <v>1.43589759603031E+194</v>
      </c>
    </row>
    <row r="83" spans="1:13" x14ac:dyDescent="0.2">
      <c r="A83">
        <v>1</v>
      </c>
      <c r="B83" t="s">
        <v>13</v>
      </c>
      <c r="C83">
        <v>11</v>
      </c>
      <c r="D83">
        <v>2018</v>
      </c>
      <c r="E83">
        <v>8.38788350000004</v>
      </c>
      <c r="F83" s="1">
        <v>3.1858818908095998E+50</v>
      </c>
      <c r="G83">
        <v>0</v>
      </c>
      <c r="H83">
        <v>2793.1437909422998</v>
      </c>
      <c r="I83" s="1">
        <v>2.4006892332448001E+193</v>
      </c>
      <c r="J83">
        <v>11976648468.414101</v>
      </c>
      <c r="K83" s="1">
        <v>2.5918857729466401E+50</v>
      </c>
      <c r="L83" s="1">
        <v>3.69971330859354E+196</v>
      </c>
      <c r="M83" s="1">
        <v>3.7116715953206E+196</v>
      </c>
    </row>
    <row r="84" spans="1:13" x14ac:dyDescent="0.2">
      <c r="A84">
        <v>1</v>
      </c>
      <c r="B84" t="s">
        <v>14</v>
      </c>
      <c r="C84">
        <v>11</v>
      </c>
      <c r="D84">
        <v>2018</v>
      </c>
      <c r="E84">
        <v>7.4791627000000203</v>
      </c>
      <c r="F84" s="1">
        <v>1.2774419975123699E+51</v>
      </c>
      <c r="G84">
        <v>9.4845429818634502E-2</v>
      </c>
      <c r="H84">
        <v>2738.1753096329398</v>
      </c>
      <c r="I84" s="1">
        <v>6.2055748688909496E+195</v>
      </c>
      <c r="J84">
        <v>11976648468.414101</v>
      </c>
      <c r="K84" s="1">
        <v>1.0392675725575801E+51</v>
      </c>
      <c r="L84" s="1">
        <v>9.5634402037443398E+198</v>
      </c>
      <c r="M84" s="1">
        <v>9.5943513448286594E+198</v>
      </c>
    </row>
    <row r="85" spans="1:13" x14ac:dyDescent="0.2">
      <c r="A85">
        <v>1</v>
      </c>
      <c r="B85" t="s">
        <v>15</v>
      </c>
      <c r="C85">
        <v>11</v>
      </c>
      <c r="D85">
        <v>2018</v>
      </c>
      <c r="E85">
        <v>10.5659068000001</v>
      </c>
      <c r="F85" s="1">
        <v>5.1221549101234897E+51</v>
      </c>
      <c r="G85">
        <v>2.9375737291049302</v>
      </c>
      <c r="H85">
        <v>2928.6649646814499</v>
      </c>
      <c r="I85" s="1">
        <v>1.6040876478361099E+198</v>
      </c>
      <c r="J85">
        <v>11976648468.414101</v>
      </c>
      <c r="K85" s="1">
        <v>4.1671477140052198E+51</v>
      </c>
      <c r="L85" s="1">
        <v>2.47206691172952E+201</v>
      </c>
      <c r="M85" s="1">
        <v>2.4800571754265101E+201</v>
      </c>
    </row>
    <row r="86" spans="1:13" x14ac:dyDescent="0.2">
      <c r="A86">
        <v>1</v>
      </c>
      <c r="B86" t="s">
        <v>16</v>
      </c>
      <c r="C86">
        <v>11</v>
      </c>
      <c r="D86">
        <v>2018</v>
      </c>
      <c r="E86">
        <v>17.113997399999999</v>
      </c>
      <c r="F86" s="1">
        <v>2.0538287432536201E+52</v>
      </c>
      <c r="G86">
        <v>6.1596837476657704</v>
      </c>
      <c r="H86">
        <v>3369.71532879202</v>
      </c>
      <c r="I86" s="1">
        <v>4.14642839108995E+200</v>
      </c>
      <c r="J86">
        <v>11976648468.414101</v>
      </c>
      <c r="K86" s="1">
        <v>1.67089982684674E+52</v>
      </c>
      <c r="L86" s="1">
        <v>6.3900800191914406E+203</v>
      </c>
      <c r="M86" s="1">
        <v>6.4107341625546106E+203</v>
      </c>
    </row>
    <row r="87" spans="1:13" x14ac:dyDescent="0.2">
      <c r="A87">
        <v>1</v>
      </c>
      <c r="B87" t="s">
        <v>17</v>
      </c>
      <c r="C87">
        <v>11</v>
      </c>
      <c r="D87">
        <v>2018</v>
      </c>
      <c r="E87">
        <v>20.2008373</v>
      </c>
      <c r="F87" s="1">
        <v>8.2352302509980901E+52</v>
      </c>
      <c r="G87">
        <v>3.7911825974726399</v>
      </c>
      <c r="H87">
        <v>3596.1525860443298</v>
      </c>
      <c r="I87" s="1">
        <v>1.07181602112764E+203</v>
      </c>
      <c r="J87">
        <v>11976648468.414101</v>
      </c>
      <c r="K87" s="1">
        <v>6.6998014540575297E+52</v>
      </c>
      <c r="L87" s="1">
        <v>1.6517806398331798E+206</v>
      </c>
      <c r="M87" s="1">
        <v>1.6571195579746001E+206</v>
      </c>
    </row>
    <row r="88" spans="1:13" x14ac:dyDescent="0.2">
      <c r="A88">
        <v>1</v>
      </c>
      <c r="B88" t="s">
        <v>18</v>
      </c>
      <c r="C88">
        <v>11</v>
      </c>
      <c r="D88">
        <v>2018</v>
      </c>
      <c r="E88">
        <v>18.018158</v>
      </c>
      <c r="F88" s="1">
        <v>3.3020775227596202E+53</v>
      </c>
      <c r="G88">
        <v>0.189690859637269</v>
      </c>
      <c r="H88">
        <v>3434.7676263211301</v>
      </c>
      <c r="I88" s="1">
        <v>2.7705520867415798E+205</v>
      </c>
      <c r="J88">
        <v>11976648468.414101</v>
      </c>
      <c r="K88" s="1">
        <v>2.6864171509611699E+53</v>
      </c>
      <c r="L88" s="1">
        <v>4.2697106670550001E+208</v>
      </c>
      <c r="M88" s="1">
        <v>4.2835113105480104E+208</v>
      </c>
    </row>
    <row r="89" spans="1:13" x14ac:dyDescent="0.2">
      <c r="A89">
        <v>1</v>
      </c>
      <c r="B89" t="s">
        <v>19</v>
      </c>
      <c r="C89">
        <v>11</v>
      </c>
      <c r="D89">
        <v>2018</v>
      </c>
      <c r="E89">
        <v>14.931357800000001</v>
      </c>
      <c r="F89" s="1">
        <v>1.32403292124015E+54</v>
      </c>
      <c r="G89">
        <v>0</v>
      </c>
      <c r="H89">
        <v>3216.9178278268</v>
      </c>
      <c r="I89" s="1">
        <v>7.1616384846276098E+207</v>
      </c>
      <c r="J89">
        <v>11976648468.414101</v>
      </c>
      <c r="K89" s="1">
        <v>1.0771717876218099E+54</v>
      </c>
      <c r="L89" s="1">
        <v>1.1036834274922E+211</v>
      </c>
      <c r="M89" s="1">
        <v>1.1072507749542901E+211</v>
      </c>
    </row>
    <row r="90" spans="1:13" x14ac:dyDescent="0.2">
      <c r="A90">
        <v>1</v>
      </c>
      <c r="B90" t="s">
        <v>12</v>
      </c>
      <c r="C90">
        <v>12</v>
      </c>
      <c r="D90">
        <v>2018</v>
      </c>
      <c r="E90">
        <v>12.105613699999999</v>
      </c>
      <c r="F90" s="1">
        <v>5.30897038135754E+54</v>
      </c>
      <c r="G90">
        <v>0</v>
      </c>
      <c r="H90">
        <v>3027.7544676411799</v>
      </c>
      <c r="I90" s="1">
        <v>1.8512218568256101E+210</v>
      </c>
      <c r="J90">
        <v>11976648468.414101</v>
      </c>
      <c r="K90" s="1">
        <v>4.3191321185290199E+54</v>
      </c>
      <c r="L90" s="1">
        <v>2.8529265870867402E+213</v>
      </c>
      <c r="M90" s="1">
        <v>2.8621478729794599E+213</v>
      </c>
    </row>
    <row r="91" spans="1:13" x14ac:dyDescent="0.2">
      <c r="A91">
        <v>1</v>
      </c>
      <c r="B91" t="s">
        <v>13</v>
      </c>
      <c r="C91">
        <v>12</v>
      </c>
      <c r="D91">
        <v>2018</v>
      </c>
      <c r="E91">
        <v>9.6618981000000304</v>
      </c>
      <c r="F91" s="1">
        <v>2.12873608034852E+55</v>
      </c>
      <c r="G91">
        <v>0</v>
      </c>
      <c r="H91">
        <v>2871.76242243466</v>
      </c>
      <c r="I91" s="1">
        <v>4.7852490328085999E+212</v>
      </c>
      <c r="J91">
        <v>12589624110.3083</v>
      </c>
      <c r="K91" s="1">
        <v>1.82047824858066E+55</v>
      </c>
      <c r="L91" s="1">
        <v>7.3745694721542E+215</v>
      </c>
      <c r="M91" s="1">
        <v>7.3984057018511907E+215</v>
      </c>
    </row>
    <row r="92" spans="1:13" x14ac:dyDescent="0.2">
      <c r="A92">
        <v>1</v>
      </c>
      <c r="B92" t="s">
        <v>14</v>
      </c>
      <c r="C92">
        <v>12</v>
      </c>
      <c r="D92">
        <v>2018</v>
      </c>
      <c r="E92">
        <v>8.5191389999999991</v>
      </c>
      <c r="F92" s="1">
        <v>8.5355859503191504E+55</v>
      </c>
      <c r="G92">
        <v>8.5418265053721104E-2</v>
      </c>
      <c r="H92">
        <v>2801.1592612193599</v>
      </c>
      <c r="I92" s="1">
        <v>1.23694565411306E+215</v>
      </c>
      <c r="J92">
        <v>12589624110.3083</v>
      </c>
      <c r="K92" s="1">
        <v>7.2995655520165002E+55</v>
      </c>
      <c r="L92" s="1">
        <v>1.9062626828811102E+218</v>
      </c>
      <c r="M92" s="1">
        <v>1.9124241429288501E+218</v>
      </c>
    </row>
    <row r="93" spans="1:13" x14ac:dyDescent="0.2">
      <c r="A93">
        <v>1</v>
      </c>
      <c r="B93" t="s">
        <v>15</v>
      </c>
      <c r="C93">
        <v>12</v>
      </c>
      <c r="D93">
        <v>2018</v>
      </c>
      <c r="E93">
        <v>11.693243799999999</v>
      </c>
      <c r="F93" s="1">
        <v>3.4225110471823999E+56</v>
      </c>
      <c r="G93">
        <v>2.64559348708053</v>
      </c>
      <c r="H93">
        <v>3000.94479700801</v>
      </c>
      <c r="I93" s="1">
        <v>3.1973979634894298E+217</v>
      </c>
      <c r="J93">
        <v>12589624110.3083</v>
      </c>
      <c r="K93" s="1">
        <v>2.92690436096826E+56</v>
      </c>
      <c r="L93" s="1">
        <v>4.9275248268610396E+220</v>
      </c>
      <c r="M93" s="1">
        <v>4.9434516703268403E+220</v>
      </c>
    </row>
    <row r="94" spans="1:13" x14ac:dyDescent="0.2">
      <c r="A94">
        <v>1</v>
      </c>
      <c r="B94" t="s">
        <v>16</v>
      </c>
      <c r="C94">
        <v>12</v>
      </c>
      <c r="D94">
        <v>2018</v>
      </c>
      <c r="E94">
        <v>18.4266577</v>
      </c>
      <c r="F94" s="1">
        <v>1.3723231112970701E+57</v>
      </c>
      <c r="G94">
        <v>5.5474417693222202</v>
      </c>
      <c r="H94">
        <v>3464.5012358691802</v>
      </c>
      <c r="I94" s="1">
        <v>8.2649983068633198E+219</v>
      </c>
      <c r="J94">
        <v>12589624110.3083</v>
      </c>
      <c r="K94" s="1">
        <v>1.1735998638834701E+57</v>
      </c>
      <c r="L94" s="1">
        <v>1.27372272129015E+223</v>
      </c>
      <c r="M94" s="1">
        <v>1.2778396731297901E+223</v>
      </c>
    </row>
    <row r="95" spans="1:13" x14ac:dyDescent="0.2">
      <c r="A95">
        <v>1</v>
      </c>
      <c r="B95" t="s">
        <v>17</v>
      </c>
      <c r="C95">
        <v>12</v>
      </c>
      <c r="D95">
        <v>2018</v>
      </c>
      <c r="E95">
        <v>21.600860999999998</v>
      </c>
      <c r="F95" s="1">
        <v>5.5025993951151398E+57</v>
      </c>
      <c r="G95">
        <v>3.41435787256402</v>
      </c>
      <c r="H95">
        <v>3702.9737998922501</v>
      </c>
      <c r="I95" s="1">
        <v>2.1364308663630801E+222</v>
      </c>
      <c r="J95">
        <v>12589624110.3083</v>
      </c>
      <c r="K95" s="1">
        <v>4.7057794537968997E+57</v>
      </c>
      <c r="L95" s="1">
        <v>3.2924635141092999E+225</v>
      </c>
      <c r="M95" s="1">
        <v>3.3031054799742302E+225</v>
      </c>
    </row>
    <row r="96" spans="1:13" x14ac:dyDescent="0.2">
      <c r="A96">
        <v>1</v>
      </c>
      <c r="B96" t="s">
        <v>18</v>
      </c>
      <c r="C96">
        <v>12</v>
      </c>
      <c r="D96">
        <v>2018</v>
      </c>
      <c r="E96">
        <v>19.356407799999999</v>
      </c>
      <c r="F96" s="1">
        <v>2.20637544131303E+58</v>
      </c>
      <c r="G96">
        <v>0.17083653010744199</v>
      </c>
      <c r="H96">
        <v>3532.9796510828101</v>
      </c>
      <c r="I96" s="1">
        <v>5.5224897541221499E+224</v>
      </c>
      <c r="J96">
        <v>12589624110.3083</v>
      </c>
      <c r="K96" s="1">
        <v>1.8868748156207901E+58</v>
      </c>
      <c r="L96" s="1">
        <v>8.5107345661235696E+227</v>
      </c>
      <c r="M96" s="1">
        <v>8.5382431311691898E+227</v>
      </c>
    </row>
    <row r="97" spans="1:13" x14ac:dyDescent="0.2">
      <c r="A97">
        <v>1</v>
      </c>
      <c r="B97" t="s">
        <v>19</v>
      </c>
      <c r="C97">
        <v>12</v>
      </c>
      <c r="D97">
        <v>2018</v>
      </c>
      <c r="E97">
        <v>16.182245300000002</v>
      </c>
      <c r="F97" s="1">
        <v>8.8468962366238401E+58</v>
      </c>
      <c r="G97">
        <v>0</v>
      </c>
      <c r="H97">
        <v>3303.7604390172901</v>
      </c>
      <c r="I97" s="1">
        <v>1.42751602986814E+227</v>
      </c>
      <c r="J97">
        <v>12589624110.3083</v>
      </c>
      <c r="K97" s="1">
        <v>7.5657956450792001E+58</v>
      </c>
      <c r="L97" s="1">
        <v>2.1999515725720898E+230</v>
      </c>
      <c r="M97" s="1">
        <v>2.2070622996733902E+230</v>
      </c>
    </row>
    <row r="98" spans="1:13" x14ac:dyDescent="0.2">
      <c r="A98">
        <v>1</v>
      </c>
      <c r="B98" t="s">
        <v>12</v>
      </c>
      <c r="C98">
        <v>13</v>
      </c>
      <c r="D98">
        <v>2018</v>
      </c>
      <c r="E98">
        <v>12.748681899999999</v>
      </c>
      <c r="F98" s="1">
        <v>3.5473370286886198E+59</v>
      </c>
      <c r="G98">
        <v>0</v>
      </c>
      <c r="H98">
        <v>3069.9627787203099</v>
      </c>
      <c r="I98" s="1">
        <v>3.6900059687923199E+229</v>
      </c>
      <c r="J98">
        <v>12589624110.3083</v>
      </c>
      <c r="K98" s="1">
        <v>3.0336545524493099E+59</v>
      </c>
      <c r="L98" s="1">
        <v>5.6866853079015196E+232</v>
      </c>
      <c r="M98" s="1">
        <v>5.7050659249294597E+232</v>
      </c>
    </row>
    <row r="99" spans="1:13" x14ac:dyDescent="0.2">
      <c r="A99">
        <v>1</v>
      </c>
      <c r="B99" t="s">
        <v>13</v>
      </c>
      <c r="C99">
        <v>13</v>
      </c>
      <c r="D99">
        <v>2018</v>
      </c>
      <c r="E99">
        <v>10.763649900000001</v>
      </c>
      <c r="F99" s="1">
        <v>1.4223745434034399E+60</v>
      </c>
      <c r="G99">
        <v>0</v>
      </c>
      <c r="H99">
        <v>2941.2368492905898</v>
      </c>
      <c r="I99" s="1">
        <v>9.5383475665633294E+231</v>
      </c>
      <c r="J99">
        <v>12223023576.8325</v>
      </c>
      <c r="K99" s="1">
        <v>1.1809827311246601E+60</v>
      </c>
      <c r="L99" s="1">
        <v>1.46995916611447E+235</v>
      </c>
      <c r="M99" s="1">
        <v>1.4747103972827501E+235</v>
      </c>
    </row>
    <row r="100" spans="1:13" x14ac:dyDescent="0.2">
      <c r="A100">
        <v>1</v>
      </c>
      <c r="B100" t="s">
        <v>14</v>
      </c>
      <c r="C100">
        <v>13</v>
      </c>
      <c r="D100">
        <v>2018</v>
      </c>
      <c r="E100">
        <v>9.1792107000000005</v>
      </c>
      <c r="F100" s="1">
        <v>5.7032904552349698E+60</v>
      </c>
      <c r="G100">
        <v>8.0308528145865699E-2</v>
      </c>
      <c r="H100">
        <v>2841.7609174190402</v>
      </c>
      <c r="I100" s="1">
        <v>2.4655806811700699E+234</v>
      </c>
      <c r="J100">
        <v>12223023576.8325</v>
      </c>
      <c r="K100" s="1">
        <v>4.7353825119114203E+60</v>
      </c>
      <c r="L100" s="1">
        <v>3.7997178198723798E+237</v>
      </c>
      <c r="M100" s="1">
        <v>3.8119993431640401E+237</v>
      </c>
    </row>
    <row r="101" spans="1:13" x14ac:dyDescent="0.2">
      <c r="A101">
        <v>1</v>
      </c>
      <c r="B101" t="s">
        <v>15</v>
      </c>
      <c r="C101">
        <v>13</v>
      </c>
      <c r="D101">
        <v>2018</v>
      </c>
      <c r="E101">
        <v>12.0888068</v>
      </c>
      <c r="F101" s="1">
        <v>2.2868464686483299E+61</v>
      </c>
      <c r="G101">
        <v>2.48733358007334</v>
      </c>
      <c r="H101">
        <v>3026.6578832362502</v>
      </c>
      <c r="I101" s="1">
        <v>6.3733136719291004E+236</v>
      </c>
      <c r="J101">
        <v>12223023576.8325</v>
      </c>
      <c r="K101" s="1">
        <v>1.8987447439440499E+61</v>
      </c>
      <c r="L101" s="1">
        <v>9.8219432508584402E+239</v>
      </c>
      <c r="M101" s="1">
        <v>9.8536899306181501E+239</v>
      </c>
    </row>
    <row r="102" spans="1:13" x14ac:dyDescent="0.2">
      <c r="A102">
        <v>1</v>
      </c>
      <c r="B102" t="s">
        <v>16</v>
      </c>
      <c r="C102">
        <v>13</v>
      </c>
      <c r="D102">
        <v>2018</v>
      </c>
      <c r="E102">
        <v>18.2611028</v>
      </c>
      <c r="F102" s="1">
        <v>9.1695606461162904E+61</v>
      </c>
      <c r="G102">
        <v>5.2155927445842796</v>
      </c>
      <c r="H102">
        <v>3452.4250669312701</v>
      </c>
      <c r="I102" s="1">
        <v>1.64744668349374E+239</v>
      </c>
      <c r="J102">
        <v>12223023576.8325</v>
      </c>
      <c r="K102" s="1">
        <v>7.6133904570254504E+61</v>
      </c>
      <c r="L102" s="1">
        <v>2.53888772262369E+242</v>
      </c>
      <c r="M102" s="1">
        <v>2.54709396587081E+242</v>
      </c>
    </row>
    <row r="103" spans="1:13" x14ac:dyDescent="0.2">
      <c r="A103">
        <v>1</v>
      </c>
      <c r="B103" t="s">
        <v>17</v>
      </c>
      <c r="C103">
        <v>13</v>
      </c>
      <c r="D103">
        <v>2018</v>
      </c>
      <c r="E103">
        <v>21.170789299999999</v>
      </c>
      <c r="F103" s="1">
        <v>3.6767156691765901E+62</v>
      </c>
      <c r="G103">
        <v>3.2101103333861301</v>
      </c>
      <c r="H103">
        <v>3669.8805501162701</v>
      </c>
      <c r="I103" s="1">
        <v>4.2585077632512001E+241</v>
      </c>
      <c r="J103">
        <v>12223023576.8325</v>
      </c>
      <c r="K103" s="1">
        <v>3.0527386282963199E+62</v>
      </c>
      <c r="L103" s="1">
        <v>6.5628060593059006E+244</v>
      </c>
      <c r="M103" s="1">
        <v>6.5840184912013503E+244</v>
      </c>
    </row>
    <row r="104" spans="1:13" x14ac:dyDescent="0.2">
      <c r="A104">
        <v>1</v>
      </c>
      <c r="B104" t="s">
        <v>18</v>
      </c>
      <c r="C104">
        <v>13</v>
      </c>
      <c r="D104">
        <v>2018</v>
      </c>
      <c r="E104">
        <v>19.113373800000002</v>
      </c>
      <c r="F104" s="1">
        <v>1.47425145366089E+63</v>
      </c>
      <c r="G104">
        <v>0.16061705629173101</v>
      </c>
      <c r="H104">
        <v>3514.9711355675799</v>
      </c>
      <c r="I104" s="1">
        <v>1.1007875733624401E+244</v>
      </c>
      <c r="J104">
        <v>12223023576.8325</v>
      </c>
      <c r="K104" s="1">
        <v>1.224055588019E+63</v>
      </c>
      <c r="L104" s="1">
        <v>1.6964288333141901E+247</v>
      </c>
      <c r="M104" s="1">
        <v>1.7019120642320301E+247</v>
      </c>
    </row>
    <row r="105" spans="1:13" x14ac:dyDescent="0.2">
      <c r="A105">
        <v>1</v>
      </c>
      <c r="B105" t="s">
        <v>19</v>
      </c>
      <c r="C105">
        <v>13</v>
      </c>
      <c r="D105">
        <v>2018</v>
      </c>
      <c r="E105">
        <v>16.2037248</v>
      </c>
      <c r="F105" s="1">
        <v>5.9113011289991698E+63</v>
      </c>
      <c r="G105">
        <v>0</v>
      </c>
      <c r="H105">
        <v>3305.2686174538198</v>
      </c>
      <c r="I105" s="1">
        <v>2.8454410536146401E+246</v>
      </c>
      <c r="J105">
        <v>12223023576.8325</v>
      </c>
      <c r="K105" s="1">
        <v>4.9080916023154997E+63</v>
      </c>
      <c r="L105" s="1">
        <v>4.3851224011396403E+249</v>
      </c>
      <c r="M105" s="1">
        <v>4.3992960807283504E+249</v>
      </c>
    </row>
    <row r="106" spans="1:13" x14ac:dyDescent="0.2">
      <c r="A106">
        <v>1</v>
      </c>
      <c r="B106" t="s">
        <v>12</v>
      </c>
      <c r="C106">
        <v>14</v>
      </c>
      <c r="D106">
        <v>2018</v>
      </c>
      <c r="E106">
        <v>13.9377955</v>
      </c>
      <c r="F106" s="1">
        <v>2.37025243902148E+64</v>
      </c>
      <c r="G106">
        <v>0</v>
      </c>
      <c r="H106">
        <v>3149.3095879639</v>
      </c>
      <c r="I106" s="1">
        <v>7.3552200129441403E+248</v>
      </c>
      <c r="J106">
        <v>12223023576.8325</v>
      </c>
      <c r="K106" s="1">
        <v>1.9679958502298099E+64</v>
      </c>
      <c r="L106" s="1">
        <v>1.1335163665787199E+252</v>
      </c>
      <c r="M106" s="1">
        <v>1.1371801406581601E+252</v>
      </c>
    </row>
    <row r="107" spans="1:13" x14ac:dyDescent="0.2">
      <c r="A107">
        <v>1</v>
      </c>
      <c r="B107" t="s">
        <v>13</v>
      </c>
      <c r="C107">
        <v>14</v>
      </c>
      <c r="D107">
        <v>2018</v>
      </c>
      <c r="E107">
        <v>11.2366791</v>
      </c>
      <c r="F107" s="1">
        <v>9.5039932869034203E+64</v>
      </c>
      <c r="G107">
        <v>0</v>
      </c>
      <c r="H107">
        <v>2971.49402050756</v>
      </c>
      <c r="I107" s="1">
        <v>1.9012610143545401E+251</v>
      </c>
      <c r="J107">
        <v>14927318949.586901</v>
      </c>
      <c r="K107" s="1">
        <v>9.6369335238137605E+64</v>
      </c>
      <c r="L107" s="1">
        <v>2.9300421647703799E+254</v>
      </c>
      <c r="M107" s="1">
        <v>2.9395127051626102E+254</v>
      </c>
    </row>
    <row r="108" spans="1:13" x14ac:dyDescent="0.2">
      <c r="A108">
        <v>1</v>
      </c>
      <c r="B108" t="s">
        <v>14</v>
      </c>
      <c r="C108">
        <v>14</v>
      </c>
      <c r="D108">
        <v>2018</v>
      </c>
      <c r="E108">
        <v>9.2991843999999997</v>
      </c>
      <c r="F108" s="1">
        <v>3.8108130134355998E+65</v>
      </c>
      <c r="G108">
        <v>0.10088967164155099</v>
      </c>
      <c r="H108">
        <v>2849.1932765445399</v>
      </c>
      <c r="I108" s="1">
        <v>4.9145959445712201E+253</v>
      </c>
      <c r="J108">
        <v>14927318949.586901</v>
      </c>
      <c r="K108" s="1">
        <v>3.8641180158207801E+65</v>
      </c>
      <c r="L108" s="1">
        <v>7.5739065976124701E+256</v>
      </c>
      <c r="M108" s="1">
        <v>7.5983871287195202E+256</v>
      </c>
    </row>
    <row r="109" spans="1:13" x14ac:dyDescent="0.2">
      <c r="A109">
        <v>1</v>
      </c>
      <c r="B109" t="s">
        <v>15</v>
      </c>
      <c r="C109">
        <v>14</v>
      </c>
      <c r="D109">
        <v>2018</v>
      </c>
      <c r="E109">
        <v>12.3058479</v>
      </c>
      <c r="F109" s="1">
        <v>1.52802042099314E+66</v>
      </c>
      <c r="G109">
        <v>3.1247773300091501</v>
      </c>
      <c r="H109">
        <v>3040.8445780596498</v>
      </c>
      <c r="I109" s="1">
        <v>1.2703807165896001E+256</v>
      </c>
      <c r="J109">
        <v>14927318949.586901</v>
      </c>
      <c r="K109" s="1">
        <v>1.5493941099929599E+66</v>
      </c>
      <c r="L109" s="1">
        <v>1.9577896126915598E+259</v>
      </c>
      <c r="M109" s="1">
        <v>1.96411761910369E+259</v>
      </c>
    </row>
    <row r="110" spans="1:13" x14ac:dyDescent="0.2">
      <c r="A110">
        <v>1</v>
      </c>
      <c r="B110" t="s">
        <v>16</v>
      </c>
      <c r="C110">
        <v>14</v>
      </c>
      <c r="D110">
        <v>2018</v>
      </c>
      <c r="E110">
        <v>18.684058700000001</v>
      </c>
      <c r="F110" s="1">
        <v>6.1268983776957698E+66</v>
      </c>
      <c r="G110">
        <v>6.5522236749429599</v>
      </c>
      <c r="H110">
        <v>3483.3472272045801</v>
      </c>
      <c r="I110" s="1">
        <v>3.2838247198438201E+258</v>
      </c>
      <c r="J110">
        <v>14927318949.586901</v>
      </c>
      <c r="K110" s="1">
        <v>6.2126003870794303E+66</v>
      </c>
      <c r="L110" s="1">
        <v>5.06071750181244E+261</v>
      </c>
      <c r="M110" s="1">
        <v>5.0770748532836303E+261</v>
      </c>
    </row>
    <row r="111" spans="1:13" x14ac:dyDescent="0.2">
      <c r="A111">
        <v>1</v>
      </c>
      <c r="B111" t="s">
        <v>17</v>
      </c>
      <c r="C111">
        <v>14</v>
      </c>
      <c r="D111">
        <v>2018</v>
      </c>
      <c r="E111">
        <v>21.690815600000001</v>
      </c>
      <c r="F111" s="1">
        <v>2.4567003958109799E+67</v>
      </c>
      <c r="G111">
        <v>4.0327843747831098</v>
      </c>
      <c r="H111">
        <v>3709.9271478813598</v>
      </c>
      <c r="I111" s="1">
        <v>8.4884040271062604E+260</v>
      </c>
      <c r="J111">
        <v>14927318949.586901</v>
      </c>
      <c r="K111" s="1">
        <v>2.49106430188474E+67</v>
      </c>
      <c r="L111" s="1">
        <v>1.30815188042299E+264</v>
      </c>
      <c r="M111" s="1">
        <v>1.31238011487356E+264</v>
      </c>
    </row>
    <row r="112" spans="1:13" x14ac:dyDescent="0.2">
      <c r="A112">
        <v>1</v>
      </c>
      <c r="B112" t="s">
        <v>18</v>
      </c>
      <c r="C112">
        <v>14</v>
      </c>
      <c r="D112">
        <v>2018</v>
      </c>
      <c r="E112">
        <v>19.564762399999999</v>
      </c>
      <c r="F112" s="1">
        <v>9.8506233704624205E+67</v>
      </c>
      <c r="G112">
        <v>0.20177934328310199</v>
      </c>
      <c r="H112">
        <v>3548.4799126919902</v>
      </c>
      <c r="I112" s="1">
        <v>2.1941793205948201E+263</v>
      </c>
      <c r="J112">
        <v>14927318949.586901</v>
      </c>
      <c r="K112" s="1">
        <v>9.9884122098535699E+67</v>
      </c>
      <c r="L112" s="1">
        <v>3.3814599246872299E+266</v>
      </c>
      <c r="M112" s="1">
        <v>3.39238954651537E+266</v>
      </c>
    </row>
    <row r="113" spans="1:13" x14ac:dyDescent="0.2">
      <c r="A113">
        <v>1</v>
      </c>
      <c r="B113" t="s">
        <v>19</v>
      </c>
      <c r="C113">
        <v>14</v>
      </c>
      <c r="D113">
        <v>2018</v>
      </c>
      <c r="E113">
        <v>16.558044200000001</v>
      </c>
      <c r="F113" s="1">
        <v>3.9498011622482899E+68</v>
      </c>
      <c r="G113">
        <v>0</v>
      </c>
      <c r="H113">
        <v>3330.2303940657198</v>
      </c>
      <c r="I113" s="1">
        <v>5.6717645337709098E+265</v>
      </c>
      <c r="J113">
        <v>14927318949.586901</v>
      </c>
      <c r="K113" s="1">
        <v>4.0050503071505198E+68</v>
      </c>
      <c r="L113" s="1">
        <v>8.7407826211804197E+268</v>
      </c>
      <c r="M113" s="1">
        <v>8.7690347521118007E+268</v>
      </c>
    </row>
    <row r="114" spans="1:13" x14ac:dyDescent="0.2">
      <c r="A114">
        <v>1</v>
      </c>
      <c r="B114" t="s">
        <v>12</v>
      </c>
      <c r="C114">
        <v>15</v>
      </c>
      <c r="D114">
        <v>2018</v>
      </c>
      <c r="E114">
        <v>14.1463126</v>
      </c>
      <c r="F114" s="1">
        <v>1.5837504525935E+69</v>
      </c>
      <c r="G114">
        <v>0</v>
      </c>
      <c r="H114">
        <v>3163.3988468289599</v>
      </c>
      <c r="I114" s="1">
        <v>1.4661022745315501E+268</v>
      </c>
      <c r="J114">
        <v>14927318949.586901</v>
      </c>
      <c r="K114" s="1">
        <v>1.60590368376894E+69</v>
      </c>
      <c r="L114" s="1">
        <v>2.2594170131351298E+271</v>
      </c>
      <c r="M114" s="1">
        <v>2.26671994561271E+271</v>
      </c>
    </row>
    <row r="115" spans="1:13" x14ac:dyDescent="0.2">
      <c r="A115">
        <v>1</v>
      </c>
      <c r="B115" t="s">
        <v>13</v>
      </c>
      <c r="C115">
        <v>15</v>
      </c>
      <c r="D115">
        <v>2018</v>
      </c>
      <c r="E115">
        <v>11.425292199999999</v>
      </c>
      <c r="F115" s="1">
        <v>6.35035889923726E+69</v>
      </c>
      <c r="G115">
        <v>0</v>
      </c>
      <c r="H115">
        <v>2983.6310602664898</v>
      </c>
      <c r="I115" s="1">
        <v>3.7897480873690501E+270</v>
      </c>
      <c r="J115">
        <v>14567313581.247101</v>
      </c>
      <c r="K115" s="1">
        <v>6.2838908696778502E+69</v>
      </c>
      <c r="L115" s="1">
        <v>5.8403983493129196E+273</v>
      </c>
      <c r="M115" s="1">
        <v>5.8592758006816796E+273</v>
      </c>
    </row>
    <row r="116" spans="1:13" x14ac:dyDescent="0.2">
      <c r="A116">
        <v>1</v>
      </c>
      <c r="B116" t="s">
        <v>14</v>
      </c>
      <c r="C116">
        <v>15</v>
      </c>
      <c r="D116">
        <v>2018</v>
      </c>
      <c r="E116">
        <v>7.9090330000000204</v>
      </c>
      <c r="F116" s="1">
        <v>2.54630128648636E+70</v>
      </c>
      <c r="G116">
        <v>7.2033248254458601E-2</v>
      </c>
      <c r="H116">
        <v>2764.0641363313398</v>
      </c>
      <c r="I116" s="1">
        <v>9.7961723511453503E+272</v>
      </c>
      <c r="J116">
        <v>14567313581.247101</v>
      </c>
      <c r="K116" s="1">
        <v>2.51964962287761E+70</v>
      </c>
      <c r="L116" s="1">
        <v>1.50969266321164E+276</v>
      </c>
      <c r="M116" s="1">
        <v>1.51457232177721E+276</v>
      </c>
    </row>
    <row r="117" spans="1:13" x14ac:dyDescent="0.2">
      <c r="A117">
        <v>1</v>
      </c>
      <c r="B117" t="s">
        <v>15</v>
      </c>
      <c r="C117">
        <v>15</v>
      </c>
      <c r="D117">
        <v>2018</v>
      </c>
      <c r="E117">
        <v>11.473834200000001</v>
      </c>
      <c r="F117" s="1">
        <v>1.02098957624912E+71</v>
      </c>
      <c r="G117">
        <v>2.2310297723255901</v>
      </c>
      <c r="H117">
        <v>2986.76139039073</v>
      </c>
      <c r="I117" s="1">
        <v>2.5322261670423001E+275</v>
      </c>
      <c r="J117">
        <v>14567313581.247101</v>
      </c>
      <c r="K117" s="1">
        <v>1.0103030675949201E+71</v>
      </c>
      <c r="L117" s="1">
        <v>3.9024254871642202E+278</v>
      </c>
      <c r="M117" s="1">
        <v>3.9150389842149503E+278</v>
      </c>
    </row>
    <row r="118" spans="1:13" x14ac:dyDescent="0.2">
      <c r="A118">
        <v>1</v>
      </c>
      <c r="B118" t="s">
        <v>16</v>
      </c>
      <c r="C118">
        <v>15</v>
      </c>
      <c r="D118">
        <v>2018</v>
      </c>
      <c r="E118">
        <v>19.036055099999999</v>
      </c>
      <c r="F118" s="1">
        <v>4.0938584932649302E+71</v>
      </c>
      <c r="G118">
        <v>4.6781592894145598</v>
      </c>
      <c r="H118">
        <v>3509.2580590052798</v>
      </c>
      <c r="I118" s="1">
        <v>6.5455865119645498E+277</v>
      </c>
      <c r="J118">
        <v>14567313581.247101</v>
      </c>
      <c r="K118" s="1">
        <v>4.0510088352125202E+71</v>
      </c>
      <c r="L118" s="1">
        <v>1.0087433723412E+281</v>
      </c>
      <c r="M118" s="1">
        <v>1.0120038526742201E+281</v>
      </c>
    </row>
    <row r="119" spans="1:13" x14ac:dyDescent="0.2">
      <c r="A119">
        <v>1</v>
      </c>
      <c r="B119" t="s">
        <v>17</v>
      </c>
      <c r="C119">
        <v>15</v>
      </c>
      <c r="D119">
        <v>2018</v>
      </c>
      <c r="E119">
        <v>22.600967000000001</v>
      </c>
      <c r="F119" s="1">
        <v>1.6415130724888099E+72</v>
      </c>
      <c r="G119">
        <v>2.8793290066157202</v>
      </c>
      <c r="H119">
        <v>3780.8975197997402</v>
      </c>
      <c r="I119" s="1">
        <v>1.69197772865827E+280</v>
      </c>
      <c r="J119">
        <v>14567313581.247101</v>
      </c>
      <c r="K119" s="1">
        <v>1.62433165941349E+72</v>
      </c>
      <c r="L119" s="1">
        <v>2.60751472280317E+283</v>
      </c>
      <c r="M119" s="1">
        <v>2.6159427836012499E+283</v>
      </c>
    </row>
    <row r="120" spans="1:13" x14ac:dyDescent="0.2">
      <c r="A120">
        <v>1</v>
      </c>
      <c r="B120" t="s">
        <v>18</v>
      </c>
      <c r="C120">
        <v>15</v>
      </c>
      <c r="D120">
        <v>2018</v>
      </c>
      <c r="E120">
        <v>20.080247</v>
      </c>
      <c r="F120" s="1">
        <v>6.5819694832751402E+72</v>
      </c>
      <c r="G120">
        <v>0.14406649650891701</v>
      </c>
      <c r="H120">
        <v>3587.0735968999402</v>
      </c>
      <c r="I120" s="1">
        <v>4.3736166790290702E+282</v>
      </c>
      <c r="J120">
        <v>14567313581.247101</v>
      </c>
      <c r="K120" s="1">
        <v>6.5130772286616303E+72</v>
      </c>
      <c r="L120" s="1">
        <v>6.7402009431349696E+285</v>
      </c>
      <c r="M120" s="1">
        <v>6.7619867542919502E+285</v>
      </c>
    </row>
    <row r="121" spans="1:13" x14ac:dyDescent="0.2">
      <c r="A121">
        <v>1</v>
      </c>
      <c r="B121" t="s">
        <v>19</v>
      </c>
      <c r="C121">
        <v>15</v>
      </c>
      <c r="D121">
        <v>2018</v>
      </c>
      <c r="E121">
        <v>16.515381000000001</v>
      </c>
      <c r="F121" s="1">
        <v>2.6391701049983901E+73</v>
      </c>
      <c r="G121">
        <v>0</v>
      </c>
      <c r="H121">
        <v>3327.2164416390901</v>
      </c>
      <c r="I121" s="1">
        <v>1.13054223652519E+285</v>
      </c>
      <c r="J121">
        <v>14567313581.247101</v>
      </c>
      <c r="K121" s="1">
        <v>2.6115464006794999E+73</v>
      </c>
      <c r="L121" s="1">
        <v>1.74228388267731E+288</v>
      </c>
      <c r="M121" s="1">
        <v>1.7479153271950699E+288</v>
      </c>
    </row>
    <row r="122" spans="1:13" x14ac:dyDescent="0.2">
      <c r="A122">
        <v>1</v>
      </c>
      <c r="B122" t="s">
        <v>12</v>
      </c>
      <c r="C122">
        <v>16</v>
      </c>
      <c r="D122">
        <v>2018</v>
      </c>
      <c r="E122">
        <v>14.431994400000001</v>
      </c>
      <c r="F122" s="1">
        <v>1.0582271553850101E+74</v>
      </c>
      <c r="G122">
        <v>0</v>
      </c>
      <c r="H122">
        <v>3182.7876958919801</v>
      </c>
      <c r="I122" s="1">
        <v>2.9223542947781102E+287</v>
      </c>
      <c r="J122">
        <v>14567313581.247101</v>
      </c>
      <c r="K122" s="1">
        <v>1.0471508878919799E+74</v>
      </c>
      <c r="L122" s="1">
        <v>4.5036537537191498E+290</v>
      </c>
      <c r="M122" s="1">
        <v>4.51821055269632E+290</v>
      </c>
    </row>
    <row r="123" spans="1:13" x14ac:dyDescent="0.2">
      <c r="A123">
        <v>1</v>
      </c>
      <c r="B123" t="s">
        <v>13</v>
      </c>
      <c r="C123">
        <v>16</v>
      </c>
      <c r="D123">
        <v>2018</v>
      </c>
      <c r="E123">
        <v>10.4298178</v>
      </c>
      <c r="F123" s="1">
        <v>4.2431698899337798E+74</v>
      </c>
      <c r="G123">
        <v>0</v>
      </c>
      <c r="H123">
        <v>2920.0390192611599</v>
      </c>
      <c r="I123" s="1">
        <v>7.5540341159272596E+289</v>
      </c>
      <c r="J123">
        <v>12242906639.657301</v>
      </c>
      <c r="K123" s="1">
        <v>3.5287905296793702E+74</v>
      </c>
      <c r="L123" s="1">
        <v>1.1641557001732899E+293</v>
      </c>
      <c r="M123" s="1">
        <v>1.16791850731439E+293</v>
      </c>
    </row>
    <row r="124" spans="1:13" x14ac:dyDescent="0.2">
      <c r="A124">
        <v>1</v>
      </c>
      <c r="B124" t="s">
        <v>14</v>
      </c>
      <c r="C124">
        <v>16</v>
      </c>
      <c r="D124">
        <v>2018</v>
      </c>
      <c r="E124">
        <v>8.9590574000000096</v>
      </c>
      <c r="F124" s="1">
        <v>1.70138241333357E+75</v>
      </c>
      <c r="G124">
        <v>7.8437383056646798E-2</v>
      </c>
      <c r="H124">
        <v>2828.1646669505299</v>
      </c>
      <c r="I124" s="1">
        <v>1.95265274736055E+292</v>
      </c>
      <c r="J124">
        <v>12242906639.657301</v>
      </c>
      <c r="K124" s="1">
        <v>1.41493795989116E+75</v>
      </c>
      <c r="L124" s="1">
        <v>3.0092422027932299E+295</v>
      </c>
      <c r="M124" s="1">
        <v>3.0189687351190102E+295</v>
      </c>
    </row>
    <row r="125" spans="1:13" x14ac:dyDescent="0.2">
      <c r="A125">
        <v>1</v>
      </c>
      <c r="B125" t="s">
        <v>15</v>
      </c>
      <c r="C125">
        <v>16</v>
      </c>
      <c r="D125">
        <v>2018</v>
      </c>
      <c r="E125">
        <v>12.4340712</v>
      </c>
      <c r="F125" s="1">
        <v>6.8220273792665201E+75</v>
      </c>
      <c r="G125">
        <v>2.4293800585600298</v>
      </c>
      <c r="H125">
        <v>3049.2519109640202</v>
      </c>
      <c r="I125" s="1">
        <v>5.0474391474292198E+294</v>
      </c>
      <c r="J125">
        <v>12242906639.657301</v>
      </c>
      <c r="K125" s="1">
        <v>5.6734720111677602E+75</v>
      </c>
      <c r="L125" s="1">
        <v>7.7786318734890301E+297</v>
      </c>
      <c r="M125" s="1">
        <v>7.8037741216927898E+297</v>
      </c>
    </row>
    <row r="126" spans="1:13" x14ac:dyDescent="0.2">
      <c r="A126">
        <v>1</v>
      </c>
      <c r="B126" t="s">
        <v>16</v>
      </c>
      <c r="C126">
        <v>16</v>
      </c>
      <c r="D126">
        <v>2018</v>
      </c>
      <c r="E126">
        <v>19.805820900000001</v>
      </c>
      <c r="F126" s="1">
        <v>2.7354260393625899E+76</v>
      </c>
      <c r="G126">
        <v>5.0940722662900102</v>
      </c>
      <c r="H126">
        <v>3566.4841490572298</v>
      </c>
      <c r="I126" s="1">
        <v>1.3047195401967E+297</v>
      </c>
      <c r="J126">
        <v>12242906639.657301</v>
      </c>
      <c r="K126" s="1">
        <v>2.27489017709156E+76</v>
      </c>
      <c r="L126" s="1">
        <v>2.01070933297078E+300</v>
      </c>
      <c r="M126" s="1">
        <v>2.0172083875522701E+300</v>
      </c>
    </row>
    <row r="127" spans="1:13" x14ac:dyDescent="0.2">
      <c r="A127">
        <v>1</v>
      </c>
      <c r="B127" t="s">
        <v>17</v>
      </c>
      <c r="C127">
        <v>16</v>
      </c>
      <c r="D127">
        <v>2018</v>
      </c>
      <c r="E127">
        <v>23.280942599999999</v>
      </c>
      <c r="F127" s="1">
        <v>1.09682286523268E+77</v>
      </c>
      <c r="G127">
        <v>3.13531650606985</v>
      </c>
      <c r="H127">
        <v>3834.6584335233601</v>
      </c>
      <c r="I127" s="1">
        <v>3.3725876208693303E+299</v>
      </c>
      <c r="J127">
        <v>12242906639.657301</v>
      </c>
      <c r="K127" s="1">
        <v>9.1216195438011902E+76</v>
      </c>
      <c r="L127" s="1">
        <v>5.1975104201484701E+302</v>
      </c>
      <c r="M127" s="1">
        <v>5.21430991640312E+302</v>
      </c>
    </row>
    <row r="128" spans="1:13" x14ac:dyDescent="0.2">
      <c r="A128">
        <v>1</v>
      </c>
      <c r="B128" t="s">
        <v>18</v>
      </c>
      <c r="C128">
        <v>16</v>
      </c>
      <c r="D128">
        <v>2018</v>
      </c>
      <c r="E128">
        <v>20.823712499999999</v>
      </c>
      <c r="F128" s="1">
        <v>4.3979269787807999E+77</v>
      </c>
      <c r="G128">
        <v>0.15687476611329401</v>
      </c>
      <c r="H128">
        <v>3643.3545154537801</v>
      </c>
      <c r="I128" s="1">
        <v>8.7178484800849798E+301</v>
      </c>
      <c r="J128">
        <v>12242906639.657301</v>
      </c>
      <c r="K128" s="1">
        <v>3.6574927413960501E+77</v>
      </c>
      <c r="L128" s="1">
        <v>1.34351167145771E+305</v>
      </c>
      <c r="M128" s="1">
        <v>1.3478541965260999E+305</v>
      </c>
    </row>
    <row r="129" spans="1:13" x14ac:dyDescent="0.2">
      <c r="A129">
        <v>1</v>
      </c>
      <c r="B129" t="s">
        <v>19</v>
      </c>
      <c r="C129">
        <v>16</v>
      </c>
      <c r="D129">
        <v>2018</v>
      </c>
      <c r="E129">
        <v>17.3486355</v>
      </c>
      <c r="F129" t="e">
        <f>-Inf</f>
        <v>#NAME?</v>
      </c>
      <c r="G129">
        <v>0</v>
      </c>
      <c r="H129">
        <v>3386.4970363691</v>
      </c>
      <c r="I129" t="s">
        <v>20</v>
      </c>
      <c r="J129">
        <v>12242906639.657301</v>
      </c>
      <c r="K129" s="1">
        <v>1.4665436427301601E+78</v>
      </c>
      <c r="L129" s="1">
        <v>3.4728619385654101E+307</v>
      </c>
      <c r="M129" t="e">
        <f>-Inf</f>
        <v>#NAME?</v>
      </c>
    </row>
    <row r="130" spans="1:13" x14ac:dyDescent="0.2">
      <c r="A130">
        <v>1</v>
      </c>
      <c r="B130" t="s">
        <v>12</v>
      </c>
      <c r="C130">
        <v>17</v>
      </c>
      <c r="D130">
        <v>2018</v>
      </c>
      <c r="E130">
        <v>13.9946649</v>
      </c>
      <c r="F130" t="s">
        <v>21</v>
      </c>
      <c r="G130">
        <v>0</v>
      </c>
      <c r="H130">
        <v>3153.1469659038398</v>
      </c>
      <c r="I130" t="s">
        <v>20</v>
      </c>
      <c r="J130">
        <v>12242906639.657301</v>
      </c>
      <c r="K130" t="e">
        <f>-Inf</f>
        <v>#NAME?</v>
      </c>
      <c r="L130" t="s">
        <v>20</v>
      </c>
      <c r="M130" t="s">
        <v>21</v>
      </c>
    </row>
    <row r="131" spans="1:13" x14ac:dyDescent="0.2">
      <c r="A131">
        <v>1</v>
      </c>
      <c r="B131" t="s">
        <v>13</v>
      </c>
      <c r="C131">
        <v>17</v>
      </c>
      <c r="D131">
        <v>2018</v>
      </c>
      <c r="E131">
        <v>11.416350700000001</v>
      </c>
      <c r="F131" t="s">
        <v>21</v>
      </c>
      <c r="G131">
        <v>0</v>
      </c>
      <c r="H131">
        <v>2983.05474908628</v>
      </c>
      <c r="I131" t="s">
        <v>21</v>
      </c>
      <c r="J131" t="s">
        <v>21</v>
      </c>
      <c r="K131" t="s">
        <v>21</v>
      </c>
      <c r="L131" t="s">
        <v>21</v>
      </c>
      <c r="M131" t="s">
        <v>21</v>
      </c>
    </row>
    <row r="132" spans="1:13" x14ac:dyDescent="0.2">
      <c r="A132">
        <v>1</v>
      </c>
      <c r="B132" t="s">
        <v>14</v>
      </c>
      <c r="C132">
        <v>17</v>
      </c>
      <c r="D132">
        <v>2018</v>
      </c>
      <c r="E132">
        <v>9.4390765000000005</v>
      </c>
      <c r="F132" t="s">
        <v>21</v>
      </c>
      <c r="G132">
        <v>9.7363235235229106E-2</v>
      </c>
      <c r="H132">
        <v>2857.88012657236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</row>
    <row r="133" spans="1:13" x14ac:dyDescent="0.2">
      <c r="A133">
        <v>1</v>
      </c>
      <c r="B133" t="s">
        <v>15</v>
      </c>
      <c r="C133">
        <v>17</v>
      </c>
      <c r="D133">
        <v>2018</v>
      </c>
      <c r="E133">
        <v>12.8437164</v>
      </c>
      <c r="F133" t="s">
        <v>21</v>
      </c>
      <c r="G133">
        <v>3.0155557579800099</v>
      </c>
      <c r="H133">
        <v>3076.24202778978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</row>
    <row r="134" spans="1:13" x14ac:dyDescent="0.2">
      <c r="A134">
        <v>1</v>
      </c>
      <c r="B134" t="s">
        <v>16</v>
      </c>
      <c r="C134">
        <v>17</v>
      </c>
      <c r="D134">
        <v>2018</v>
      </c>
      <c r="E134">
        <v>20.0661779</v>
      </c>
      <c r="F134" t="s">
        <v>21</v>
      </c>
      <c r="G134">
        <v>6.3232012216657099</v>
      </c>
      <c r="H134">
        <v>3586.0156154296901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</row>
    <row r="135" spans="1:13" x14ac:dyDescent="0.2">
      <c r="A135">
        <v>1</v>
      </c>
      <c r="B135" t="s">
        <v>17</v>
      </c>
      <c r="C135">
        <v>17</v>
      </c>
      <c r="D135">
        <v>2018</v>
      </c>
      <c r="E135">
        <v>23.470923500000001</v>
      </c>
      <c r="F135" t="s">
        <v>21</v>
      </c>
      <c r="G135">
        <v>3.8918248750970701</v>
      </c>
      <c r="H135">
        <v>3849.79277167588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</row>
    <row r="136" spans="1:13" x14ac:dyDescent="0.2">
      <c r="A136">
        <v>1</v>
      </c>
      <c r="B136" t="s">
        <v>18</v>
      </c>
      <c r="C136">
        <v>17</v>
      </c>
      <c r="D136">
        <v>2018</v>
      </c>
      <c r="E136">
        <v>21.0634558</v>
      </c>
      <c r="F136" t="s">
        <v>21</v>
      </c>
      <c r="G136">
        <v>0.19472647047045799</v>
      </c>
      <c r="H136">
        <v>3661.6601589265601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</row>
    <row r="137" spans="1:13" x14ac:dyDescent="0.2">
      <c r="A137">
        <v>1</v>
      </c>
      <c r="B137" t="s">
        <v>19</v>
      </c>
      <c r="C137">
        <v>17</v>
      </c>
      <c r="D137">
        <v>2018</v>
      </c>
      <c r="E137">
        <v>17.658753900000001</v>
      </c>
      <c r="F137" t="s">
        <v>21</v>
      </c>
      <c r="G137">
        <v>0</v>
      </c>
      <c r="H137">
        <v>3408.78454330246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</row>
    <row r="138" spans="1:13" x14ac:dyDescent="0.2">
      <c r="A138">
        <v>1</v>
      </c>
      <c r="B138" t="s">
        <v>12</v>
      </c>
      <c r="C138">
        <v>18</v>
      </c>
      <c r="D138">
        <v>2018</v>
      </c>
      <c r="E138">
        <v>14.8914092</v>
      </c>
      <c r="F138" t="s">
        <v>21</v>
      </c>
      <c r="G138">
        <v>0</v>
      </c>
      <c r="H138">
        <v>3214.1762207011798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</row>
    <row r="139" spans="1:13" x14ac:dyDescent="0.2">
      <c r="A139">
        <v>1</v>
      </c>
      <c r="B139" t="s">
        <v>13</v>
      </c>
      <c r="C139">
        <v>18</v>
      </c>
      <c r="D139">
        <v>2018</v>
      </c>
      <c r="E139">
        <v>11.846606100000001</v>
      </c>
      <c r="F139" t="s">
        <v>21</v>
      </c>
      <c r="G139">
        <v>0</v>
      </c>
      <c r="H139">
        <v>3010.8921255131399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</row>
    <row r="140" spans="1:13" x14ac:dyDescent="0.2">
      <c r="A140">
        <v>1</v>
      </c>
      <c r="B140" t="s">
        <v>14</v>
      </c>
      <c r="C140">
        <v>18</v>
      </c>
      <c r="D140">
        <v>2018</v>
      </c>
      <c r="E140">
        <v>8.1889435000000503</v>
      </c>
      <c r="F140" t="s">
        <v>21</v>
      </c>
      <c r="G140">
        <v>9.5780370896103306E-2</v>
      </c>
      <c r="H140">
        <v>2781.03160394108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</row>
    <row r="141" spans="1:13" x14ac:dyDescent="0.2">
      <c r="A141">
        <v>1</v>
      </c>
      <c r="B141" t="s">
        <v>15</v>
      </c>
      <c r="C141">
        <v>18</v>
      </c>
      <c r="D141">
        <v>2018</v>
      </c>
      <c r="E141">
        <v>12.083774</v>
      </c>
      <c r="F141" t="s">
        <v>21</v>
      </c>
      <c r="G141">
        <v>2.9665309319209801</v>
      </c>
      <c r="H141">
        <v>3026.32957745571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</row>
    <row r="142" spans="1:13" x14ac:dyDescent="0.2">
      <c r="A142">
        <v>1</v>
      </c>
      <c r="B142" t="s">
        <v>16</v>
      </c>
      <c r="C142">
        <v>18</v>
      </c>
      <c r="D142">
        <v>2018</v>
      </c>
      <c r="E142">
        <v>20.346105099999999</v>
      </c>
      <c r="F142" t="s">
        <v>21</v>
      </c>
      <c r="G142">
        <v>6.2204029765302602</v>
      </c>
      <c r="H142">
        <v>3607.1150352985001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</row>
    <row r="143" spans="1:13" x14ac:dyDescent="0.2">
      <c r="A143">
        <v>1</v>
      </c>
      <c r="B143" t="s">
        <v>17</v>
      </c>
      <c r="C143">
        <v>18</v>
      </c>
      <c r="D143">
        <v>2018</v>
      </c>
      <c r="E143">
        <v>24.241056499999999</v>
      </c>
      <c r="F143" t="s">
        <v>21</v>
      </c>
      <c r="G143">
        <v>3.8285542699859101</v>
      </c>
      <c r="H143">
        <v>3911.6568112192499</v>
      </c>
      <c r="I143" t="s">
        <v>21</v>
      </c>
      <c r="J143" t="s">
        <v>21</v>
      </c>
      <c r="K143" t="s">
        <v>21</v>
      </c>
      <c r="L143" t="s">
        <v>21</v>
      </c>
      <c r="M143" t="s">
        <v>21</v>
      </c>
    </row>
    <row r="144" spans="1:13" x14ac:dyDescent="0.2">
      <c r="A144">
        <v>1</v>
      </c>
      <c r="B144" t="s">
        <v>18</v>
      </c>
      <c r="C144">
        <v>18</v>
      </c>
      <c r="D144">
        <v>2018</v>
      </c>
      <c r="E144">
        <v>21.486968300000001</v>
      </c>
      <c r="F144" t="s">
        <v>21</v>
      </c>
      <c r="G144">
        <v>0.191560741792207</v>
      </c>
      <c r="H144">
        <v>3694.1857326725499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</row>
    <row r="145" spans="1:13" x14ac:dyDescent="0.2">
      <c r="A145">
        <v>1</v>
      </c>
      <c r="B145" t="s">
        <v>19</v>
      </c>
      <c r="C145">
        <v>18</v>
      </c>
      <c r="D145">
        <v>2018</v>
      </c>
      <c r="E145">
        <v>17.592067</v>
      </c>
      <c r="F145" t="s">
        <v>21</v>
      </c>
      <c r="G145">
        <v>0</v>
      </c>
      <c r="H145">
        <v>3403.9815705306501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</row>
    <row r="146" spans="1:13" x14ac:dyDescent="0.2">
      <c r="A146">
        <v>1</v>
      </c>
      <c r="B146" t="s">
        <v>12</v>
      </c>
      <c r="C146">
        <v>19</v>
      </c>
      <c r="D146">
        <v>2018</v>
      </c>
      <c r="E146">
        <v>15.2512899</v>
      </c>
      <c r="F146" t="s">
        <v>21</v>
      </c>
      <c r="G146">
        <v>0</v>
      </c>
      <c r="H146">
        <v>3238.9449665636598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</row>
    <row r="147" spans="1:13" x14ac:dyDescent="0.2">
      <c r="A147">
        <v>1</v>
      </c>
      <c r="B147" t="s">
        <v>13</v>
      </c>
      <c r="C147">
        <v>19</v>
      </c>
      <c r="D147">
        <v>2018</v>
      </c>
      <c r="E147">
        <v>10.9431025</v>
      </c>
      <c r="F147" t="s">
        <v>21</v>
      </c>
      <c r="G147">
        <v>0</v>
      </c>
      <c r="H147">
        <v>2952.6849635112899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</row>
    <row r="148" spans="1:13" x14ac:dyDescent="0.2">
      <c r="A148">
        <v>1</v>
      </c>
      <c r="B148" t="s">
        <v>14</v>
      </c>
      <c r="C148">
        <v>19</v>
      </c>
      <c r="D148">
        <v>2018</v>
      </c>
      <c r="E148">
        <v>7.6789428000000202</v>
      </c>
      <c r="F148" t="s">
        <v>21</v>
      </c>
      <c r="G148">
        <v>0.10146528093078</v>
      </c>
      <c r="H148">
        <v>2750.1816431713501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</row>
    <row r="149" spans="1:13" x14ac:dyDescent="0.2">
      <c r="A149">
        <v>1</v>
      </c>
      <c r="B149" t="s">
        <v>15</v>
      </c>
      <c r="C149">
        <v>19</v>
      </c>
      <c r="D149">
        <v>2018</v>
      </c>
      <c r="E149">
        <v>11.5762</v>
      </c>
      <c r="F149" t="s">
        <v>21</v>
      </c>
      <c r="G149">
        <v>3.1426052288283399</v>
      </c>
      <c r="H149">
        <v>2993.3716736197398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</row>
    <row r="150" spans="1:13" x14ac:dyDescent="0.2">
      <c r="A150">
        <v>1</v>
      </c>
      <c r="B150" t="s">
        <v>16</v>
      </c>
      <c r="C150">
        <v>19</v>
      </c>
      <c r="D150">
        <v>2018</v>
      </c>
      <c r="E150">
        <v>19.843679000000002</v>
      </c>
      <c r="F150" t="s">
        <v>21</v>
      </c>
      <c r="G150">
        <v>6.5896063004490104</v>
      </c>
      <c r="H150">
        <v>3569.3186414895399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</row>
    <row r="151" spans="1:13" x14ac:dyDescent="0.2">
      <c r="A151">
        <v>1</v>
      </c>
      <c r="B151" t="s">
        <v>17</v>
      </c>
      <c r="C151">
        <v>19</v>
      </c>
      <c r="D151">
        <v>2018</v>
      </c>
      <c r="E151">
        <v>23.7410572</v>
      </c>
      <c r="F151" t="s">
        <v>21</v>
      </c>
      <c r="G151">
        <v>4.05579275720536</v>
      </c>
      <c r="H151">
        <v>3871.39837191262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</row>
    <row r="152" spans="1:13" x14ac:dyDescent="0.2">
      <c r="A152">
        <v>1</v>
      </c>
      <c r="B152" t="s">
        <v>18</v>
      </c>
      <c r="C152">
        <v>19</v>
      </c>
      <c r="D152">
        <v>2018</v>
      </c>
      <c r="E152">
        <v>20.985253</v>
      </c>
      <c r="F152" t="s">
        <v>21</v>
      </c>
      <c r="G152">
        <v>0.202930561861561</v>
      </c>
      <c r="H152">
        <v>3655.6805258075701</v>
      </c>
      <c r="I152" t="s">
        <v>21</v>
      </c>
      <c r="J152" t="s">
        <v>21</v>
      </c>
      <c r="K152" t="s">
        <v>21</v>
      </c>
      <c r="L152" t="s">
        <v>21</v>
      </c>
      <c r="M152" t="s">
        <v>21</v>
      </c>
    </row>
    <row r="153" spans="1:13" x14ac:dyDescent="0.2">
      <c r="A153">
        <v>1</v>
      </c>
      <c r="B153" t="s">
        <v>19</v>
      </c>
      <c r="C153">
        <v>19</v>
      </c>
      <c r="D153">
        <v>2018</v>
      </c>
      <c r="E153">
        <v>17.087924999999998</v>
      </c>
      <c r="F153" t="s">
        <v>21</v>
      </c>
      <c r="G153">
        <v>0</v>
      </c>
      <c r="H153">
        <v>3367.8548937935202</v>
      </c>
      <c r="I153" t="s">
        <v>21</v>
      </c>
      <c r="J153" t="s">
        <v>21</v>
      </c>
      <c r="K153" t="s">
        <v>21</v>
      </c>
      <c r="L153" t="s">
        <v>21</v>
      </c>
      <c r="M153" t="s">
        <v>21</v>
      </c>
    </row>
    <row r="154" spans="1:13" x14ac:dyDescent="0.2">
      <c r="A154">
        <v>1</v>
      </c>
      <c r="B154" t="s">
        <v>12</v>
      </c>
      <c r="C154">
        <v>20</v>
      </c>
      <c r="D154">
        <v>2018</v>
      </c>
      <c r="E154">
        <v>14.837983100000001</v>
      </c>
      <c r="F154" t="s">
        <v>21</v>
      </c>
      <c r="G154">
        <v>0</v>
      </c>
      <c r="H154">
        <v>3210.5127329146299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</row>
    <row r="155" spans="1:13" x14ac:dyDescent="0.2">
      <c r="A155">
        <v>1</v>
      </c>
      <c r="B155" t="s">
        <v>13</v>
      </c>
      <c r="C155">
        <v>20</v>
      </c>
      <c r="D155">
        <v>2018</v>
      </c>
      <c r="E155">
        <v>10.434817900000001</v>
      </c>
      <c r="F155" t="s">
        <v>21</v>
      </c>
      <c r="G155">
        <v>0</v>
      </c>
      <c r="H155">
        <v>2920.35557164989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</row>
    <row r="156" spans="1:13" x14ac:dyDescent="0.2">
      <c r="A156">
        <v>1</v>
      </c>
      <c r="B156" t="s">
        <v>14</v>
      </c>
      <c r="C156">
        <v>20</v>
      </c>
      <c r="D156">
        <v>2018</v>
      </c>
      <c r="E156">
        <v>9.1790192000000292</v>
      </c>
      <c r="F156" t="s">
        <v>21</v>
      </c>
      <c r="G156">
        <v>0.110891806568699</v>
      </c>
      <c r="H156">
        <v>2841.7490670028901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</row>
    <row r="157" spans="1:13" x14ac:dyDescent="0.2">
      <c r="A157">
        <v>1</v>
      </c>
      <c r="B157" t="s">
        <v>15</v>
      </c>
      <c r="C157">
        <v>20</v>
      </c>
      <c r="D157">
        <v>2018</v>
      </c>
      <c r="E157">
        <v>12.7947808</v>
      </c>
      <c r="F157" t="s">
        <v>21</v>
      </c>
      <c r="G157">
        <v>3.4345656756694201</v>
      </c>
      <c r="H157">
        <v>3073.0073463761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</row>
    <row r="158" spans="1:13" x14ac:dyDescent="0.2">
      <c r="A158">
        <v>1</v>
      </c>
      <c r="B158" t="s">
        <v>16</v>
      </c>
      <c r="C158">
        <v>20</v>
      </c>
      <c r="D158">
        <v>2018</v>
      </c>
      <c r="E158">
        <v>20.465107</v>
      </c>
      <c r="F158" t="s">
        <v>21</v>
      </c>
      <c r="G158">
        <v>7.2018067710449403</v>
      </c>
      <c r="H158">
        <v>3616.1161993949599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</row>
    <row r="159" spans="1:13" x14ac:dyDescent="0.2">
      <c r="A159">
        <v>1</v>
      </c>
      <c r="B159" t="s">
        <v>17</v>
      </c>
      <c r="C159">
        <v>20</v>
      </c>
      <c r="D159">
        <v>2018</v>
      </c>
      <c r="E159">
        <v>24.080980799999999</v>
      </c>
      <c r="F159" t="s">
        <v>21</v>
      </c>
      <c r="G159">
        <v>4.4325919347877099</v>
      </c>
      <c r="H159">
        <v>3898.73002917235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</row>
    <row r="160" spans="1:13" x14ac:dyDescent="0.2">
      <c r="A160">
        <v>1</v>
      </c>
      <c r="B160" t="s">
        <v>18</v>
      </c>
      <c r="C160">
        <v>20</v>
      </c>
      <c r="D160">
        <v>2018</v>
      </c>
      <c r="E160">
        <v>21.524225999999999</v>
      </c>
      <c r="F160" t="s">
        <v>21</v>
      </c>
      <c r="G160">
        <v>0.221783613137398</v>
      </c>
      <c r="H160">
        <v>3697.0586474943898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</row>
    <row r="161" spans="1:13" x14ac:dyDescent="0.2">
      <c r="A161">
        <v>1</v>
      </c>
      <c r="B161" t="s">
        <v>19</v>
      </c>
      <c r="C161">
        <v>20</v>
      </c>
      <c r="D161">
        <v>2018</v>
      </c>
      <c r="E161">
        <v>17.908398699999999</v>
      </c>
      <c r="F161" t="s">
        <v>21</v>
      </c>
      <c r="G161">
        <v>0</v>
      </c>
      <c r="H161">
        <v>3426.8150602012902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</row>
    <row r="162" spans="1:13" x14ac:dyDescent="0.2">
      <c r="A162">
        <v>1</v>
      </c>
      <c r="B162" t="s">
        <v>12</v>
      </c>
      <c r="C162">
        <v>21</v>
      </c>
      <c r="D162">
        <v>2018</v>
      </c>
      <c r="E162">
        <v>14.332125100000001</v>
      </c>
      <c r="F162" t="s">
        <v>21</v>
      </c>
      <c r="G162">
        <v>0</v>
      </c>
      <c r="H162">
        <v>3175.9984169862601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</row>
    <row r="163" spans="1:13" x14ac:dyDescent="0.2">
      <c r="A163">
        <v>1</v>
      </c>
      <c r="B163" t="s">
        <v>13</v>
      </c>
      <c r="C163">
        <v>21</v>
      </c>
      <c r="D163">
        <v>2018</v>
      </c>
      <c r="E163">
        <v>11.7358397</v>
      </c>
      <c r="F163" t="s">
        <v>21</v>
      </c>
      <c r="G163">
        <v>0</v>
      </c>
      <c r="H163">
        <v>3003.70487219181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</row>
    <row r="164" spans="1:13" x14ac:dyDescent="0.2">
      <c r="A164">
        <v>1</v>
      </c>
      <c r="B164" t="s">
        <v>14</v>
      </c>
      <c r="C164">
        <v>21</v>
      </c>
      <c r="D164">
        <v>2018</v>
      </c>
      <c r="E164">
        <v>11.5691489</v>
      </c>
      <c r="F164" t="s">
        <v>21</v>
      </c>
      <c r="G164">
        <v>0.113122312226541</v>
      </c>
      <c r="H164">
        <v>2992.91595553668</v>
      </c>
      <c r="I164" t="s">
        <v>21</v>
      </c>
      <c r="J164" t="s">
        <v>21</v>
      </c>
      <c r="K164" t="s">
        <v>21</v>
      </c>
      <c r="L164" t="s">
        <v>21</v>
      </c>
      <c r="M164" t="s">
        <v>21</v>
      </c>
    </row>
    <row r="165" spans="1:13" x14ac:dyDescent="0.2">
      <c r="A165">
        <v>1</v>
      </c>
      <c r="B165" t="s">
        <v>15</v>
      </c>
      <c r="C165">
        <v>21</v>
      </c>
      <c r="D165">
        <v>2018</v>
      </c>
      <c r="E165">
        <v>14.7068534</v>
      </c>
      <c r="F165" t="s">
        <v>21</v>
      </c>
      <c r="G165">
        <v>3.5036493925720298</v>
      </c>
      <c r="H165">
        <v>3201.53584139648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</row>
    <row r="166" spans="1:13" x14ac:dyDescent="0.2">
      <c r="A166">
        <v>1</v>
      </c>
      <c r="B166" t="s">
        <v>16</v>
      </c>
      <c r="C166">
        <v>21</v>
      </c>
      <c r="D166">
        <v>2018</v>
      </c>
      <c r="E166">
        <v>21.363049199999999</v>
      </c>
      <c r="F166" t="s">
        <v>21</v>
      </c>
      <c r="G166">
        <v>7.3466657218236797</v>
      </c>
      <c r="H166">
        <v>3684.6438634531801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</row>
    <row r="167" spans="1:13" x14ac:dyDescent="0.2">
      <c r="A167">
        <v>1</v>
      </c>
      <c r="B167" t="s">
        <v>17</v>
      </c>
      <c r="C167">
        <v>21</v>
      </c>
      <c r="D167">
        <v>2018</v>
      </c>
      <c r="E167">
        <v>24.500851099999998</v>
      </c>
      <c r="F167" t="s">
        <v>21</v>
      </c>
      <c r="G167">
        <v>4.5217502026109004</v>
      </c>
      <c r="H167">
        <v>3932.7126939199502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</row>
    <row r="168" spans="1:13" x14ac:dyDescent="0.2">
      <c r="A168">
        <v>1</v>
      </c>
      <c r="B168" t="s">
        <v>18</v>
      </c>
      <c r="C168">
        <v>21</v>
      </c>
      <c r="D168">
        <v>2018</v>
      </c>
      <c r="E168">
        <v>22.2821371</v>
      </c>
      <c r="F168" t="s">
        <v>21</v>
      </c>
      <c r="G168">
        <v>0.22624462445308199</v>
      </c>
      <c r="H168">
        <v>3755.9080724355499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</row>
    <row r="169" spans="1:13" x14ac:dyDescent="0.2">
      <c r="A169">
        <v>1</v>
      </c>
      <c r="B169" t="s">
        <v>19</v>
      </c>
      <c r="C169">
        <v>21</v>
      </c>
      <c r="D169">
        <v>2018</v>
      </c>
      <c r="E169">
        <v>19.144375499999999</v>
      </c>
      <c r="F169" t="s">
        <v>21</v>
      </c>
      <c r="G169">
        <v>0</v>
      </c>
      <c r="H169">
        <v>3517.2640366376199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</row>
    <row r="170" spans="1:13" x14ac:dyDescent="0.2">
      <c r="A170">
        <v>1</v>
      </c>
      <c r="B170" t="s">
        <v>12</v>
      </c>
      <c r="C170">
        <v>22</v>
      </c>
      <c r="D170">
        <v>2018</v>
      </c>
      <c r="E170">
        <v>15.3516478</v>
      </c>
      <c r="F170" t="s">
        <v>21</v>
      </c>
      <c r="G170">
        <v>0</v>
      </c>
      <c r="H170">
        <v>3245.88051493692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</row>
    <row r="171" spans="1:13" x14ac:dyDescent="0.2">
      <c r="A171">
        <v>1</v>
      </c>
      <c r="B171" t="s">
        <v>13</v>
      </c>
      <c r="C171">
        <v>22</v>
      </c>
      <c r="D171">
        <v>2018</v>
      </c>
      <c r="E171">
        <v>13.78792</v>
      </c>
      <c r="F171" t="s">
        <v>21</v>
      </c>
      <c r="G171">
        <v>0</v>
      </c>
      <c r="H171">
        <v>3139.21516340471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</row>
    <row r="172" spans="1:13" x14ac:dyDescent="0.2">
      <c r="A172">
        <v>1</v>
      </c>
      <c r="B172" t="s">
        <v>14</v>
      </c>
      <c r="C172">
        <v>22</v>
      </c>
      <c r="D172">
        <v>2018</v>
      </c>
      <c r="E172">
        <v>8.8089823000000305</v>
      </c>
      <c r="F172" t="s">
        <v>21</v>
      </c>
      <c r="G172">
        <v>0.111035225250915</v>
      </c>
      <c r="H172">
        <v>2818.9275697989901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</row>
    <row r="173" spans="1:13" x14ac:dyDescent="0.2">
      <c r="A173">
        <v>1</v>
      </c>
      <c r="B173" t="s">
        <v>15</v>
      </c>
      <c r="C173">
        <v>22</v>
      </c>
      <c r="D173">
        <v>2018</v>
      </c>
      <c r="E173">
        <v>12.5606383000001</v>
      </c>
      <c r="F173" t="s">
        <v>21</v>
      </c>
      <c r="G173">
        <v>3.4390076709658399</v>
      </c>
      <c r="H173">
        <v>3057.5697298625901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</row>
    <row r="174" spans="1:13" x14ac:dyDescent="0.2">
      <c r="A174">
        <v>1</v>
      </c>
      <c r="B174" t="s">
        <v>16</v>
      </c>
      <c r="C174">
        <v>22</v>
      </c>
      <c r="D174">
        <v>2018</v>
      </c>
      <c r="E174">
        <v>20.5192452</v>
      </c>
      <c r="F174" t="s">
        <v>21</v>
      </c>
      <c r="G174">
        <v>7.2111210176844303</v>
      </c>
      <c r="H174">
        <v>3620.2173694175699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</row>
    <row r="175" spans="1:13" x14ac:dyDescent="0.2">
      <c r="A175">
        <v>1</v>
      </c>
      <c r="B175" t="s">
        <v>17</v>
      </c>
      <c r="C175">
        <v>22</v>
      </c>
      <c r="D175">
        <v>2018</v>
      </c>
      <c r="E175">
        <v>24.271017700000002</v>
      </c>
      <c r="F175" t="s">
        <v>21</v>
      </c>
      <c r="G175">
        <v>4.43832469822408</v>
      </c>
      <c r="H175">
        <v>3914.0802861246698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</row>
    <row r="176" spans="1:13" x14ac:dyDescent="0.2">
      <c r="A176">
        <v>1</v>
      </c>
      <c r="B176" t="s">
        <v>18</v>
      </c>
      <c r="C176">
        <v>22</v>
      </c>
      <c r="D176">
        <v>2018</v>
      </c>
      <c r="E176">
        <v>21.6181701</v>
      </c>
      <c r="F176" t="s">
        <v>21</v>
      </c>
      <c r="G176">
        <v>0.22207045050183</v>
      </c>
      <c r="H176">
        <v>3704.31091732085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</row>
    <row r="177" spans="1:13" x14ac:dyDescent="0.2">
      <c r="A177">
        <v>1</v>
      </c>
      <c r="B177" t="s">
        <v>19</v>
      </c>
      <c r="C177">
        <v>22</v>
      </c>
      <c r="D177">
        <v>2018</v>
      </c>
      <c r="E177">
        <v>17.866445800000001</v>
      </c>
      <c r="F177" t="s">
        <v>21</v>
      </c>
      <c r="G177">
        <v>0</v>
      </c>
      <c r="H177">
        <v>3423.7794552694199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</row>
    <row r="178" spans="1:13" x14ac:dyDescent="0.2">
      <c r="A178">
        <v>1</v>
      </c>
      <c r="B178" t="s">
        <v>12</v>
      </c>
      <c r="C178">
        <v>23</v>
      </c>
      <c r="D178">
        <v>2018</v>
      </c>
      <c r="E178">
        <v>16.925664900000001</v>
      </c>
      <c r="F178" t="s">
        <v>21</v>
      </c>
      <c r="G178">
        <v>0</v>
      </c>
      <c r="H178">
        <v>3356.2959038721401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</row>
    <row r="179" spans="1:13" x14ac:dyDescent="0.2">
      <c r="A179">
        <v>1</v>
      </c>
      <c r="B179" t="s">
        <v>13</v>
      </c>
      <c r="C179">
        <v>23</v>
      </c>
      <c r="D179">
        <v>2018</v>
      </c>
      <c r="E179">
        <v>11.461898100000001</v>
      </c>
      <c r="F179" t="s">
        <v>21</v>
      </c>
      <c r="G179">
        <v>0</v>
      </c>
      <c r="H179">
        <v>2985.9914117253802</v>
      </c>
      <c r="I179" t="s">
        <v>21</v>
      </c>
      <c r="J179" t="s">
        <v>21</v>
      </c>
      <c r="K179" t="s">
        <v>21</v>
      </c>
      <c r="L179" t="s">
        <v>21</v>
      </c>
      <c r="M179" t="s">
        <v>21</v>
      </c>
    </row>
    <row r="180" spans="1:13" x14ac:dyDescent="0.2">
      <c r="A180">
        <v>1</v>
      </c>
      <c r="B180" t="s">
        <v>14</v>
      </c>
      <c r="C180">
        <v>23</v>
      </c>
      <c r="D180">
        <v>2018</v>
      </c>
      <c r="E180">
        <v>8.8989539999999998</v>
      </c>
      <c r="F180" t="s">
        <v>21</v>
      </c>
      <c r="G180">
        <v>0.113697286252052</v>
      </c>
      <c r="H180">
        <v>2824.46227491434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</row>
    <row r="181" spans="1:13" x14ac:dyDescent="0.2">
      <c r="A181">
        <v>1</v>
      </c>
      <c r="B181" t="s">
        <v>15</v>
      </c>
      <c r="C181">
        <v>23</v>
      </c>
      <c r="D181">
        <v>2018</v>
      </c>
      <c r="E181">
        <v>12.7549575</v>
      </c>
      <c r="F181" t="s">
        <v>21</v>
      </c>
      <c r="G181">
        <v>3.52145761586217</v>
      </c>
      <c r="H181">
        <v>3070.3770974895501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</row>
    <row r="182" spans="1:13" x14ac:dyDescent="0.2">
      <c r="A182">
        <v>1</v>
      </c>
      <c r="B182" t="s">
        <v>16</v>
      </c>
      <c r="C182">
        <v>23</v>
      </c>
      <c r="D182">
        <v>2018</v>
      </c>
      <c r="E182">
        <v>20.934922799999999</v>
      </c>
      <c r="F182" t="s">
        <v>21</v>
      </c>
      <c r="G182">
        <v>7.3840070904805</v>
      </c>
      <c r="H182">
        <v>3651.8364460306998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</row>
    <row r="183" spans="1:13" x14ac:dyDescent="0.2">
      <c r="A183">
        <v>1</v>
      </c>
      <c r="B183" t="s">
        <v>17</v>
      </c>
      <c r="C183">
        <v>23</v>
      </c>
      <c r="D183">
        <v>2018</v>
      </c>
      <c r="E183">
        <v>24.791046000000001</v>
      </c>
      <c r="F183" t="s">
        <v>21</v>
      </c>
      <c r="G183">
        <v>4.5447331921306402</v>
      </c>
      <c r="H183">
        <v>3956.3445971297501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</row>
    <row r="184" spans="1:13" x14ac:dyDescent="0.2">
      <c r="A184">
        <v>1</v>
      </c>
      <c r="B184" t="s">
        <v>18</v>
      </c>
      <c r="C184">
        <v>23</v>
      </c>
      <c r="D184">
        <v>2018</v>
      </c>
      <c r="E184">
        <v>22.064412799999999</v>
      </c>
      <c r="F184" t="s">
        <v>21</v>
      </c>
      <c r="G184">
        <v>0.227394572504104</v>
      </c>
      <c r="H184">
        <v>3738.92273419608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</row>
    <row r="185" spans="1:13" x14ac:dyDescent="0.2">
      <c r="A185">
        <v>1</v>
      </c>
      <c r="B185" t="s">
        <v>19</v>
      </c>
      <c r="C185">
        <v>23</v>
      </c>
      <c r="D185">
        <v>2018</v>
      </c>
      <c r="E185">
        <v>18.208339200000001</v>
      </c>
      <c r="F185" t="s">
        <v>21</v>
      </c>
      <c r="G185">
        <v>0</v>
      </c>
      <c r="H185">
        <v>3448.5837154782998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</row>
    <row r="186" spans="1:13" x14ac:dyDescent="0.2">
      <c r="A186">
        <v>1</v>
      </c>
      <c r="B186" t="s">
        <v>12</v>
      </c>
      <c r="C186">
        <v>24</v>
      </c>
      <c r="D186">
        <v>2018</v>
      </c>
      <c r="E186">
        <v>15.213602399999999</v>
      </c>
      <c r="F186" t="s">
        <v>21</v>
      </c>
      <c r="G186">
        <v>0</v>
      </c>
      <c r="H186">
        <v>3236.3436603410501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</row>
    <row r="187" spans="1:13" x14ac:dyDescent="0.2">
      <c r="A187">
        <v>1</v>
      </c>
      <c r="B187" t="s">
        <v>13</v>
      </c>
      <c r="C187">
        <v>24</v>
      </c>
      <c r="D187">
        <v>2018</v>
      </c>
      <c r="E187">
        <v>11.6256573</v>
      </c>
      <c r="F187" t="s">
        <v>21</v>
      </c>
      <c r="G187">
        <v>0</v>
      </c>
      <c r="H187">
        <v>2996.5697707833301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</row>
    <row r="188" spans="1:13" x14ac:dyDescent="0.2">
      <c r="A188">
        <v>1</v>
      </c>
      <c r="B188" t="s">
        <v>14</v>
      </c>
      <c r="C188">
        <v>24</v>
      </c>
      <c r="D188">
        <v>2018</v>
      </c>
      <c r="E188">
        <v>12.649132399999999</v>
      </c>
      <c r="F188" t="s">
        <v>21</v>
      </c>
      <c r="G188">
        <v>0.112474517470907</v>
      </c>
      <c r="H188">
        <v>3063.3967214006402</v>
      </c>
      <c r="I188" t="s">
        <v>21</v>
      </c>
      <c r="J188" t="s">
        <v>21</v>
      </c>
      <c r="K188" t="s">
        <v>21</v>
      </c>
      <c r="L188" t="s">
        <v>21</v>
      </c>
      <c r="M188" t="s">
        <v>21</v>
      </c>
    </row>
    <row r="189" spans="1:13" x14ac:dyDescent="0.2">
      <c r="A189">
        <v>1</v>
      </c>
      <c r="B189" t="s">
        <v>15</v>
      </c>
      <c r="C189">
        <v>24</v>
      </c>
      <c r="D189">
        <v>2018</v>
      </c>
      <c r="E189">
        <v>15.8475041</v>
      </c>
      <c r="F189" t="s">
        <v>21</v>
      </c>
      <c r="G189">
        <v>3.48358574944614</v>
      </c>
      <c r="H189">
        <v>3280.33101756416</v>
      </c>
      <c r="I189" t="s">
        <v>21</v>
      </c>
      <c r="J189" t="s">
        <v>21</v>
      </c>
      <c r="K189" t="s">
        <v>21</v>
      </c>
      <c r="L189" t="s">
        <v>21</v>
      </c>
      <c r="M189" t="s">
        <v>21</v>
      </c>
    </row>
    <row r="190" spans="1:13" x14ac:dyDescent="0.2">
      <c r="A190">
        <v>1</v>
      </c>
      <c r="B190" t="s">
        <v>16</v>
      </c>
      <c r="C190">
        <v>24</v>
      </c>
      <c r="D190">
        <v>2018</v>
      </c>
      <c r="E190">
        <v>22.6323966</v>
      </c>
      <c r="F190" t="s">
        <v>21</v>
      </c>
      <c r="G190">
        <v>7.3045950513049904</v>
      </c>
      <c r="H190">
        <v>3783.3684486699799</v>
      </c>
      <c r="I190" t="s">
        <v>21</v>
      </c>
      <c r="J190" t="s">
        <v>21</v>
      </c>
      <c r="K190" t="s">
        <v>21</v>
      </c>
      <c r="L190" t="s">
        <v>21</v>
      </c>
      <c r="M190" t="s">
        <v>21</v>
      </c>
    </row>
    <row r="191" spans="1:13" x14ac:dyDescent="0.2">
      <c r="A191">
        <v>1</v>
      </c>
      <c r="B191" t="s">
        <v>17</v>
      </c>
      <c r="C191">
        <v>24</v>
      </c>
      <c r="D191">
        <v>2018</v>
      </c>
      <c r="E191">
        <v>25.830867600000001</v>
      </c>
      <c r="F191" t="s">
        <v>21</v>
      </c>
      <c r="G191">
        <v>4.4958564066842897</v>
      </c>
      <c r="H191">
        <v>4042.0008683740198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</row>
    <row r="192" spans="1:13" x14ac:dyDescent="0.2">
      <c r="A192">
        <v>1</v>
      </c>
      <c r="B192" t="s">
        <v>18</v>
      </c>
      <c r="C192">
        <v>24</v>
      </c>
      <c r="D192">
        <v>2018</v>
      </c>
      <c r="E192">
        <v>23.569254999999998</v>
      </c>
      <c r="F192" t="s">
        <v>21</v>
      </c>
      <c r="G192">
        <v>0.22494903494181301</v>
      </c>
      <c r="H192">
        <v>3857.64571903568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</row>
    <row r="193" spans="1:13" x14ac:dyDescent="0.2">
      <c r="A193">
        <v>1</v>
      </c>
      <c r="B193" t="s">
        <v>19</v>
      </c>
      <c r="C193">
        <v>24</v>
      </c>
      <c r="D193">
        <v>2018</v>
      </c>
      <c r="E193">
        <v>20.370825100000001</v>
      </c>
      <c r="F193" t="s">
        <v>21</v>
      </c>
      <c r="G193">
        <v>0</v>
      </c>
      <c r="H193">
        <v>3608.98328159728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</row>
    <row r="194" spans="1:13" x14ac:dyDescent="0.2">
      <c r="A194">
        <v>1</v>
      </c>
      <c r="B194" t="s">
        <v>12</v>
      </c>
      <c r="C194">
        <v>25</v>
      </c>
      <c r="D194">
        <v>2018</v>
      </c>
      <c r="E194">
        <v>15.4817103</v>
      </c>
      <c r="F194" t="s">
        <v>21</v>
      </c>
      <c r="G194">
        <v>0</v>
      </c>
      <c r="H194">
        <v>3254.8873906438298</v>
      </c>
      <c r="I194" t="s">
        <v>21</v>
      </c>
      <c r="J194" t="s">
        <v>21</v>
      </c>
      <c r="K194" t="s">
        <v>21</v>
      </c>
      <c r="L194" t="s">
        <v>21</v>
      </c>
      <c r="M194" t="s">
        <v>21</v>
      </c>
    </row>
    <row r="195" spans="1:13" x14ac:dyDescent="0.2">
      <c r="A195">
        <v>1</v>
      </c>
      <c r="B195" t="s">
        <v>13</v>
      </c>
      <c r="C195">
        <v>25</v>
      </c>
      <c r="D195">
        <v>2018</v>
      </c>
      <c r="E195">
        <v>14.9108032</v>
      </c>
      <c r="F195" t="s">
        <v>21</v>
      </c>
      <c r="G195">
        <v>0</v>
      </c>
      <c r="H195">
        <v>3215.5069547664998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</row>
    <row r="196" spans="1:13" x14ac:dyDescent="0.2">
      <c r="A196">
        <v>1</v>
      </c>
      <c r="B196" t="s">
        <v>14</v>
      </c>
      <c r="C196">
        <v>25</v>
      </c>
      <c r="D196">
        <v>2018</v>
      </c>
      <c r="E196">
        <v>11.9490692</v>
      </c>
      <c r="F196" t="s">
        <v>21</v>
      </c>
      <c r="G196">
        <v>0.114056866460644</v>
      </c>
      <c r="H196">
        <v>3017.5534221519702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</row>
    <row r="197" spans="1:13" x14ac:dyDescent="0.2">
      <c r="A197">
        <v>1</v>
      </c>
      <c r="B197" t="s">
        <v>15</v>
      </c>
      <c r="C197">
        <v>25</v>
      </c>
      <c r="D197">
        <v>2018</v>
      </c>
      <c r="E197">
        <v>15.380402699999999</v>
      </c>
      <c r="F197" t="s">
        <v>21</v>
      </c>
      <c r="G197">
        <v>3.5325946139893998</v>
      </c>
      <c r="H197">
        <v>3247.87000315061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</row>
    <row r="198" spans="1:13" x14ac:dyDescent="0.2">
      <c r="A198">
        <v>1</v>
      </c>
      <c r="B198" t="s">
        <v>16</v>
      </c>
      <c r="C198">
        <v>25</v>
      </c>
      <c r="D198">
        <v>2018</v>
      </c>
      <c r="E198">
        <v>22.6594908</v>
      </c>
      <c r="F198" t="s">
        <v>21</v>
      </c>
      <c r="G198">
        <v>7.4073598273607297</v>
      </c>
      <c r="H198">
        <v>3785.4996226518201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</row>
    <row r="199" spans="1:13" x14ac:dyDescent="0.2">
      <c r="A199">
        <v>1</v>
      </c>
      <c r="B199" t="s">
        <v>17</v>
      </c>
      <c r="C199">
        <v>25</v>
      </c>
      <c r="D199">
        <v>2018</v>
      </c>
      <c r="E199">
        <v>26.090930799999999</v>
      </c>
      <c r="F199" t="s">
        <v>21</v>
      </c>
      <c r="G199">
        <v>4.5591064121351996</v>
      </c>
      <c r="H199">
        <v>4063.6648465335602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</row>
    <row r="200" spans="1:13" x14ac:dyDescent="0.2">
      <c r="A200">
        <v>1</v>
      </c>
      <c r="B200" t="s">
        <v>18</v>
      </c>
      <c r="C200">
        <v>25</v>
      </c>
      <c r="D200">
        <v>2018</v>
      </c>
      <c r="E200">
        <v>23.664587600000001</v>
      </c>
      <c r="F200" t="s">
        <v>21</v>
      </c>
      <c r="G200">
        <v>0.228113732921288</v>
      </c>
      <c r="H200">
        <v>3865.2719697423699</v>
      </c>
      <c r="I200" t="s">
        <v>21</v>
      </c>
      <c r="J200" t="s">
        <v>21</v>
      </c>
      <c r="K200" t="s">
        <v>21</v>
      </c>
      <c r="L200" t="s">
        <v>21</v>
      </c>
      <c r="M200" t="s">
        <v>21</v>
      </c>
    </row>
    <row r="201" spans="1:13" x14ac:dyDescent="0.2">
      <c r="A201">
        <v>1</v>
      </c>
      <c r="B201" t="s">
        <v>19</v>
      </c>
      <c r="C201">
        <v>25</v>
      </c>
      <c r="D201">
        <v>2018</v>
      </c>
      <c r="E201">
        <v>20.233191699999999</v>
      </c>
      <c r="F201" t="s">
        <v>21</v>
      </c>
      <c r="G201">
        <v>0</v>
      </c>
      <c r="H201">
        <v>3598.59175162061</v>
      </c>
      <c r="I201" t="s">
        <v>21</v>
      </c>
      <c r="J201" t="s">
        <v>21</v>
      </c>
      <c r="K201" t="s">
        <v>21</v>
      </c>
      <c r="L201" t="s">
        <v>21</v>
      </c>
      <c r="M201" t="s">
        <v>21</v>
      </c>
    </row>
    <row r="202" spans="1:13" x14ac:dyDescent="0.2">
      <c r="A202">
        <v>1</v>
      </c>
      <c r="B202" t="s">
        <v>12</v>
      </c>
      <c r="C202">
        <v>26</v>
      </c>
      <c r="D202">
        <v>2018</v>
      </c>
      <c r="E202">
        <v>18.109216</v>
      </c>
      <c r="F202" t="s">
        <v>21</v>
      </c>
      <c r="G202">
        <v>0</v>
      </c>
      <c r="H202">
        <v>3441.3769200767701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</row>
    <row r="203" spans="1:13" x14ac:dyDescent="0.2">
      <c r="A203">
        <v>1</v>
      </c>
      <c r="B203" t="s">
        <v>13</v>
      </c>
      <c r="C203">
        <v>26</v>
      </c>
      <c r="D203">
        <v>2018</v>
      </c>
      <c r="E203">
        <v>14.3754747</v>
      </c>
      <c r="F203" t="s">
        <v>21</v>
      </c>
      <c r="G203">
        <v>0</v>
      </c>
      <c r="H203">
        <v>3178.94390290815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</row>
    <row r="204" spans="1:13" x14ac:dyDescent="0.2">
      <c r="A204">
        <v>1</v>
      </c>
      <c r="B204" t="s">
        <v>14</v>
      </c>
      <c r="C204">
        <v>26</v>
      </c>
      <c r="D204">
        <v>2018</v>
      </c>
      <c r="E204">
        <v>10.5790212</v>
      </c>
      <c r="F204" t="s">
        <v>21</v>
      </c>
      <c r="G204">
        <v>0.11823034964068101</v>
      </c>
      <c r="H204">
        <v>2929.49734147448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</row>
    <row r="205" spans="1:13" x14ac:dyDescent="0.2">
      <c r="A205">
        <v>1</v>
      </c>
      <c r="B205" t="s">
        <v>15</v>
      </c>
      <c r="C205">
        <v>26</v>
      </c>
      <c r="D205">
        <v>2018</v>
      </c>
      <c r="E205">
        <v>14.1875027</v>
      </c>
      <c r="F205" t="s">
        <v>21</v>
      </c>
      <c r="G205">
        <v>3.6618566624822</v>
      </c>
      <c r="H205">
        <v>3166.18824735616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</row>
    <row r="206" spans="1:13" x14ac:dyDescent="0.2">
      <c r="A206">
        <v>1</v>
      </c>
      <c r="B206" t="s">
        <v>16</v>
      </c>
      <c r="C206">
        <v>26</v>
      </c>
      <c r="D206">
        <v>2018</v>
      </c>
      <c r="E206">
        <v>21.8423853</v>
      </c>
      <c r="F206" t="s">
        <v>21</v>
      </c>
      <c r="G206">
        <v>7.6784043738864298</v>
      </c>
      <c r="H206">
        <v>3721.6679758443702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</row>
    <row r="207" spans="1:13" x14ac:dyDescent="0.2">
      <c r="A207">
        <v>1</v>
      </c>
      <c r="B207" t="s">
        <v>17</v>
      </c>
      <c r="C207">
        <v>26</v>
      </c>
      <c r="D207">
        <v>2018</v>
      </c>
      <c r="E207">
        <v>25.450978800000001</v>
      </c>
      <c r="F207" t="s">
        <v>21</v>
      </c>
      <c r="G207">
        <v>4.7259298092483197</v>
      </c>
      <c r="H207">
        <v>4010.5289553818898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</row>
    <row r="208" spans="1:13" x14ac:dyDescent="0.2">
      <c r="A208">
        <v>1</v>
      </c>
      <c r="B208" t="s">
        <v>18</v>
      </c>
      <c r="C208">
        <v>26</v>
      </c>
      <c r="D208">
        <v>2018</v>
      </c>
      <c r="E208">
        <v>22.899371899999998</v>
      </c>
      <c r="F208" t="s">
        <v>21</v>
      </c>
      <c r="G208">
        <v>0.23646069928136099</v>
      </c>
      <c r="H208">
        <v>3804.4120635028698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</row>
    <row r="209" spans="1:13" x14ac:dyDescent="0.2">
      <c r="A209">
        <v>1</v>
      </c>
      <c r="B209" t="s">
        <v>19</v>
      </c>
      <c r="C209">
        <v>26</v>
      </c>
      <c r="D209">
        <v>2018</v>
      </c>
      <c r="E209">
        <v>19.290824700000002</v>
      </c>
      <c r="F209" t="s">
        <v>21</v>
      </c>
      <c r="G209">
        <v>0</v>
      </c>
      <c r="H209">
        <v>3528.1124317483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</row>
    <row r="210" spans="1:13" x14ac:dyDescent="0.2">
      <c r="A210">
        <v>1</v>
      </c>
      <c r="B210" t="s">
        <v>12</v>
      </c>
      <c r="C210">
        <v>27</v>
      </c>
      <c r="D210">
        <v>2018</v>
      </c>
      <c r="E210">
        <v>17.8068524</v>
      </c>
      <c r="F210" t="s">
        <v>21</v>
      </c>
      <c r="G210">
        <v>0</v>
      </c>
      <c r="H210">
        <v>3419.4712998534201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</row>
    <row r="211" spans="1:13" x14ac:dyDescent="0.2">
      <c r="A211">
        <v>1</v>
      </c>
      <c r="B211" t="s">
        <v>13</v>
      </c>
      <c r="C211">
        <v>27</v>
      </c>
      <c r="D211">
        <v>2018</v>
      </c>
      <c r="E211">
        <v>13.1306937</v>
      </c>
      <c r="F211" t="s">
        <v>21</v>
      </c>
      <c r="G211">
        <v>0</v>
      </c>
      <c r="H211">
        <v>3095.2688929290898</v>
      </c>
      <c r="I211" t="s">
        <v>21</v>
      </c>
      <c r="J211" t="s">
        <v>21</v>
      </c>
      <c r="K211" t="s">
        <v>21</v>
      </c>
      <c r="L211" t="s">
        <v>21</v>
      </c>
      <c r="M211" t="s">
        <v>21</v>
      </c>
    </row>
    <row r="212" spans="1:13" x14ac:dyDescent="0.2">
      <c r="A212">
        <v>1</v>
      </c>
      <c r="B212" t="s">
        <v>14</v>
      </c>
      <c r="C212">
        <v>27</v>
      </c>
      <c r="D212">
        <v>2018</v>
      </c>
      <c r="E212">
        <v>10.2590751</v>
      </c>
      <c r="F212" t="s">
        <v>21</v>
      </c>
      <c r="G212">
        <v>0.121253138500081</v>
      </c>
      <c r="H212">
        <v>2909.2466621120002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</row>
    <row r="213" spans="1:13" x14ac:dyDescent="0.2">
      <c r="A213">
        <v>1</v>
      </c>
      <c r="B213" t="s">
        <v>15</v>
      </c>
      <c r="C213">
        <v>27</v>
      </c>
      <c r="D213">
        <v>2018</v>
      </c>
      <c r="E213">
        <v>13.668568499999999</v>
      </c>
      <c r="F213" t="s">
        <v>21</v>
      </c>
      <c r="G213">
        <v>3.7554791507664</v>
      </c>
      <c r="H213">
        <v>3131.19598421091</v>
      </c>
      <c r="I213" t="s">
        <v>21</v>
      </c>
      <c r="J213" t="s">
        <v>21</v>
      </c>
      <c r="K213" t="s">
        <v>21</v>
      </c>
      <c r="L213" t="s">
        <v>21</v>
      </c>
      <c r="M213" t="s">
        <v>21</v>
      </c>
    </row>
    <row r="214" spans="1:13" x14ac:dyDescent="0.2">
      <c r="A214">
        <v>1</v>
      </c>
      <c r="B214" t="s">
        <v>16</v>
      </c>
      <c r="C214">
        <v>27</v>
      </c>
      <c r="D214">
        <v>2018</v>
      </c>
      <c r="E214">
        <v>20.901325700000001</v>
      </c>
      <c r="F214" t="s">
        <v>21</v>
      </c>
      <c r="G214">
        <v>7.8747177170330502</v>
      </c>
      <c r="H214">
        <v>3649.2722778762</v>
      </c>
      <c r="I214" t="s">
        <v>21</v>
      </c>
      <c r="J214" t="s">
        <v>21</v>
      </c>
      <c r="K214" t="s">
        <v>21</v>
      </c>
      <c r="L214" t="s">
        <v>21</v>
      </c>
      <c r="M214" t="s">
        <v>21</v>
      </c>
    </row>
    <row r="215" spans="1:13" x14ac:dyDescent="0.2">
      <c r="A215">
        <v>1</v>
      </c>
      <c r="B215" t="s">
        <v>17</v>
      </c>
      <c r="C215">
        <v>27</v>
      </c>
      <c r="D215">
        <v>2018</v>
      </c>
      <c r="E215">
        <v>24.3109249</v>
      </c>
      <c r="F215" t="s">
        <v>21</v>
      </c>
      <c r="G215">
        <v>4.8467573972671296</v>
      </c>
      <c r="H215">
        <v>3917.3102166892199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</row>
    <row r="216" spans="1:13" x14ac:dyDescent="0.2">
      <c r="A216">
        <v>1</v>
      </c>
      <c r="B216" t="s">
        <v>18</v>
      </c>
      <c r="C216">
        <v>27</v>
      </c>
      <c r="D216">
        <v>2018</v>
      </c>
      <c r="E216">
        <v>21.900025200000002</v>
      </c>
      <c r="F216" t="s">
        <v>21</v>
      </c>
      <c r="G216">
        <v>0.242506277000162</v>
      </c>
      <c r="H216">
        <v>3726.1410111691798</v>
      </c>
      <c r="I216" t="s">
        <v>21</v>
      </c>
      <c r="J216" t="s">
        <v>21</v>
      </c>
      <c r="K216" t="s">
        <v>21</v>
      </c>
      <c r="L216" t="s">
        <v>21</v>
      </c>
      <c r="M216" t="s">
        <v>21</v>
      </c>
    </row>
    <row r="217" spans="1:13" x14ac:dyDescent="0.2">
      <c r="A217">
        <v>1</v>
      </c>
      <c r="B217" t="s">
        <v>19</v>
      </c>
      <c r="C217">
        <v>27</v>
      </c>
      <c r="D217">
        <v>2018</v>
      </c>
      <c r="E217">
        <v>18.4904699000001</v>
      </c>
      <c r="F217" t="s">
        <v>21</v>
      </c>
      <c r="G217">
        <v>0</v>
      </c>
      <c r="H217">
        <v>3469.1653610507501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</row>
    <row r="218" spans="1:13" x14ac:dyDescent="0.2">
      <c r="A218">
        <v>1</v>
      </c>
      <c r="B218" t="s">
        <v>12</v>
      </c>
      <c r="C218">
        <v>28</v>
      </c>
      <c r="D218">
        <v>2018</v>
      </c>
      <c r="E218">
        <v>16.739221700000002</v>
      </c>
      <c r="F218" t="s">
        <v>21</v>
      </c>
      <c r="G218">
        <v>0</v>
      </c>
      <c r="H218">
        <v>3343.0552053963402</v>
      </c>
      <c r="I218" t="s">
        <v>21</v>
      </c>
      <c r="J218" t="s">
        <v>21</v>
      </c>
      <c r="K218" t="s">
        <v>21</v>
      </c>
      <c r="L218" t="s">
        <v>21</v>
      </c>
      <c r="M218" t="s">
        <v>21</v>
      </c>
    </row>
    <row r="219" spans="1:13" x14ac:dyDescent="0.2">
      <c r="A219">
        <v>1</v>
      </c>
      <c r="B219" t="s">
        <v>13</v>
      </c>
      <c r="C219">
        <v>28</v>
      </c>
      <c r="D219">
        <v>2018</v>
      </c>
      <c r="E219">
        <v>12.6700368</v>
      </c>
      <c r="F219" t="s">
        <v>21</v>
      </c>
      <c r="G219">
        <v>0</v>
      </c>
      <c r="H219">
        <v>3064.7745515031002</v>
      </c>
      <c r="I219" t="s">
        <v>21</v>
      </c>
      <c r="J219" t="s">
        <v>21</v>
      </c>
      <c r="K219" t="s">
        <v>21</v>
      </c>
      <c r="L219" t="s">
        <v>21</v>
      </c>
      <c r="M219" t="s">
        <v>21</v>
      </c>
    </row>
    <row r="220" spans="1:13" x14ac:dyDescent="0.2">
      <c r="A220">
        <v>1</v>
      </c>
      <c r="B220" t="s">
        <v>14</v>
      </c>
      <c r="C220">
        <v>28</v>
      </c>
      <c r="D220">
        <v>2018</v>
      </c>
      <c r="E220">
        <v>10.8791245</v>
      </c>
      <c r="F220" t="s">
        <v>21</v>
      </c>
      <c r="G220">
        <v>0.12377170154709</v>
      </c>
      <c r="H220">
        <v>2948.5992378667002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</row>
    <row r="221" spans="1:13" x14ac:dyDescent="0.2">
      <c r="A221">
        <v>1</v>
      </c>
      <c r="B221" t="s">
        <v>15</v>
      </c>
      <c r="C221">
        <v>28</v>
      </c>
      <c r="D221">
        <v>2018</v>
      </c>
      <c r="E221">
        <v>14.1066164</v>
      </c>
      <c r="F221" t="s">
        <v>21</v>
      </c>
      <c r="G221">
        <v>3.8334846451390501</v>
      </c>
      <c r="H221">
        <v>3160.7125608984202</v>
      </c>
      <c r="I221" t="s">
        <v>21</v>
      </c>
      <c r="J221" t="s">
        <v>21</v>
      </c>
      <c r="K221" t="s">
        <v>21</v>
      </c>
      <c r="L221" t="s">
        <v>21</v>
      </c>
      <c r="M221" t="s">
        <v>21</v>
      </c>
    </row>
    <row r="222" spans="1:13" x14ac:dyDescent="0.2">
      <c r="A222">
        <v>1</v>
      </c>
      <c r="B222" t="s">
        <v>16</v>
      </c>
      <c r="C222">
        <v>28</v>
      </c>
      <c r="D222">
        <v>2018</v>
      </c>
      <c r="E222">
        <v>20.9532834</v>
      </c>
      <c r="F222" t="s">
        <v>21</v>
      </c>
      <c r="G222">
        <v>8.0382843949193798</v>
      </c>
      <c r="H222">
        <v>3653.2383849093098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</row>
    <row r="223" spans="1:13" x14ac:dyDescent="0.2">
      <c r="A223">
        <v>1</v>
      </c>
      <c r="B223" t="s">
        <v>17</v>
      </c>
      <c r="C223">
        <v>28</v>
      </c>
      <c r="D223">
        <v>2018</v>
      </c>
      <c r="E223">
        <v>24.180875499999999</v>
      </c>
      <c r="F223" t="s">
        <v>21</v>
      </c>
      <c r="G223">
        <v>4.9474299590628696</v>
      </c>
      <c r="H223">
        <v>3906.7927404183201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</row>
    <row r="224" spans="1:13" x14ac:dyDescent="0.2">
      <c r="A224">
        <v>1</v>
      </c>
      <c r="B224" t="s">
        <v>18</v>
      </c>
      <c r="C224">
        <v>28</v>
      </c>
      <c r="D224">
        <v>2018</v>
      </c>
      <c r="E224">
        <v>21.898671499999999</v>
      </c>
      <c r="F224" t="s">
        <v>21</v>
      </c>
      <c r="G224">
        <v>0.24754340309418099</v>
      </c>
      <c r="H224">
        <v>3726.0359082474502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</row>
    <row r="225" spans="1:13" x14ac:dyDescent="0.2">
      <c r="A225">
        <v>1</v>
      </c>
      <c r="B225" t="s">
        <v>19</v>
      </c>
      <c r="C225">
        <v>28</v>
      </c>
      <c r="D225">
        <v>2018</v>
      </c>
      <c r="E225">
        <v>18.671120899999998</v>
      </c>
      <c r="F225" t="s">
        <v>21</v>
      </c>
      <c r="G225">
        <v>0</v>
      </c>
      <c r="H225">
        <v>3482.3979227326299</v>
      </c>
      <c r="I225" t="s">
        <v>21</v>
      </c>
      <c r="J225" t="s">
        <v>21</v>
      </c>
      <c r="K225" t="s">
        <v>21</v>
      </c>
      <c r="L225" t="s">
        <v>21</v>
      </c>
      <c r="M225" t="s">
        <v>21</v>
      </c>
    </row>
    <row r="226" spans="1:13" x14ac:dyDescent="0.2">
      <c r="A226">
        <v>1</v>
      </c>
      <c r="B226" t="s">
        <v>12</v>
      </c>
      <c r="C226">
        <v>29</v>
      </c>
      <c r="D226">
        <v>2018</v>
      </c>
      <c r="E226">
        <v>16.079574000000001</v>
      </c>
      <c r="F226" t="s">
        <v>21</v>
      </c>
      <c r="G226">
        <v>0</v>
      </c>
      <c r="H226">
        <v>3296.55935363964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</row>
    <row r="227" spans="1:13" x14ac:dyDescent="0.2">
      <c r="A227">
        <v>1</v>
      </c>
      <c r="B227" t="s">
        <v>13</v>
      </c>
      <c r="C227">
        <v>29</v>
      </c>
      <c r="D227">
        <v>2018</v>
      </c>
      <c r="E227">
        <v>13.161387100000001</v>
      </c>
      <c r="F227" t="s">
        <v>21</v>
      </c>
      <c r="G227">
        <v>0</v>
      </c>
      <c r="H227">
        <v>3097.3097144888302</v>
      </c>
      <c r="I227" t="s">
        <v>21</v>
      </c>
      <c r="J227" t="s">
        <v>21</v>
      </c>
      <c r="K227" t="s">
        <v>21</v>
      </c>
      <c r="L227" t="s">
        <v>21</v>
      </c>
      <c r="M227" t="s">
        <v>21</v>
      </c>
    </row>
    <row r="228" spans="1:13" x14ac:dyDescent="0.2">
      <c r="A228">
        <v>1</v>
      </c>
      <c r="B228" t="s">
        <v>14</v>
      </c>
      <c r="C228">
        <v>29</v>
      </c>
      <c r="D228">
        <v>2018</v>
      </c>
      <c r="E228">
        <v>10.759096899999999</v>
      </c>
      <c r="F228" t="s">
        <v>21</v>
      </c>
      <c r="G228">
        <v>0.12060447565594801</v>
      </c>
      <c r="H228">
        <v>2940.9468764601102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</row>
    <row r="229" spans="1:13" x14ac:dyDescent="0.2">
      <c r="A229">
        <v>1</v>
      </c>
      <c r="B229" t="s">
        <v>15</v>
      </c>
      <c r="C229">
        <v>29</v>
      </c>
      <c r="D229">
        <v>2018</v>
      </c>
      <c r="E229">
        <v>14.0885096</v>
      </c>
      <c r="F229" t="s">
        <v>21</v>
      </c>
      <c r="G229">
        <v>3.73538862101061</v>
      </c>
      <c r="H229">
        <v>3159.4878881272498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</row>
    <row r="230" spans="1:13" x14ac:dyDescent="0.2">
      <c r="A230">
        <v>1</v>
      </c>
      <c r="B230" t="s">
        <v>16</v>
      </c>
      <c r="C230">
        <v>29</v>
      </c>
      <c r="D230">
        <v>2018</v>
      </c>
      <c r="E230">
        <v>21.151387100000001</v>
      </c>
      <c r="F230" t="s">
        <v>21</v>
      </c>
      <c r="G230">
        <v>7.8325906689890701</v>
      </c>
      <c r="H230">
        <v>3668.39344340652</v>
      </c>
      <c r="I230" t="s">
        <v>21</v>
      </c>
      <c r="J230" t="s">
        <v>21</v>
      </c>
      <c r="K230" t="s">
        <v>21</v>
      </c>
      <c r="L230" t="s">
        <v>21</v>
      </c>
      <c r="M230" t="s">
        <v>21</v>
      </c>
    </row>
    <row r="231" spans="1:13" x14ac:dyDescent="0.2">
      <c r="A231">
        <v>1</v>
      </c>
      <c r="B231" t="s">
        <v>17</v>
      </c>
      <c r="C231">
        <v>29</v>
      </c>
      <c r="D231">
        <v>2018</v>
      </c>
      <c r="E231">
        <v>24.480903099999999</v>
      </c>
      <c r="F231" t="s">
        <v>21</v>
      </c>
      <c r="G231">
        <v>4.8208289019141501</v>
      </c>
      <c r="H231">
        <v>3931.0925880620198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</row>
    <row r="232" spans="1:13" x14ac:dyDescent="0.2">
      <c r="A232">
        <v>1</v>
      </c>
      <c r="B232" t="s">
        <v>18</v>
      </c>
      <c r="C232">
        <v>29</v>
      </c>
      <c r="D232">
        <v>2018</v>
      </c>
      <c r="E232">
        <v>22.126629600000001</v>
      </c>
      <c r="F232" t="s">
        <v>21</v>
      </c>
      <c r="G232">
        <v>0.24120895131189601</v>
      </c>
      <c r="H232">
        <v>3743.76987974743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</row>
    <row r="233" spans="1:13" x14ac:dyDescent="0.2">
      <c r="A233">
        <v>1</v>
      </c>
      <c r="B233" t="s">
        <v>19</v>
      </c>
      <c r="C233">
        <v>29</v>
      </c>
      <c r="D233">
        <v>2018</v>
      </c>
      <c r="E233">
        <v>18.797156300000001</v>
      </c>
      <c r="F233" t="s">
        <v>21</v>
      </c>
      <c r="G233">
        <v>0</v>
      </c>
      <c r="H233">
        <v>3491.65493625623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</row>
    <row r="234" spans="1:13" x14ac:dyDescent="0.2">
      <c r="A234">
        <v>1</v>
      </c>
      <c r="B234" t="s">
        <v>12</v>
      </c>
      <c r="C234">
        <v>30</v>
      </c>
      <c r="D234">
        <v>2018</v>
      </c>
      <c r="E234">
        <v>16.388920599999999</v>
      </c>
      <c r="F234" t="s">
        <v>21</v>
      </c>
      <c r="G234">
        <v>0</v>
      </c>
      <c r="H234">
        <v>3318.29603083763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</row>
    <row r="235" spans="1:13" x14ac:dyDescent="0.2">
      <c r="A235">
        <v>1</v>
      </c>
      <c r="B235" t="s">
        <v>13</v>
      </c>
      <c r="C235">
        <v>30</v>
      </c>
      <c r="D235">
        <v>2018</v>
      </c>
      <c r="E235">
        <v>13.113430899999999</v>
      </c>
      <c r="F235" t="s">
        <v>21</v>
      </c>
      <c r="G235">
        <v>0</v>
      </c>
      <c r="H235">
        <v>3094.1215743870698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</row>
    <row r="236" spans="1:13" x14ac:dyDescent="0.2">
      <c r="A236">
        <v>1</v>
      </c>
      <c r="B236" t="s">
        <v>14</v>
      </c>
      <c r="C236">
        <v>30</v>
      </c>
      <c r="D236">
        <v>2018</v>
      </c>
      <c r="E236">
        <v>9.9589850000000393</v>
      </c>
      <c r="F236" t="s">
        <v>21</v>
      </c>
      <c r="G236">
        <v>0.1224037585419</v>
      </c>
      <c r="H236">
        <v>2890.3594103704199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</row>
    <row r="237" spans="1:13" x14ac:dyDescent="0.2">
      <c r="A237">
        <v>1</v>
      </c>
      <c r="B237" t="s">
        <v>15</v>
      </c>
      <c r="C237">
        <v>30</v>
      </c>
      <c r="D237">
        <v>2018</v>
      </c>
      <c r="E237">
        <v>13.700934200000001</v>
      </c>
      <c r="F237" t="s">
        <v>21</v>
      </c>
      <c r="G237">
        <v>3.7911164103949702</v>
      </c>
      <c r="H237">
        <v>3133.3689255241102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</row>
    <row r="238" spans="1:13" x14ac:dyDescent="0.2">
      <c r="A238">
        <v>1</v>
      </c>
      <c r="B238" t="s">
        <v>16</v>
      </c>
      <c r="C238">
        <v>30</v>
      </c>
      <c r="D238">
        <v>2018</v>
      </c>
      <c r="E238">
        <v>21.6389496</v>
      </c>
      <c r="F238" t="s">
        <v>21</v>
      </c>
      <c r="G238">
        <v>7.9494440964156396</v>
      </c>
      <c r="H238">
        <v>3705.9166550159898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</row>
    <row r="239" spans="1:13" x14ac:dyDescent="0.2">
      <c r="A239">
        <v>1</v>
      </c>
      <c r="B239" t="s">
        <v>17</v>
      </c>
      <c r="C239">
        <v>30</v>
      </c>
      <c r="D239">
        <v>2018</v>
      </c>
      <c r="E239">
        <v>25.381015000000001</v>
      </c>
      <c r="F239" t="s">
        <v>21</v>
      </c>
      <c r="G239">
        <v>4.8927502372720699</v>
      </c>
      <c r="H239">
        <v>4004.75523483611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</row>
    <row r="240" spans="1:13" x14ac:dyDescent="0.2">
      <c r="A240">
        <v>1</v>
      </c>
      <c r="B240" t="s">
        <v>18</v>
      </c>
      <c r="C240">
        <v>30</v>
      </c>
      <c r="D240">
        <v>2018</v>
      </c>
      <c r="E240">
        <v>22.735031200000002</v>
      </c>
      <c r="F240" t="s">
        <v>21</v>
      </c>
      <c r="G240">
        <v>0.244807517083801</v>
      </c>
      <c r="H240">
        <v>3791.4467839705098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</row>
    <row r="241" spans="1:13" x14ac:dyDescent="0.2">
      <c r="A241">
        <v>1</v>
      </c>
      <c r="B241" t="s">
        <v>19</v>
      </c>
      <c r="C241">
        <v>30</v>
      </c>
      <c r="D241">
        <v>2018</v>
      </c>
      <c r="E241">
        <v>18.993013900000101</v>
      </c>
      <c r="F241" t="s">
        <v>21</v>
      </c>
      <c r="G241">
        <v>0</v>
      </c>
      <c r="H241">
        <v>3506.0811163042299</v>
      </c>
      <c r="I241" t="s">
        <v>21</v>
      </c>
      <c r="J241" t="s">
        <v>21</v>
      </c>
      <c r="K241" t="s">
        <v>21</v>
      </c>
      <c r="L241" t="s">
        <v>21</v>
      </c>
      <c r="M241" t="s">
        <v>21</v>
      </c>
    </row>
    <row r="242" spans="1:13" x14ac:dyDescent="0.2">
      <c r="A242">
        <v>1</v>
      </c>
      <c r="B242" t="s">
        <v>12</v>
      </c>
      <c r="C242">
        <v>31</v>
      </c>
      <c r="D242">
        <v>2018</v>
      </c>
      <c r="E242">
        <v>16.4428865</v>
      </c>
      <c r="F242" t="s">
        <v>21</v>
      </c>
      <c r="G242">
        <v>0</v>
      </c>
      <c r="H242">
        <v>3322.1002875802901</v>
      </c>
      <c r="I242" t="s">
        <v>21</v>
      </c>
      <c r="J242" t="s">
        <v>21</v>
      </c>
      <c r="K242" t="s">
        <v>21</v>
      </c>
      <c r="L242" t="s">
        <v>21</v>
      </c>
      <c r="M242" t="s">
        <v>21</v>
      </c>
    </row>
    <row r="243" spans="1:13" x14ac:dyDescent="0.2">
      <c r="A243">
        <v>1</v>
      </c>
      <c r="B243" t="s">
        <v>13</v>
      </c>
      <c r="C243">
        <v>31</v>
      </c>
      <c r="D243">
        <v>2018</v>
      </c>
      <c r="E243">
        <v>12.6050368000001</v>
      </c>
      <c r="F243" t="s">
        <v>21</v>
      </c>
      <c r="G243">
        <v>0</v>
      </c>
      <c r="H243">
        <v>3060.4920368190401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</row>
    <row r="244" spans="1:13" x14ac:dyDescent="0.2">
      <c r="A244">
        <v>1</v>
      </c>
      <c r="B244" t="s">
        <v>14</v>
      </c>
      <c r="C244">
        <v>31</v>
      </c>
      <c r="D244">
        <v>2018</v>
      </c>
      <c r="E244">
        <v>12.0690475</v>
      </c>
      <c r="F244" t="s">
        <v>21</v>
      </c>
      <c r="G244">
        <v>0.11096155606647699</v>
      </c>
      <c r="H244">
        <v>3025.3690916311898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</row>
    <row r="245" spans="1:13" x14ac:dyDescent="0.2">
      <c r="A245">
        <v>1</v>
      </c>
      <c r="B245" t="s">
        <v>15</v>
      </c>
      <c r="C245">
        <v>31</v>
      </c>
      <c r="D245">
        <v>2018</v>
      </c>
      <c r="E245">
        <v>15.5804616</v>
      </c>
      <c r="F245" t="s">
        <v>21</v>
      </c>
      <c r="G245">
        <v>3.4367259726144801</v>
      </c>
      <c r="H245">
        <v>3261.7399228112999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</row>
    <row r="246" spans="1:13" x14ac:dyDescent="0.2">
      <c r="A246">
        <v>1</v>
      </c>
      <c r="B246" t="s">
        <v>16</v>
      </c>
      <c r="C246">
        <v>31</v>
      </c>
      <c r="D246">
        <v>2018</v>
      </c>
      <c r="E246">
        <v>23.029429400000001</v>
      </c>
      <c r="F246" t="s">
        <v>21</v>
      </c>
      <c r="G246">
        <v>7.2063366134283902</v>
      </c>
      <c r="H246">
        <v>3814.6989460353798</v>
      </c>
      <c r="I246" t="s">
        <v>21</v>
      </c>
      <c r="J246" t="s">
        <v>21</v>
      </c>
      <c r="K246" t="s">
        <v>21</v>
      </c>
      <c r="L246" t="s">
        <v>21</v>
      </c>
      <c r="M246" t="s">
        <v>21</v>
      </c>
    </row>
    <row r="247" spans="1:13" x14ac:dyDescent="0.2">
      <c r="A247">
        <v>1</v>
      </c>
      <c r="B247" t="s">
        <v>17</v>
      </c>
      <c r="C247">
        <v>31</v>
      </c>
      <c r="D247">
        <v>2018</v>
      </c>
      <c r="E247">
        <v>26.5409525</v>
      </c>
      <c r="F247" t="s">
        <v>21</v>
      </c>
      <c r="G247">
        <v>4.4353799772127704</v>
      </c>
      <c r="H247">
        <v>4101.3825799120395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</row>
    <row r="248" spans="1:13" x14ac:dyDescent="0.2">
      <c r="A248">
        <v>1</v>
      </c>
      <c r="B248" t="s">
        <v>18</v>
      </c>
      <c r="C248">
        <v>31</v>
      </c>
      <c r="D248">
        <v>2018</v>
      </c>
      <c r="E248">
        <v>24.0579833</v>
      </c>
      <c r="F248" t="s">
        <v>21</v>
      </c>
      <c r="G248">
        <v>0.22192311213295299</v>
      </c>
      <c r="H248">
        <v>3896.8758270113999</v>
      </c>
      <c r="I248" t="s">
        <v>21</v>
      </c>
      <c r="J248" t="s">
        <v>21</v>
      </c>
      <c r="K248" t="s">
        <v>21</v>
      </c>
      <c r="L248" t="s">
        <v>21</v>
      </c>
      <c r="M248" t="s">
        <v>21</v>
      </c>
    </row>
    <row r="249" spans="1:13" x14ac:dyDescent="0.2">
      <c r="A249">
        <v>1</v>
      </c>
      <c r="B249" t="s">
        <v>19</v>
      </c>
      <c r="C249">
        <v>31</v>
      </c>
      <c r="D249">
        <v>2018</v>
      </c>
      <c r="E249">
        <v>20.5465053</v>
      </c>
      <c r="F249" t="s">
        <v>21</v>
      </c>
      <c r="G249">
        <v>0</v>
      </c>
      <c r="H249">
        <v>3622.2838972211898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39F7-824D-C044-B7AB-B5E3E36F3D62}">
  <dimension ref="A1:AX260"/>
  <sheetViews>
    <sheetView tabSelected="1" topLeftCell="B1" zoomScale="110" zoomScaleNormal="110" workbookViewId="0">
      <pane xSplit="11" ySplit="11" topLeftCell="Z12" activePane="bottomRight" state="frozen"/>
      <selection activeCell="B1" sqref="B1"/>
      <selection pane="topRight" activeCell="M1" sqref="M1"/>
      <selection pane="bottomLeft" activeCell="B12" sqref="B12"/>
      <selection pane="bottomRight" activeCell="AV16" sqref="AV16"/>
    </sheetView>
  </sheetViews>
  <sheetFormatPr baseColWidth="10" defaultRowHeight="16" x14ac:dyDescent="0.2"/>
  <cols>
    <col min="1" max="1" width="2.1640625" bestFit="1" customWidth="1"/>
    <col min="2" max="2" width="6.83203125" bestFit="1" customWidth="1"/>
    <col min="3" max="3" width="6.83203125" customWidth="1"/>
    <col min="4" max="4" width="4" bestFit="1" customWidth="1"/>
    <col min="5" max="5" width="5.1640625" bestFit="1" customWidth="1"/>
    <col min="6" max="6" width="11.1640625" style="3" bestFit="1" customWidth="1"/>
    <col min="7" max="7" width="11.1640625" style="3" customWidth="1"/>
    <col min="8" max="8" width="11.1640625" style="4" customWidth="1"/>
    <col min="9" max="9" width="11.1640625" style="5" customWidth="1"/>
    <col min="10" max="10" width="11.1640625" style="7" customWidth="1"/>
    <col min="11" max="12" width="11.1640625" style="4" customWidth="1"/>
    <col min="13" max="13" width="11.1640625" customWidth="1"/>
    <col min="14" max="14" width="12.1640625" bestFit="1" customWidth="1"/>
    <col min="15" max="17" width="12.1640625" customWidth="1"/>
    <col min="18" max="19" width="12.1640625" style="13" customWidth="1"/>
    <col min="20" max="21" width="12.1640625" customWidth="1"/>
    <col min="22" max="22" width="12.1640625" bestFit="1" customWidth="1"/>
    <col min="23" max="25" width="12.1640625" customWidth="1"/>
    <col min="26" max="26" width="12.1640625" bestFit="1" customWidth="1"/>
    <col min="27" max="27" width="12.1640625" customWidth="1"/>
    <col min="28" max="28" width="12.1640625" bestFit="1" customWidth="1"/>
    <col min="29" max="29" width="12.1640625" customWidth="1"/>
    <col min="30" max="30" width="12.83203125" bestFit="1" customWidth="1"/>
    <col min="31" max="33" width="12.83203125" customWidth="1"/>
    <col min="34" max="34" width="12.83203125" style="6" customWidth="1"/>
    <col min="35" max="47" width="12.83203125" customWidth="1"/>
    <col min="48" max="48" width="12.83203125" bestFit="1" customWidth="1"/>
    <col min="49" max="49" width="12.83203125" customWidth="1"/>
    <col min="50" max="50" width="12.1640625" bestFit="1" customWidth="1"/>
    <col min="52" max="54" width="6.83203125" bestFit="1" customWidth="1"/>
    <col min="55" max="57" width="5.83203125" bestFit="1" customWidth="1"/>
    <col min="58" max="58" width="19.83203125" bestFit="1" customWidth="1"/>
    <col min="59" max="59" width="17.1640625" bestFit="1" customWidth="1"/>
  </cols>
  <sheetData>
    <row r="1" spans="1:50" x14ac:dyDescent="0.2">
      <c r="B1" t="s">
        <v>26</v>
      </c>
      <c r="N1" t="s">
        <v>27</v>
      </c>
    </row>
    <row r="2" spans="1:50" x14ac:dyDescent="0.2">
      <c r="N2" t="s">
        <v>77</v>
      </c>
      <c r="O2" s="16">
        <v>0.7</v>
      </c>
      <c r="V2" t="s">
        <v>40</v>
      </c>
      <c r="W2">
        <v>2.2000000000000002</v>
      </c>
      <c r="Z2" t="s">
        <v>36</v>
      </c>
      <c r="AA2">
        <v>0.03</v>
      </c>
      <c r="AD2" t="s">
        <v>49</v>
      </c>
      <c r="AE2">
        <v>5.0593000000000004</v>
      </c>
      <c r="AL2" t="s">
        <v>54</v>
      </c>
      <c r="AM2">
        <v>997</v>
      </c>
    </row>
    <row r="3" spans="1:50" x14ac:dyDescent="0.2">
      <c r="N3" t="s">
        <v>78</v>
      </c>
      <c r="O3">
        <v>997</v>
      </c>
      <c r="V3" t="s">
        <v>41</v>
      </c>
      <c r="W3">
        <v>-0.97</v>
      </c>
      <c r="Z3" t="s">
        <v>37</v>
      </c>
      <c r="AA3" s="1">
        <v>2.04E-7</v>
      </c>
      <c r="AL3" t="s">
        <v>59</v>
      </c>
      <c r="AM3">
        <v>1</v>
      </c>
    </row>
    <row r="4" spans="1:50" x14ac:dyDescent="0.2">
      <c r="N4" t="s">
        <v>79</v>
      </c>
      <c r="O4">
        <v>4.1840000000000002</v>
      </c>
      <c r="AL4" t="s">
        <v>60</v>
      </c>
      <c r="AM4">
        <v>0.53600000000000003</v>
      </c>
    </row>
    <row r="5" spans="1:50" x14ac:dyDescent="0.2">
      <c r="N5" t="s">
        <v>81</v>
      </c>
      <c r="O5" s="22">
        <f>AVERAGE(F13:F260)</f>
        <v>16.307516218145171</v>
      </c>
      <c r="AL5" t="s">
        <v>68</v>
      </c>
      <c r="AM5">
        <f>0.000665*AM$7</f>
        <v>6.697239125880361E-2</v>
      </c>
    </row>
    <row r="6" spans="1:50" x14ac:dyDescent="0.2">
      <c r="AL6" t="s">
        <v>72</v>
      </c>
      <c r="AM6">
        <v>50</v>
      </c>
    </row>
    <row r="7" spans="1:50" x14ac:dyDescent="0.2">
      <c r="AL7" t="s">
        <v>73</v>
      </c>
      <c r="AM7" s="13">
        <f>101.3*((293-0.0065*AM$6)/293)^5.26</f>
        <v>100.7103627951934</v>
      </c>
    </row>
    <row r="9" spans="1:50" x14ac:dyDescent="0.2">
      <c r="AL9" t="s">
        <v>53</v>
      </c>
      <c r="AM9" t="s">
        <v>52</v>
      </c>
      <c r="AN9" t="s">
        <v>56</v>
      </c>
      <c r="AO9" t="s">
        <v>58</v>
      </c>
      <c r="AP9" t="s">
        <v>64</v>
      </c>
      <c r="AQ9" t="s">
        <v>63</v>
      </c>
      <c r="AR9" t="s">
        <v>62</v>
      </c>
      <c r="AS9" t="s">
        <v>67</v>
      </c>
      <c r="AT9" t="s">
        <v>71</v>
      </c>
    </row>
    <row r="10" spans="1:50" x14ac:dyDescent="0.2">
      <c r="B10" t="s">
        <v>0</v>
      </c>
      <c r="C10" t="s">
        <v>23</v>
      </c>
      <c r="D10" t="s">
        <v>1</v>
      </c>
      <c r="E10" t="s">
        <v>2</v>
      </c>
      <c r="F10" s="3" t="s">
        <v>34</v>
      </c>
      <c r="G10" s="3" t="s">
        <v>25</v>
      </c>
      <c r="H10" s="4" t="s">
        <v>24</v>
      </c>
      <c r="I10" s="5" t="s">
        <v>43</v>
      </c>
      <c r="J10" s="7" t="s">
        <v>44</v>
      </c>
      <c r="K10" s="4" t="s">
        <v>35</v>
      </c>
      <c r="L10" s="4" t="s">
        <v>50</v>
      </c>
      <c r="N10" t="s">
        <v>4</v>
      </c>
      <c r="O10" s="2" t="s">
        <v>80</v>
      </c>
      <c r="P10" s="2" t="s">
        <v>74</v>
      </c>
      <c r="Q10" s="14" t="s">
        <v>46</v>
      </c>
      <c r="R10" s="17" t="s">
        <v>75</v>
      </c>
      <c r="S10" s="17" t="s">
        <v>76</v>
      </c>
      <c r="V10" s="2" t="s">
        <v>5</v>
      </c>
      <c r="W10" s="14" t="s">
        <v>5</v>
      </c>
      <c r="X10" t="s">
        <v>42</v>
      </c>
      <c r="Y10" t="s">
        <v>45</v>
      </c>
      <c r="Z10" s="8" t="s">
        <v>6</v>
      </c>
      <c r="AA10" s="14" t="s">
        <v>6</v>
      </c>
      <c r="AB10" s="2" t="s">
        <v>7</v>
      </c>
      <c r="AC10" s="14" t="s">
        <v>7</v>
      </c>
      <c r="AD10" s="10" t="s">
        <v>8</v>
      </c>
      <c r="AE10" s="11" t="s">
        <v>8</v>
      </c>
      <c r="AF10" s="11" t="s">
        <v>47</v>
      </c>
      <c r="AG10" s="11" t="s">
        <v>48</v>
      </c>
      <c r="AH10" s="15" t="s">
        <v>65</v>
      </c>
      <c r="AI10" t="s">
        <v>69</v>
      </c>
      <c r="AL10" t="s">
        <v>28</v>
      </c>
      <c r="AM10" t="s">
        <v>51</v>
      </c>
      <c r="AN10" t="s">
        <v>55</v>
      </c>
      <c r="AO10" t="s">
        <v>57</v>
      </c>
      <c r="AP10" t="s">
        <v>61</v>
      </c>
      <c r="AQ10" t="s">
        <v>47</v>
      </c>
      <c r="AR10" t="s">
        <v>48</v>
      </c>
      <c r="AS10" t="s">
        <v>66</v>
      </c>
      <c r="AT10" t="s">
        <v>70</v>
      </c>
      <c r="AV10" s="2" t="s">
        <v>9</v>
      </c>
      <c r="AW10" s="14" t="s">
        <v>9</v>
      </c>
      <c r="AX10" t="s">
        <v>11</v>
      </c>
    </row>
    <row r="11" spans="1:50" x14ac:dyDescent="0.2">
      <c r="N11" t="s">
        <v>38</v>
      </c>
      <c r="V11" s="2" t="s">
        <v>38</v>
      </c>
      <c r="W11" s="2" t="s">
        <v>39</v>
      </c>
      <c r="Z11" s="8" t="s">
        <v>38</v>
      </c>
      <c r="AA11" s="8" t="s">
        <v>39</v>
      </c>
      <c r="AB11" s="8" t="s">
        <v>38</v>
      </c>
      <c r="AC11" s="8" t="s">
        <v>39</v>
      </c>
      <c r="AD11" s="10" t="s">
        <v>38</v>
      </c>
      <c r="AE11" s="11" t="s">
        <v>39</v>
      </c>
      <c r="AF11" s="12"/>
      <c r="AG11" s="12"/>
      <c r="AH11" s="23" t="s">
        <v>39</v>
      </c>
      <c r="AV11" s="2" t="s">
        <v>38</v>
      </c>
      <c r="AW11" s="2" t="s">
        <v>39</v>
      </c>
    </row>
    <row r="12" spans="1:50" x14ac:dyDescent="0.2">
      <c r="V12" s="2"/>
      <c r="W12" s="2"/>
      <c r="Z12" s="8"/>
      <c r="AA12" s="8"/>
      <c r="AB12" s="8"/>
      <c r="AC12" s="8"/>
      <c r="AD12" s="10"/>
      <c r="AE12" s="11"/>
      <c r="AF12" s="12"/>
      <c r="AG12" s="12"/>
      <c r="AV12" s="2"/>
      <c r="AW12" s="2"/>
    </row>
    <row r="13" spans="1:50" x14ac:dyDescent="0.2">
      <c r="A13">
        <v>1</v>
      </c>
      <c r="B13" t="s">
        <v>12</v>
      </c>
      <c r="C13">
        <v>0</v>
      </c>
      <c r="D13">
        <v>1</v>
      </c>
      <c r="E13">
        <v>2018</v>
      </c>
      <c r="F13" s="3">
        <v>17.399999999999999</v>
      </c>
      <c r="G13" s="3">
        <f>F13+273.15</f>
        <v>290.54999999999995</v>
      </c>
      <c r="H13" s="4">
        <v>0</v>
      </c>
      <c r="K13" s="5">
        <v>1.17</v>
      </c>
      <c r="L13" s="5">
        <v>0.8</v>
      </c>
      <c r="N13">
        <v>-99</v>
      </c>
      <c r="O13" s="6">
        <f>(R13+273.15)*O$2*O$4*O$3</f>
        <v>845219.88397920434</v>
      </c>
      <c r="P13" s="6">
        <f t="shared" ref="P13:P76" si="0">O13+Q13</f>
        <v>840912.23648135073</v>
      </c>
      <c r="Q13" s="6">
        <f t="shared" ref="Q13:Q76" si="1">W13+AA13-AC13-AH13-AW13</f>
        <v>-4307.6474978536271</v>
      </c>
      <c r="R13" s="21">
        <f>O5</f>
        <v>16.307516218145171</v>
      </c>
      <c r="S13" s="13">
        <f>P13/(O$2*O$4*O$3)-273.15</f>
        <v>14.832301343168695</v>
      </c>
      <c r="V13">
        <v>-99</v>
      </c>
      <c r="W13" s="6">
        <v>0</v>
      </c>
      <c r="Z13" s="6">
        <v>-99</v>
      </c>
      <c r="AA13" s="6">
        <f t="shared" ref="AA13:AA76" si="2">(1-AA$2)*(0.00000398*G13^2.148)*AA$3*G13^4</f>
        <v>1096.8997629332725</v>
      </c>
      <c r="AB13">
        <v>-99</v>
      </c>
      <c r="AC13" s="6">
        <f>0.97*AA$3*(R13+273.15)^4</f>
        <v>1389.1246772035786</v>
      </c>
      <c r="AD13" s="12">
        <v>-99</v>
      </c>
      <c r="AE13" s="19">
        <f>AE$2*3.6*K13*(AF13-AG13)</f>
        <v>34.502042787452048</v>
      </c>
      <c r="AF13" s="12">
        <f>AQ13</f>
        <v>2.0238393115539099</v>
      </c>
      <c r="AG13" s="12">
        <f>AR13</f>
        <v>0.40476786231078188</v>
      </c>
      <c r="AH13" s="6">
        <f>AI13*AL13</f>
        <v>4017.429494862813</v>
      </c>
      <c r="AI13">
        <f>AJ13*AM13+AK13*AN13</f>
        <v>1.6338080758762379</v>
      </c>
      <c r="AJ13">
        <f>AS13/(AS13+AM$5)</f>
        <v>0.65219681111137595</v>
      </c>
      <c r="AK13">
        <f>AM$5/(AS13+AM$5)</f>
        <v>0.34780318888862405</v>
      </c>
      <c r="AL13">
        <f t="shared" ref="AL13:AL76" si="3">2500-2.36*F13</f>
        <v>2458.9360000000001</v>
      </c>
      <c r="AM13">
        <f>AA13/AM$2</f>
        <v>1.1002003640253486</v>
      </c>
      <c r="AN13">
        <f>AO13*AP13</f>
        <v>2.6344235364924784</v>
      </c>
      <c r="AO13">
        <f t="shared" ref="AO13:AO76" si="4">AM$3+AM$4*K13</f>
        <v>1.6271200000000001</v>
      </c>
      <c r="AP13">
        <f>AQ13-AR13</f>
        <v>1.619071449243128</v>
      </c>
      <c r="AQ13">
        <f t="shared" ref="AQ13:AQ76" si="5">0.622*EXP((17.27*F13)/(F13+237.3))</f>
        <v>2.0238393115539099</v>
      </c>
      <c r="AR13">
        <f t="shared" ref="AR13:AR76" si="6">AQ13*(1-L13)</f>
        <v>0.40476786231078188</v>
      </c>
      <c r="AS13">
        <f t="shared" ref="AS13:AS76" si="7">(4098*AT13)/(F13+237.3)^2</f>
        <v>0.12558591009780062</v>
      </c>
      <c r="AT13">
        <f t="shared" ref="AT13:AT76" si="8">0.611*EXP((17.27*F13)/(F13+237.3))</f>
        <v>1.9880479410923457</v>
      </c>
      <c r="AV13">
        <v>-99</v>
      </c>
      <c r="AW13" s="9">
        <f>1.5701*K13*(R13-F13)</f>
        <v>-2.00691127949161</v>
      </c>
      <c r="AX13">
        <v>-99</v>
      </c>
    </row>
    <row r="14" spans="1:50" x14ac:dyDescent="0.2">
      <c r="A14">
        <v>2</v>
      </c>
      <c r="B14" t="s">
        <v>13</v>
      </c>
      <c r="C14">
        <v>3</v>
      </c>
      <c r="D14">
        <v>1</v>
      </c>
      <c r="E14">
        <v>2018</v>
      </c>
      <c r="F14" s="3">
        <v>13.77</v>
      </c>
      <c r="G14" s="3">
        <f t="shared" ref="G14:G77" si="9">F14+273.15</f>
        <v>286.91999999999996</v>
      </c>
      <c r="H14" s="4">
        <v>0</v>
      </c>
      <c r="K14" s="5">
        <v>1.17</v>
      </c>
      <c r="L14" s="5">
        <v>0.8</v>
      </c>
      <c r="N14">
        <v>-99</v>
      </c>
      <c r="O14" s="6">
        <f>P13</f>
        <v>840912.23648135073</v>
      </c>
      <c r="P14" s="6">
        <f t="shared" si="0"/>
        <v>837008.5965132328</v>
      </c>
      <c r="Q14" s="6">
        <f t="shared" si="1"/>
        <v>-3903.6399681178755</v>
      </c>
      <c r="R14" s="18">
        <f>S13</f>
        <v>14.832301343168695</v>
      </c>
      <c r="S14" s="13">
        <f t="shared" ref="S14:S77" si="10">P14/(O$2*O$4*O$3)-273.15</f>
        <v>13.49544456684481</v>
      </c>
      <c r="V14">
        <v>-99</v>
      </c>
      <c r="W14" s="6">
        <v>0</v>
      </c>
      <c r="Z14" s="6">
        <v>-99</v>
      </c>
      <c r="AA14" s="6">
        <f t="shared" si="2"/>
        <v>1015.3096370840965</v>
      </c>
      <c r="AB14">
        <v>-99</v>
      </c>
      <c r="AC14" s="6">
        <f t="shared" ref="AC14:AC77" si="11">0.97*AA$3*(R14+273.15)^4</f>
        <v>1361.0218375206132</v>
      </c>
      <c r="AD14">
        <v>-99</v>
      </c>
      <c r="AE14" s="19">
        <f t="shared" ref="AE14:AE77" si="12">AE$2*3.6*K14*(AF14-AG14)</f>
        <v>27.340925167322556</v>
      </c>
      <c r="AF14" s="12">
        <f t="shared" ref="AF14:AF77" si="13">AQ14</f>
        <v>1.6037786373624576</v>
      </c>
      <c r="AG14" s="12">
        <f t="shared" ref="AG14:AG77" si="14">AR14</f>
        <v>0.32075572747249148</v>
      </c>
      <c r="AH14" s="6">
        <f t="shared" ref="AH14:AH77" si="15">AI14*AL14</f>
        <v>3555.9763020548353</v>
      </c>
      <c r="AI14">
        <f t="shared" ref="AI14:AI77" si="16">AJ14*AM14+AK14*AN14</f>
        <v>1.4411235124251267</v>
      </c>
      <c r="AJ14">
        <f t="shared" ref="AJ14:AJ77" si="17">AS14/(AS14+AM$5)</f>
        <v>0.60462767377720517</v>
      </c>
      <c r="AK14">
        <f t="shared" ref="AK14:AK77" si="18">AM$5/(AS14+AM$5)</f>
        <v>0.39537232622279483</v>
      </c>
      <c r="AL14">
        <f t="shared" si="3"/>
        <v>2467.5028000000002</v>
      </c>
      <c r="AM14">
        <f t="shared" ref="AM14:AM77" si="19">AA14/AM$2</f>
        <v>1.0183647312779303</v>
      </c>
      <c r="AN14">
        <f t="shared" ref="AN14:AN77" si="20">AO14*AP14</f>
        <v>2.0876322371401619</v>
      </c>
      <c r="AO14">
        <f t="shared" si="4"/>
        <v>1.6271200000000001</v>
      </c>
      <c r="AP14">
        <f t="shared" ref="AP14:AP77" si="21">AQ14-AR14</f>
        <v>1.2830229098899661</v>
      </c>
      <c r="AQ14">
        <f t="shared" si="5"/>
        <v>1.6037786373624576</v>
      </c>
      <c r="AR14">
        <f t="shared" si="6"/>
        <v>0.32075572747249148</v>
      </c>
      <c r="AS14">
        <f t="shared" si="7"/>
        <v>0.10241829902705174</v>
      </c>
      <c r="AT14">
        <f t="shared" si="8"/>
        <v>1.5754159926502598</v>
      </c>
      <c r="AV14">
        <v>-99</v>
      </c>
      <c r="AW14" s="9">
        <f>1.5701*K14*(R14-F14)</f>
        <v>1.9514656265237265</v>
      </c>
      <c r="AX14">
        <v>-99</v>
      </c>
    </row>
    <row r="15" spans="1:50" x14ac:dyDescent="0.2">
      <c r="A15">
        <v>3</v>
      </c>
      <c r="B15" t="s">
        <v>14</v>
      </c>
      <c r="C15">
        <v>6</v>
      </c>
      <c r="D15">
        <v>1</v>
      </c>
      <c r="E15">
        <v>2018</v>
      </c>
      <c r="F15" s="3">
        <v>11.44</v>
      </c>
      <c r="G15" s="3">
        <f t="shared" si="9"/>
        <v>284.58999999999997</v>
      </c>
      <c r="H15" s="4">
        <v>19.578270566209437</v>
      </c>
      <c r="I15" s="5">
        <v>1</v>
      </c>
      <c r="J15" s="7">
        <f>I15*PI()/180</f>
        <v>1.7453292519943295E-2</v>
      </c>
      <c r="K15" s="5">
        <v>1.17</v>
      </c>
      <c r="L15" s="5">
        <v>0.8</v>
      </c>
      <c r="N15">
        <v>11.442166200000001</v>
      </c>
      <c r="O15" s="6">
        <f t="shared" ref="O15:O78" si="22">P14</f>
        <v>837008.5965132328</v>
      </c>
      <c r="P15" s="6">
        <f t="shared" si="0"/>
        <v>833370.20017462643</v>
      </c>
      <c r="Q15" s="6">
        <f t="shared" si="1"/>
        <v>-3638.396338606372</v>
      </c>
      <c r="R15" s="18">
        <f t="shared" ref="R15:R78" si="23">S14</f>
        <v>13.49544456684481</v>
      </c>
      <c r="S15" s="13">
        <f t="shared" si="10"/>
        <v>12.249424226868882</v>
      </c>
      <c r="V15">
        <v>0</v>
      </c>
      <c r="W15" s="6">
        <f>H15*(1-Y15)</f>
        <v>1.8325261249972036</v>
      </c>
      <c r="X15">
        <f>MIN(W$2*I15^W$3, 1)</f>
        <v>1</v>
      </c>
      <c r="Y15">
        <f>X15*(1-0.08*K15)</f>
        <v>0.90639999999999998</v>
      </c>
      <c r="Z15" s="6">
        <v>0</v>
      </c>
      <c r="AA15" s="6">
        <f t="shared" si="2"/>
        <v>965.66678522398945</v>
      </c>
      <c r="AB15">
        <v>0</v>
      </c>
      <c r="AC15" s="6">
        <f t="shared" si="11"/>
        <v>1335.9250048760216</v>
      </c>
      <c r="AD15">
        <v>0</v>
      </c>
      <c r="AE15" s="19">
        <f t="shared" si="12"/>
        <v>23.464422867261128</v>
      </c>
      <c r="AF15" s="12">
        <f t="shared" si="13"/>
        <v>1.3763886884679895</v>
      </c>
      <c r="AG15" s="12">
        <f t="shared" si="14"/>
        <v>0.27527773769359781</v>
      </c>
      <c r="AH15" s="6">
        <f t="shared" si="15"/>
        <v>3266.1947584674854</v>
      </c>
      <c r="AI15">
        <f t="shared" si="16"/>
        <v>1.3207410615777544</v>
      </c>
      <c r="AJ15">
        <f t="shared" si="17"/>
        <v>0.57212657567642888</v>
      </c>
      <c r="AK15">
        <f t="shared" si="18"/>
        <v>0.42787342432357117</v>
      </c>
      <c r="AL15">
        <f t="shared" si="3"/>
        <v>2473.0016000000001</v>
      </c>
      <c r="AM15">
        <f t="shared" si="19"/>
        <v>0.96857250273218598</v>
      </c>
      <c r="AN15">
        <f t="shared" si="20"/>
        <v>1.7916396502240284</v>
      </c>
      <c r="AO15">
        <f t="shared" si="4"/>
        <v>1.6271200000000001</v>
      </c>
      <c r="AP15">
        <f t="shared" si="21"/>
        <v>1.1011109507743917</v>
      </c>
      <c r="AQ15">
        <f t="shared" si="5"/>
        <v>1.3763886884679895</v>
      </c>
      <c r="AR15">
        <f t="shared" si="6"/>
        <v>0.27527773769359781</v>
      </c>
      <c r="AS15">
        <f t="shared" si="7"/>
        <v>8.9551448389991711E-2</v>
      </c>
      <c r="AT15">
        <f t="shared" si="8"/>
        <v>1.3520474094114816</v>
      </c>
      <c r="AV15">
        <v>0</v>
      </c>
      <c r="AW15" s="9">
        <f t="shared" ref="AW15:AW78" si="24">1.5701*K15*(R15-F15)</f>
        <v>3.7758866118515533</v>
      </c>
      <c r="AX15">
        <v>0</v>
      </c>
    </row>
    <row r="16" spans="1:50" x14ac:dyDescent="0.2">
      <c r="A16">
        <v>1</v>
      </c>
      <c r="B16" t="s">
        <v>15</v>
      </c>
      <c r="C16">
        <v>9</v>
      </c>
      <c r="D16">
        <v>1</v>
      </c>
      <c r="E16">
        <v>2018</v>
      </c>
      <c r="F16" s="3">
        <v>15.550582199999999</v>
      </c>
      <c r="G16" s="3">
        <f t="shared" si="9"/>
        <v>288.70058219999999</v>
      </c>
      <c r="H16" s="4">
        <v>606.62206210327679</v>
      </c>
      <c r="I16" s="5">
        <v>30.41</v>
      </c>
      <c r="J16" s="7">
        <f t="shared" ref="J16:J19" si="25">I16*PI()/180</f>
        <v>0.53075462553147557</v>
      </c>
      <c r="K16" s="5">
        <v>1.17</v>
      </c>
      <c r="L16" s="5">
        <v>0.8</v>
      </c>
      <c r="N16">
        <v>2963.4230148996298</v>
      </c>
      <c r="O16" s="6">
        <f t="shared" si="22"/>
        <v>833370.20017462643</v>
      </c>
      <c r="P16" s="6">
        <f t="shared" si="0"/>
        <v>829899.62147208198</v>
      </c>
      <c r="Q16" s="6">
        <f t="shared" si="1"/>
        <v>-3470.5787025444492</v>
      </c>
      <c r="R16" s="18">
        <f t="shared" si="23"/>
        <v>12.249424226868882</v>
      </c>
      <c r="S16" s="13">
        <f t="shared" si="10"/>
        <v>11.060875412389237</v>
      </c>
      <c r="V16">
        <v>3.12927003181552</v>
      </c>
      <c r="W16" s="6">
        <f>H16*(1-Y16)</f>
        <v>562.55289412390914</v>
      </c>
      <c r="X16">
        <f>MIN(W$2*I16^W$3, 1)</f>
        <v>8.0148749962475896E-2</v>
      </c>
      <c r="Y16">
        <f>X16*(1-0.08*K16)</f>
        <v>7.2646826965988148E-2</v>
      </c>
      <c r="Z16" s="6">
        <v>3259.6652635804699</v>
      </c>
      <c r="AA16" s="6">
        <f t="shared" si="2"/>
        <v>1054.6714396471746</v>
      </c>
      <c r="AB16">
        <v>3951.43734300295</v>
      </c>
      <c r="AC16" s="6">
        <f>0.97*AA$3*(R16+273.15)^4</f>
        <v>1312.8474718369289</v>
      </c>
      <c r="AD16">
        <v>-14247.496614379301</v>
      </c>
      <c r="AE16" s="19">
        <f t="shared" si="12"/>
        <v>30.671397019112781</v>
      </c>
      <c r="AF16" s="12">
        <f t="shared" si="13"/>
        <v>1.7991392396665096</v>
      </c>
      <c r="AG16" s="12">
        <f t="shared" si="14"/>
        <v>0.35982784793330186</v>
      </c>
      <c r="AH16" s="6">
        <f t="shared" si="15"/>
        <v>3781.0198477949316</v>
      </c>
      <c r="AI16">
        <f t="shared" si="16"/>
        <v>1.5349404810254175</v>
      </c>
      <c r="AJ16">
        <f t="shared" si="17"/>
        <v>0.62845557479515179</v>
      </c>
      <c r="AK16">
        <f t="shared" si="18"/>
        <v>0.37154442520484821</v>
      </c>
      <c r="AL16">
        <f t="shared" si="3"/>
        <v>2463.3006260080001</v>
      </c>
      <c r="AM16">
        <f t="shared" si="19"/>
        <v>1.0578449745708873</v>
      </c>
      <c r="AN16">
        <f t="shared" si="20"/>
        <v>2.3419323517169368</v>
      </c>
      <c r="AO16">
        <f t="shared" si="4"/>
        <v>1.6271200000000001</v>
      </c>
      <c r="AP16">
        <f t="shared" si="21"/>
        <v>1.4393113917332077</v>
      </c>
      <c r="AQ16">
        <f t="shared" si="5"/>
        <v>1.7991392396665096</v>
      </c>
      <c r="AR16">
        <f t="shared" si="6"/>
        <v>0.35982784793330186</v>
      </c>
      <c r="AS16">
        <f t="shared" si="7"/>
        <v>0.11328166913216817</v>
      </c>
      <c r="AT16">
        <f t="shared" si="8"/>
        <v>1.7673216646884844</v>
      </c>
      <c r="AV16">
        <v>-20.727326077484499</v>
      </c>
      <c r="AW16" s="9">
        <f t="shared" si="24"/>
        <v>-6.0642833163274048</v>
      </c>
      <c r="AX16">
        <v>13697.4039065506</v>
      </c>
    </row>
    <row r="17" spans="1:50" x14ac:dyDescent="0.2">
      <c r="A17">
        <v>1</v>
      </c>
      <c r="B17" t="s">
        <v>16</v>
      </c>
      <c r="C17">
        <v>12</v>
      </c>
      <c r="D17">
        <v>1</v>
      </c>
      <c r="E17">
        <v>2018</v>
      </c>
      <c r="F17" s="3">
        <v>21.599329300000001</v>
      </c>
      <c r="G17" s="3">
        <f t="shared" si="9"/>
        <v>294.7493293</v>
      </c>
      <c r="H17" s="4">
        <v>1271.9383591786197</v>
      </c>
      <c r="I17" s="5">
        <v>54.59</v>
      </c>
      <c r="J17" s="7">
        <f t="shared" si="25"/>
        <v>0.95277523866370462</v>
      </c>
      <c r="K17" s="5">
        <v>1.17</v>
      </c>
      <c r="L17" s="5">
        <v>0.8</v>
      </c>
      <c r="N17">
        <v>11580.7498840344</v>
      </c>
      <c r="O17" s="6">
        <f t="shared" si="22"/>
        <v>829899.62147208198</v>
      </c>
      <c r="P17" s="6">
        <f t="shared" si="0"/>
        <v>826483.75591193757</v>
      </c>
      <c r="Q17" s="6">
        <f t="shared" si="1"/>
        <v>-3415.865560144362</v>
      </c>
      <c r="R17" s="18">
        <f t="shared" si="23"/>
        <v>11.060875412389237</v>
      </c>
      <c r="S17" s="13">
        <f t="shared" si="10"/>
        <v>9.8910638881742443</v>
      </c>
      <c r="V17">
        <v>6.5616442460849198</v>
      </c>
      <c r="W17" s="6">
        <f>H17*(1-Y17)</f>
        <v>1219.5531187868778</v>
      </c>
      <c r="X17">
        <f>MIN(W$2*I17^W$3, 1)</f>
        <v>4.5438394661042478E-2</v>
      </c>
      <c r="Y17">
        <f>X17*(1-0.08*K17)</f>
        <v>4.1185360920768903E-2</v>
      </c>
      <c r="Z17" s="6">
        <v>3702.8554964670202</v>
      </c>
      <c r="AA17" s="6">
        <f t="shared" si="2"/>
        <v>1198.0665563723212</v>
      </c>
      <c r="AB17">
        <v>66100534.284293801</v>
      </c>
      <c r="AC17" s="6">
        <f t="shared" si="11"/>
        <v>1291.1142396004263</v>
      </c>
      <c r="AD17">
        <v>2131829509.9558799</v>
      </c>
      <c r="AE17" s="19">
        <f t="shared" si="12"/>
        <v>44.790688987733375</v>
      </c>
      <c r="AF17" s="12">
        <f t="shared" si="13"/>
        <v>2.6273562328873914</v>
      </c>
      <c r="AG17" s="12">
        <f t="shared" si="14"/>
        <v>0.52547124657747812</v>
      </c>
      <c r="AH17" s="6">
        <f t="shared" si="15"/>
        <v>4561.7303146483919</v>
      </c>
      <c r="AI17">
        <f t="shared" si="16"/>
        <v>1.8626715648009087</v>
      </c>
      <c r="AJ17">
        <f t="shared" si="17"/>
        <v>0.70203045942073805</v>
      </c>
      <c r="AK17">
        <f t="shared" si="18"/>
        <v>0.29796954057926189</v>
      </c>
      <c r="AL17">
        <f t="shared" si="3"/>
        <v>2449.0255828519998</v>
      </c>
      <c r="AM17">
        <f t="shared" si="19"/>
        <v>1.2016715710855779</v>
      </c>
      <c r="AN17">
        <f t="shared" si="20"/>
        <v>3.4200190989245867</v>
      </c>
      <c r="AO17">
        <f t="shared" si="4"/>
        <v>1.6271200000000001</v>
      </c>
      <c r="AP17">
        <f t="shared" si="21"/>
        <v>2.1018849863099134</v>
      </c>
      <c r="AQ17">
        <f t="shared" si="5"/>
        <v>2.6273562328873914</v>
      </c>
      <c r="AR17">
        <f t="shared" si="6"/>
        <v>0.52547124657747812</v>
      </c>
      <c r="AS17">
        <f t="shared" si="7"/>
        <v>0.15779015033725091</v>
      </c>
      <c r="AT17">
        <f t="shared" si="8"/>
        <v>2.580891733591955</v>
      </c>
      <c r="AV17">
        <v>10113.393065570201</v>
      </c>
      <c r="AW17" s="9">
        <f t="shared" si="24"/>
        <v>-19.359318945257062</v>
      </c>
      <c r="AX17">
        <v>69392150322.254898</v>
      </c>
    </row>
    <row r="18" spans="1:50" x14ac:dyDescent="0.2">
      <c r="A18">
        <v>1</v>
      </c>
      <c r="B18" t="s">
        <v>17</v>
      </c>
      <c r="C18">
        <v>15</v>
      </c>
      <c r="D18">
        <v>1</v>
      </c>
      <c r="E18">
        <v>2018</v>
      </c>
      <c r="F18" s="3">
        <v>24.4507735</v>
      </c>
      <c r="G18" s="3">
        <f t="shared" si="9"/>
        <v>297.6007735</v>
      </c>
      <c r="H18" s="4">
        <v>782.72505538275664</v>
      </c>
      <c r="I18" s="5">
        <v>36.700000000000003</v>
      </c>
      <c r="J18" s="7">
        <f t="shared" si="25"/>
        <v>0.64053583548191895</v>
      </c>
      <c r="K18" s="5">
        <v>1.17</v>
      </c>
      <c r="L18" s="5">
        <v>0.8</v>
      </c>
      <c r="N18">
        <v>46425.976140891398</v>
      </c>
      <c r="O18" s="6">
        <f t="shared" si="22"/>
        <v>826483.75591193757</v>
      </c>
      <c r="P18" s="6">
        <f t="shared" si="0"/>
        <v>822311.50292010361</v>
      </c>
      <c r="Q18" s="6">
        <f t="shared" si="1"/>
        <v>-4172.2529918339415</v>
      </c>
      <c r="R18" s="18">
        <f t="shared" si="23"/>
        <v>9.8910638881742443</v>
      </c>
      <c r="S18" s="13">
        <f t="shared" si="10"/>
        <v>8.4622167787518947</v>
      </c>
      <c r="V18">
        <v>4.0385825791771603</v>
      </c>
      <c r="W18" s="6">
        <f>H18*(1-Y18)</f>
        <v>735.3417087331228</v>
      </c>
      <c r="X18">
        <f>MIN(W$2*I18^W$3, 1)</f>
        <v>6.6787717036606395E-2</v>
      </c>
      <c r="Y18">
        <f>X18*(1-0.08*K18)</f>
        <v>6.0536386721980036E-2</v>
      </c>
      <c r="Z18" s="6">
        <v>3928.64662827554</v>
      </c>
      <c r="AA18" s="6">
        <f t="shared" si="2"/>
        <v>1271.1217441870604</v>
      </c>
      <c r="AB18">
        <v>11893463777.101801</v>
      </c>
      <c r="AC18" s="6">
        <f t="shared" si="11"/>
        <v>1269.988223016531</v>
      </c>
      <c r="AD18">
        <v>8008631478.9349298</v>
      </c>
      <c r="AE18" s="19">
        <f t="shared" si="12"/>
        <v>53.2202788128359</v>
      </c>
      <c r="AF18" s="12">
        <f t="shared" si="13"/>
        <v>3.1218236293083912</v>
      </c>
      <c r="AG18" s="12">
        <f t="shared" si="14"/>
        <v>0.62436472586167813</v>
      </c>
      <c r="AH18" s="6">
        <f t="shared" si="15"/>
        <v>4935.4746558095803</v>
      </c>
      <c r="AI18">
        <f t="shared" si="16"/>
        <v>2.020833798644083</v>
      </c>
      <c r="AJ18">
        <f t="shared" si="17"/>
        <v>0.7325340837982971</v>
      </c>
      <c r="AK18">
        <f t="shared" si="18"/>
        <v>0.26746591620170274</v>
      </c>
      <c r="AL18">
        <f t="shared" si="3"/>
        <v>2442.2961745399998</v>
      </c>
      <c r="AM18">
        <f t="shared" si="19"/>
        <v>1.2749465839388769</v>
      </c>
      <c r="AN18">
        <f t="shared" si="20"/>
        <v>4.0636653309762156</v>
      </c>
      <c r="AO18">
        <f t="shared" si="4"/>
        <v>1.6271200000000001</v>
      </c>
      <c r="AP18">
        <f t="shared" si="21"/>
        <v>2.497458903446713</v>
      </c>
      <c r="AQ18">
        <f t="shared" si="5"/>
        <v>3.1218236293083912</v>
      </c>
      <c r="AR18">
        <f t="shared" si="6"/>
        <v>0.62436472586167813</v>
      </c>
      <c r="AS18">
        <f t="shared" si="7"/>
        <v>0.18342359268517691</v>
      </c>
      <c r="AT18">
        <f t="shared" si="8"/>
        <v>3.0666145297547058</v>
      </c>
      <c r="AV18">
        <v>39737.665708764202</v>
      </c>
      <c r="AW18" s="9">
        <f t="shared" si="24"/>
        <v>-26.746434071987313</v>
      </c>
      <c r="AX18">
        <v>16746460927431.699</v>
      </c>
    </row>
    <row r="19" spans="1:50" x14ac:dyDescent="0.2">
      <c r="A19">
        <v>1</v>
      </c>
      <c r="B19" t="s">
        <v>18</v>
      </c>
      <c r="C19">
        <v>18</v>
      </c>
      <c r="D19">
        <v>1</v>
      </c>
      <c r="E19">
        <v>2018</v>
      </c>
      <c r="F19" s="3">
        <v>22.434540599999998</v>
      </c>
      <c r="G19" s="3">
        <f t="shared" si="9"/>
        <v>295.58454059999997</v>
      </c>
      <c r="H19" s="4">
        <v>39.136252769137826</v>
      </c>
      <c r="I19" s="5">
        <v>1</v>
      </c>
      <c r="J19" s="7">
        <f t="shared" si="25"/>
        <v>1.7453292519943295E-2</v>
      </c>
      <c r="K19" s="5">
        <v>1.17</v>
      </c>
      <c r="L19" s="5">
        <v>0.8</v>
      </c>
      <c r="N19">
        <v>186151.856749058</v>
      </c>
      <c r="O19" s="6">
        <f t="shared" si="22"/>
        <v>822311.50292010361</v>
      </c>
      <c r="P19" s="6">
        <f t="shared" si="0"/>
        <v>817644.46358868759</v>
      </c>
      <c r="Q19" s="6">
        <f t="shared" si="1"/>
        <v>-4667.0393314160174</v>
      </c>
      <c r="R19" s="18">
        <f t="shared" si="23"/>
        <v>8.4622167787518947</v>
      </c>
      <c r="S19" s="13">
        <f t="shared" si="10"/>
        <v>6.8639230819636055</v>
      </c>
      <c r="V19">
        <v>0.20206945496925299</v>
      </c>
      <c r="W19" s="6">
        <f>H19*(1-Y19)</f>
        <v>3.6631532591913012</v>
      </c>
      <c r="X19">
        <f>MIN(W$2*I19^W$3, 1)</f>
        <v>1</v>
      </c>
      <c r="Y19">
        <f>X19*(1-0.08*K19)</f>
        <v>0.90639999999999998</v>
      </c>
      <c r="Z19" s="6">
        <v>3767.8359375630998</v>
      </c>
      <c r="AA19" s="6">
        <f t="shared" si="2"/>
        <v>1219.0911125208963</v>
      </c>
      <c r="AB19">
        <v>2864826662970.8301</v>
      </c>
      <c r="AC19" s="6">
        <f t="shared" si="11"/>
        <v>1244.5371548108462</v>
      </c>
      <c r="AD19">
        <v>11269914093.5753</v>
      </c>
      <c r="AE19" s="19">
        <f t="shared" si="12"/>
        <v>47.129598546676682</v>
      </c>
      <c r="AF19" s="12">
        <f t="shared" si="13"/>
        <v>2.764553242951973</v>
      </c>
      <c r="AG19" s="12">
        <f t="shared" si="14"/>
        <v>0.55291064859039452</v>
      </c>
      <c r="AH19" s="6">
        <f t="shared" si="15"/>
        <v>4670.9238387743972</v>
      </c>
      <c r="AI19">
        <f t="shared" si="16"/>
        <v>1.9087943766531921</v>
      </c>
      <c r="AJ19">
        <f t="shared" si="17"/>
        <v>0.71124632576085933</v>
      </c>
      <c r="AK19">
        <f t="shared" si="18"/>
        <v>0.28875367423914061</v>
      </c>
      <c r="AL19">
        <f t="shared" si="3"/>
        <v>2447.0544841840001</v>
      </c>
      <c r="AM19">
        <f t="shared" si="19"/>
        <v>1.2227593906929752</v>
      </c>
      <c r="AN19">
        <f t="shared" si="20"/>
        <v>3.5986078981376117</v>
      </c>
      <c r="AO19">
        <f t="shared" si="4"/>
        <v>1.6271200000000001</v>
      </c>
      <c r="AP19">
        <f t="shared" si="21"/>
        <v>2.2116425943615785</v>
      </c>
      <c r="AQ19">
        <f t="shared" si="5"/>
        <v>2.764553242951973</v>
      </c>
      <c r="AR19">
        <f t="shared" si="6"/>
        <v>0.55291064859039452</v>
      </c>
      <c r="AS19">
        <f t="shared" si="7"/>
        <v>0.16496367478528862</v>
      </c>
      <c r="AT19">
        <f t="shared" si="8"/>
        <v>2.7156624299737229</v>
      </c>
      <c r="AV19">
        <v>159564.65604445501</v>
      </c>
      <c r="AW19" s="9">
        <f t="shared" si="24"/>
        <v>-25.667396389137725</v>
      </c>
      <c r="AX19">
        <v>4326463758413350</v>
      </c>
    </row>
    <row r="20" spans="1:50" x14ac:dyDescent="0.2">
      <c r="A20">
        <v>1</v>
      </c>
      <c r="B20" t="s">
        <v>19</v>
      </c>
      <c r="C20">
        <v>21</v>
      </c>
      <c r="D20">
        <v>1</v>
      </c>
      <c r="E20">
        <v>2018</v>
      </c>
      <c r="F20" s="3">
        <v>19.583133199999999</v>
      </c>
      <c r="G20" s="3">
        <f t="shared" si="9"/>
        <v>292.7331332</v>
      </c>
      <c r="H20" s="4">
        <v>0</v>
      </c>
      <c r="K20" s="5">
        <v>1.17</v>
      </c>
      <c r="L20" s="5">
        <v>0.8</v>
      </c>
      <c r="N20">
        <v>746410.40507342306</v>
      </c>
      <c r="O20" s="6">
        <f t="shared" si="22"/>
        <v>817644.46358868759</v>
      </c>
      <c r="P20" s="6">
        <f t="shared" si="0"/>
        <v>813300.56674840476</v>
      </c>
      <c r="Q20" s="6">
        <f t="shared" si="1"/>
        <v>-4343.8968402828305</v>
      </c>
      <c r="R20" s="18">
        <f t="shared" si="23"/>
        <v>6.8639230819636055</v>
      </c>
      <c r="S20" s="13">
        <f t="shared" si="10"/>
        <v>5.3762941064400707</v>
      </c>
      <c r="V20">
        <v>0</v>
      </c>
      <c r="W20" s="6">
        <v>0</v>
      </c>
      <c r="Z20" s="6">
        <v>3549.84931107803</v>
      </c>
      <c r="AA20" s="6">
        <f t="shared" si="2"/>
        <v>1148.5610885495682</v>
      </c>
      <c r="AB20">
        <v>727578746669101</v>
      </c>
      <c r="AC20" s="6">
        <f t="shared" si="11"/>
        <v>1216.5232306181874</v>
      </c>
      <c r="AD20">
        <v>12272448543.3111</v>
      </c>
      <c r="AE20" s="19">
        <f t="shared" si="12"/>
        <v>39.557754569431935</v>
      </c>
      <c r="AF20" s="12">
        <f t="shared" si="13"/>
        <v>2.320399962043231</v>
      </c>
      <c r="AG20" s="12">
        <f t="shared" si="14"/>
        <v>0.46407999240864611</v>
      </c>
      <c r="AH20" s="6">
        <f t="shared" si="15"/>
        <v>4299.3001034276167</v>
      </c>
      <c r="AI20">
        <f t="shared" si="16"/>
        <v>1.752110391115834</v>
      </c>
      <c r="AJ20">
        <f t="shared" si="17"/>
        <v>0.67882627948378715</v>
      </c>
      <c r="AK20">
        <f t="shared" si="18"/>
        <v>0.32117372051621285</v>
      </c>
      <c r="AL20">
        <f t="shared" si="3"/>
        <v>2453.783805648</v>
      </c>
      <c r="AM20">
        <f t="shared" si="19"/>
        <v>1.1520171399694767</v>
      </c>
      <c r="AN20">
        <f t="shared" si="20"/>
        <v>3.0204553489918262</v>
      </c>
      <c r="AO20">
        <f t="shared" si="4"/>
        <v>1.6271200000000001</v>
      </c>
      <c r="AP20">
        <f t="shared" si="21"/>
        <v>1.8563199696345849</v>
      </c>
      <c r="AQ20">
        <f t="shared" si="5"/>
        <v>2.320399962043231</v>
      </c>
      <c r="AR20">
        <f t="shared" si="6"/>
        <v>0.46407999240864611</v>
      </c>
      <c r="AS20">
        <f t="shared" si="7"/>
        <v>0.14155149155190985</v>
      </c>
      <c r="AT20">
        <f t="shared" si="8"/>
        <v>2.279363949852756</v>
      </c>
      <c r="AV20">
        <v>640044.41202528297</v>
      </c>
      <c r="AW20" s="9">
        <f t="shared" si="24"/>
        <v>-23.365405213404859</v>
      </c>
      <c r="AX20">
        <v>1.11831599196355E+18</v>
      </c>
    </row>
    <row r="21" spans="1:50" x14ac:dyDescent="0.2">
      <c r="A21">
        <v>1</v>
      </c>
      <c r="B21" t="s">
        <v>12</v>
      </c>
      <c r="C21">
        <v>0</v>
      </c>
      <c r="D21">
        <v>2</v>
      </c>
      <c r="E21">
        <v>2018</v>
      </c>
      <c r="F21" s="3">
        <v>17.1959035</v>
      </c>
      <c r="G21" s="3">
        <f t="shared" si="9"/>
        <v>290.34590349999996</v>
      </c>
      <c r="H21" s="4">
        <v>0</v>
      </c>
      <c r="K21" s="5">
        <v>1.31</v>
      </c>
      <c r="L21" s="5">
        <v>0.8</v>
      </c>
      <c r="N21">
        <v>2992877.2396029001</v>
      </c>
      <c r="O21" s="6">
        <f t="shared" si="22"/>
        <v>813300.56674840476</v>
      </c>
      <c r="P21" s="6">
        <f t="shared" si="0"/>
        <v>809131.59831929894</v>
      </c>
      <c r="Q21" s="6">
        <f t="shared" si="1"/>
        <v>-4168.9684291058711</v>
      </c>
      <c r="R21" s="18">
        <f t="shared" si="23"/>
        <v>5.3762941064400707</v>
      </c>
      <c r="S21" s="13">
        <f t="shared" si="10"/>
        <v>3.948571842028116</v>
      </c>
      <c r="V21">
        <v>0</v>
      </c>
      <c r="W21" s="6">
        <v>0</v>
      </c>
      <c r="Z21" s="6">
        <v>3375.5654598517399</v>
      </c>
      <c r="AA21" s="6">
        <f t="shared" si="2"/>
        <v>1092.17118792579</v>
      </c>
      <c r="AB21">
        <v>1.8724476333322701E+17</v>
      </c>
      <c r="AC21" s="6">
        <f t="shared" si="11"/>
        <v>1190.8764436548274</v>
      </c>
      <c r="AD21">
        <v>12536076553.273701</v>
      </c>
      <c r="AE21" s="19">
        <f t="shared" si="12"/>
        <v>38.135216521293898</v>
      </c>
      <c r="AF21" s="12">
        <f t="shared" si="13"/>
        <v>1.9978919669889565</v>
      </c>
      <c r="AG21" s="12">
        <f t="shared" si="14"/>
        <v>0.39957839339779122</v>
      </c>
      <c r="AH21" s="6">
        <f t="shared" si="15"/>
        <v>4094.5741123853995</v>
      </c>
      <c r="AI21">
        <f t="shared" si="16"/>
        <v>1.6648551265178038</v>
      </c>
      <c r="AJ21">
        <f t="shared" si="17"/>
        <v>0.64962906871211101</v>
      </c>
      <c r="AK21">
        <f t="shared" si="18"/>
        <v>0.35037093128788893</v>
      </c>
      <c r="AL21">
        <f t="shared" si="3"/>
        <v>2459.4176677400001</v>
      </c>
      <c r="AM21">
        <f t="shared" si="19"/>
        <v>1.0954575606076129</v>
      </c>
      <c r="AN21">
        <f t="shared" si="20"/>
        <v>2.7205854324239382</v>
      </c>
      <c r="AO21">
        <f t="shared" si="4"/>
        <v>1.7021600000000001</v>
      </c>
      <c r="AP21">
        <f t="shared" si="21"/>
        <v>1.5983135735911653</v>
      </c>
      <c r="AQ21">
        <f t="shared" si="5"/>
        <v>1.9978919669889565</v>
      </c>
      <c r="AR21">
        <f t="shared" si="6"/>
        <v>0.39957839339779122</v>
      </c>
      <c r="AS21">
        <f t="shared" si="7"/>
        <v>0.12417471964057196</v>
      </c>
      <c r="AT21">
        <f t="shared" si="8"/>
        <v>1.9625594723959043</v>
      </c>
      <c r="AV21">
        <v>2566593.7762819901</v>
      </c>
      <c r="AW21" s="9">
        <f t="shared" si="24"/>
        <v>-24.310939008565267</v>
      </c>
      <c r="AX21" s="1">
        <v>2.8907278259991701E+20</v>
      </c>
    </row>
    <row r="22" spans="1:50" x14ac:dyDescent="0.2">
      <c r="A22">
        <v>1</v>
      </c>
      <c r="B22" t="s">
        <v>13</v>
      </c>
      <c r="C22">
        <v>3</v>
      </c>
      <c r="D22">
        <v>2</v>
      </c>
      <c r="E22">
        <v>2018</v>
      </c>
      <c r="F22" s="3">
        <v>14.7155112</v>
      </c>
      <c r="G22" s="3">
        <f t="shared" si="9"/>
        <v>287.86551119999996</v>
      </c>
      <c r="H22" s="4">
        <v>0</v>
      </c>
      <c r="K22" s="5">
        <v>1.31</v>
      </c>
      <c r="L22" s="5">
        <v>0.8</v>
      </c>
      <c r="N22">
        <v>12000527.8025028</v>
      </c>
      <c r="O22" s="6">
        <f t="shared" si="22"/>
        <v>809131.59831929894</v>
      </c>
      <c r="P22" s="6">
        <f t="shared" si="0"/>
        <v>805251.47431349009</v>
      </c>
      <c r="Q22" s="6">
        <f t="shared" si="1"/>
        <v>-3880.1240058088524</v>
      </c>
      <c r="R22" s="18">
        <f t="shared" si="23"/>
        <v>3.948571842028116</v>
      </c>
      <c r="S22" s="13">
        <f t="shared" si="10"/>
        <v>2.6197684399450054</v>
      </c>
      <c r="V22">
        <v>0</v>
      </c>
      <c r="W22" s="6">
        <v>0</v>
      </c>
      <c r="Z22" s="6">
        <v>3202.1278892685</v>
      </c>
      <c r="AA22" s="6">
        <f t="shared" si="2"/>
        <v>1036.0551031548612</v>
      </c>
      <c r="AB22">
        <v>4.8347885818880598E+19</v>
      </c>
      <c r="AC22" s="6">
        <f t="shared" si="11"/>
        <v>1166.645879475707</v>
      </c>
      <c r="AD22">
        <v>13515616928.785801</v>
      </c>
      <c r="AE22" s="19">
        <f t="shared" si="12"/>
        <v>32.545788824961527</v>
      </c>
      <c r="AF22" s="12">
        <f t="shared" si="13"/>
        <v>1.7050636126951615</v>
      </c>
      <c r="AG22" s="12">
        <f t="shared" si="14"/>
        <v>0.3410127225390322</v>
      </c>
      <c r="AH22" s="6">
        <f t="shared" si="15"/>
        <v>3771.6790041346035</v>
      </c>
      <c r="AI22">
        <f t="shared" si="16"/>
        <v>1.5299244594226331</v>
      </c>
      <c r="AJ22">
        <f t="shared" si="17"/>
        <v>0.61739529902761037</v>
      </c>
      <c r="AK22">
        <f t="shared" si="18"/>
        <v>0.38260470097238952</v>
      </c>
      <c r="AL22">
        <f t="shared" si="3"/>
        <v>2465.2713935679999</v>
      </c>
      <c r="AM22">
        <f t="shared" si="19"/>
        <v>1.0391726210179149</v>
      </c>
      <c r="AN22">
        <f t="shared" si="20"/>
        <v>2.3218328631881571</v>
      </c>
      <c r="AO22">
        <f t="shared" si="4"/>
        <v>1.7021600000000001</v>
      </c>
      <c r="AP22">
        <f t="shared" si="21"/>
        <v>1.3640508901561292</v>
      </c>
      <c r="AQ22">
        <f t="shared" si="5"/>
        <v>1.7050636126951615</v>
      </c>
      <c r="AR22">
        <f t="shared" si="6"/>
        <v>0.3410127225390322</v>
      </c>
      <c r="AS22">
        <f t="shared" si="7"/>
        <v>0.10807091345907709</v>
      </c>
      <c r="AT22">
        <f t="shared" si="8"/>
        <v>1.6749097545928353</v>
      </c>
      <c r="AV22">
        <v>11036968.291892201</v>
      </c>
      <c r="AW22" s="9">
        <f t="shared" si="24"/>
        <v>-22.145774646596671</v>
      </c>
      <c r="AX22" s="1">
        <v>7.4722678307197704E+22</v>
      </c>
    </row>
    <row r="23" spans="1:50" x14ac:dyDescent="0.2">
      <c r="A23">
        <v>1</v>
      </c>
      <c r="B23" t="s">
        <v>14</v>
      </c>
      <c r="C23">
        <v>6</v>
      </c>
      <c r="D23">
        <v>2</v>
      </c>
      <c r="E23">
        <v>2018</v>
      </c>
      <c r="F23" s="3">
        <v>13.679389799999999</v>
      </c>
      <c r="G23" s="3">
        <f t="shared" si="9"/>
        <v>286.8293898</v>
      </c>
      <c r="H23" s="4">
        <v>31.118893289673576</v>
      </c>
      <c r="I23" s="5">
        <v>1</v>
      </c>
      <c r="J23" s="7">
        <f>I23*PI()/180</f>
        <v>1.7453292519943295E-2</v>
      </c>
      <c r="K23" s="5">
        <v>1.31</v>
      </c>
      <c r="L23" s="5">
        <v>0.8</v>
      </c>
      <c r="N23">
        <v>48118474.1746521</v>
      </c>
      <c r="O23" s="6">
        <f t="shared" si="22"/>
        <v>805251.47431349009</v>
      </c>
      <c r="P23" s="6">
        <f t="shared" si="0"/>
        <v>801508.11850207043</v>
      </c>
      <c r="Q23" s="6">
        <f t="shared" si="1"/>
        <v>-3743.3558114196517</v>
      </c>
      <c r="R23" s="18">
        <f t="shared" si="23"/>
        <v>2.6197684399450054</v>
      </c>
      <c r="S23" s="13">
        <f t="shared" si="10"/>
        <v>1.3378032424474213</v>
      </c>
      <c r="V23">
        <v>6.9731449763725806E-2</v>
      </c>
      <c r="W23" s="6">
        <f>H23*(1-Y23)</f>
        <v>3.2612600167577908</v>
      </c>
      <c r="X23">
        <f>MIN(W$2*I23^W$3, 1)</f>
        <v>1</v>
      </c>
      <c r="Y23">
        <f>X23*(1-0.08*K23)</f>
        <v>0.8952</v>
      </c>
      <c r="Z23" s="6">
        <v>3131.9223551484802</v>
      </c>
      <c r="AA23" s="6">
        <f t="shared" si="2"/>
        <v>1013.3399573486821</v>
      </c>
      <c r="AB23" s="1">
        <v>1.2494079484870001E+22</v>
      </c>
      <c r="AC23" s="6">
        <f t="shared" si="11"/>
        <v>1144.4281175304318</v>
      </c>
      <c r="AD23">
        <v>13533495745.945999</v>
      </c>
      <c r="AE23" s="19">
        <f t="shared" si="12"/>
        <v>30.432620861029626</v>
      </c>
      <c r="AF23" s="12">
        <f t="shared" si="13"/>
        <v>1.5943554094867034</v>
      </c>
      <c r="AG23" s="12">
        <f t="shared" si="14"/>
        <v>0.31887108189734059</v>
      </c>
      <c r="AH23" s="6">
        <f t="shared" si="15"/>
        <v>3638.2766833162832</v>
      </c>
      <c r="AI23">
        <f t="shared" si="16"/>
        <v>1.4743494549723222</v>
      </c>
      <c r="AJ23">
        <f t="shared" si="17"/>
        <v>0.60339085254767977</v>
      </c>
      <c r="AK23">
        <f t="shared" si="18"/>
        <v>0.39660914745232034</v>
      </c>
      <c r="AL23">
        <f t="shared" si="3"/>
        <v>2467.7166400719998</v>
      </c>
      <c r="AM23">
        <f t="shared" si="19"/>
        <v>1.0163891247228507</v>
      </c>
      <c r="AN23">
        <f t="shared" si="20"/>
        <v>2.1710784030495098</v>
      </c>
      <c r="AO23">
        <f t="shared" si="4"/>
        <v>1.7021600000000001</v>
      </c>
      <c r="AP23">
        <f t="shared" si="21"/>
        <v>1.2754843275893628</v>
      </c>
      <c r="AQ23">
        <f t="shared" si="5"/>
        <v>1.5943554094867034</v>
      </c>
      <c r="AR23">
        <f t="shared" si="6"/>
        <v>0.31887108189734059</v>
      </c>
      <c r="AS23">
        <f t="shared" si="7"/>
        <v>0.10189005603725861</v>
      </c>
      <c r="AT23">
        <f t="shared" si="8"/>
        <v>1.5661594134989965</v>
      </c>
      <c r="AV23">
        <v>44255078.4695407</v>
      </c>
      <c r="AW23" s="9">
        <f t="shared" si="24"/>
        <v>-22.747772061623277</v>
      </c>
      <c r="AX23" s="1">
        <v>1.9315159269224801E+25</v>
      </c>
    </row>
    <row r="24" spans="1:50" x14ac:dyDescent="0.2">
      <c r="A24">
        <v>1</v>
      </c>
      <c r="B24" t="s">
        <v>15</v>
      </c>
      <c r="C24">
        <v>9</v>
      </c>
      <c r="D24">
        <v>2</v>
      </c>
      <c r="E24">
        <v>2018</v>
      </c>
      <c r="F24" s="3">
        <v>15.928927399999999</v>
      </c>
      <c r="G24" s="3">
        <f t="shared" si="9"/>
        <v>289.0789274</v>
      </c>
      <c r="H24" s="4">
        <v>964.20197861268389</v>
      </c>
      <c r="I24" s="5">
        <v>30.41</v>
      </c>
      <c r="J24" s="7">
        <f t="shared" ref="J24:J27" si="26">I24*PI()/180</f>
        <v>0.53075462553147557</v>
      </c>
      <c r="K24" s="5">
        <v>1.31</v>
      </c>
      <c r="L24" s="5">
        <v>0.8</v>
      </c>
      <c r="N24">
        <v>192940483.09091401</v>
      </c>
      <c r="O24" s="6">
        <f t="shared" si="22"/>
        <v>801508.11850207043</v>
      </c>
      <c r="P24" s="6">
        <f t="shared" si="0"/>
        <v>798443.98397636914</v>
      </c>
      <c r="Q24" s="6">
        <f t="shared" si="1"/>
        <v>-3064.1345257012986</v>
      </c>
      <c r="R24" s="18">
        <f t="shared" si="23"/>
        <v>1.3378032424474213</v>
      </c>
      <c r="S24" s="13">
        <f t="shared" si="10"/>
        <v>0.28844699092127257</v>
      </c>
      <c r="V24">
        <v>2.1597379579598401</v>
      </c>
      <c r="W24" s="6">
        <f>H24*(1-Y24)</f>
        <v>895.021295645073</v>
      </c>
      <c r="X24">
        <f>MIN(W$2*I24^W$3, 1)</f>
        <v>8.0148749962475896E-2</v>
      </c>
      <c r="Y24">
        <f>X24*(1-0.08*K24)</f>
        <v>7.1749160966408418E-2</v>
      </c>
      <c r="Z24" s="6">
        <v>3286.01720406408</v>
      </c>
      <c r="AA24" s="6">
        <f t="shared" si="2"/>
        <v>1063.1976645077054</v>
      </c>
      <c r="AB24" s="1">
        <v>3.2293906664610198E+24</v>
      </c>
      <c r="AC24" s="6">
        <f t="shared" si="11"/>
        <v>1123.2957293184368</v>
      </c>
      <c r="AD24">
        <v>13537958325.559</v>
      </c>
      <c r="AE24" s="19">
        <f t="shared" si="12"/>
        <v>35.183240206779104</v>
      </c>
      <c r="AF24" s="12">
        <f t="shared" si="13"/>
        <v>1.8432388588253354</v>
      </c>
      <c r="AG24" s="12">
        <f t="shared" si="14"/>
        <v>0.36864777176506702</v>
      </c>
      <c r="AH24" s="6">
        <f t="shared" si="15"/>
        <v>3929.0692330277434</v>
      </c>
      <c r="AI24">
        <f t="shared" si="16"/>
        <v>1.5956208969893033</v>
      </c>
      <c r="AJ24">
        <f t="shared" si="17"/>
        <v>0.63339805491688861</v>
      </c>
      <c r="AK24">
        <f t="shared" si="18"/>
        <v>0.36660194508311139</v>
      </c>
      <c r="AL24">
        <f t="shared" si="3"/>
        <v>2462.4077313359999</v>
      </c>
      <c r="AM24">
        <f t="shared" si="19"/>
        <v>1.0663968550729241</v>
      </c>
      <c r="AN24">
        <f t="shared" si="20"/>
        <v>2.5099899647505071</v>
      </c>
      <c r="AO24">
        <f t="shared" si="4"/>
        <v>1.7021600000000001</v>
      </c>
      <c r="AP24">
        <f t="shared" si="21"/>
        <v>1.4745910870602685</v>
      </c>
      <c r="AQ24">
        <f t="shared" si="5"/>
        <v>1.8432388588253354</v>
      </c>
      <c r="AR24">
        <f t="shared" si="6"/>
        <v>0.36864777176506702</v>
      </c>
      <c r="AS24">
        <f t="shared" si="7"/>
        <v>0.11571183111655906</v>
      </c>
      <c r="AT24">
        <f t="shared" si="8"/>
        <v>1.8106413870454661</v>
      </c>
      <c r="AV24">
        <v>177449598.52811399</v>
      </c>
      <c r="AW24" s="9">
        <f t="shared" si="24"/>
        <v>-30.011476492103032</v>
      </c>
      <c r="AX24" s="1">
        <v>4.9928016813865995E+27</v>
      </c>
    </row>
    <row r="25" spans="1:50" x14ac:dyDescent="0.2">
      <c r="A25">
        <v>1</v>
      </c>
      <c r="B25" t="s">
        <v>16</v>
      </c>
      <c r="C25">
        <v>12</v>
      </c>
      <c r="D25">
        <v>2</v>
      </c>
      <c r="E25">
        <v>2018</v>
      </c>
      <c r="F25" s="3">
        <v>20.701002800000001</v>
      </c>
      <c r="G25" s="3">
        <f t="shared" si="9"/>
        <v>293.8510028</v>
      </c>
      <c r="H25" s="4">
        <v>2021.6961419787622</v>
      </c>
      <c r="I25" s="5">
        <v>54.59</v>
      </c>
      <c r="J25" s="7">
        <f t="shared" si="26"/>
        <v>0.95277523866370462</v>
      </c>
      <c r="K25" s="5">
        <v>1.31</v>
      </c>
      <c r="L25" s="5">
        <v>0.8</v>
      </c>
      <c r="N25">
        <v>773632808.46376204</v>
      </c>
      <c r="O25" s="6">
        <f t="shared" si="22"/>
        <v>798443.98397636914</v>
      </c>
      <c r="P25" s="6">
        <f t="shared" si="0"/>
        <v>795937.67896898719</v>
      </c>
      <c r="Q25" s="6">
        <f t="shared" si="1"/>
        <v>-2506.3050073818886</v>
      </c>
      <c r="R25" s="18">
        <f t="shared" si="23"/>
        <v>0.28844699092127257</v>
      </c>
      <c r="S25" s="13">
        <f t="shared" si="10"/>
        <v>-0.56987264409065119</v>
      </c>
      <c r="V25">
        <v>4.5286702652108604</v>
      </c>
      <c r="W25" s="6">
        <f>H25*(1-Y25)</f>
        <v>1939.4607181237009</v>
      </c>
      <c r="X25">
        <f>MIN(W$2*I25^W$3, 1)</f>
        <v>4.5438394661042478E-2</v>
      </c>
      <c r="Y25">
        <f>X25*(1-0.08*K25)</f>
        <v>4.0676450900565223E-2</v>
      </c>
      <c r="Z25" s="6">
        <v>3634.0146829657401</v>
      </c>
      <c r="AA25" s="6">
        <f t="shared" si="2"/>
        <v>1175.7929687456792</v>
      </c>
      <c r="AB25" s="1">
        <v>8.3475540575698896E+26</v>
      </c>
      <c r="AC25" s="6">
        <f t="shared" si="11"/>
        <v>1106.2167160921533</v>
      </c>
      <c r="AD25">
        <v>13539071501.7917</v>
      </c>
      <c r="AE25" s="19">
        <f t="shared" si="12"/>
        <v>47.461003624267377</v>
      </c>
      <c r="AF25" s="12">
        <f t="shared" si="13"/>
        <v>2.4864670122748871</v>
      </c>
      <c r="AG25" s="12">
        <f t="shared" si="14"/>
        <v>0.49729340245497733</v>
      </c>
      <c r="AH25" s="6">
        <f t="shared" si="15"/>
        <v>4557.3271557364587</v>
      </c>
      <c r="AI25">
        <f t="shared" si="16"/>
        <v>1.8592641308830902</v>
      </c>
      <c r="AJ25">
        <f t="shared" si="17"/>
        <v>0.69185840140217458</v>
      </c>
      <c r="AK25">
        <f t="shared" si="18"/>
        <v>0.30814159859782547</v>
      </c>
      <c r="AL25">
        <f t="shared" si="3"/>
        <v>2451.145633392</v>
      </c>
      <c r="AM25">
        <f t="shared" si="19"/>
        <v>1.1793309616305709</v>
      </c>
      <c r="AN25">
        <f t="shared" si="20"/>
        <v>3.3858917516910578</v>
      </c>
      <c r="AO25">
        <f t="shared" si="4"/>
        <v>1.7021600000000001</v>
      </c>
      <c r="AP25">
        <f t="shared" si="21"/>
        <v>1.9891736098199098</v>
      </c>
      <c r="AQ25">
        <f t="shared" si="5"/>
        <v>2.4864670122748871</v>
      </c>
      <c r="AR25">
        <f t="shared" si="6"/>
        <v>0.49729340245497733</v>
      </c>
      <c r="AS25">
        <f t="shared" si="7"/>
        <v>0.15037051720781142</v>
      </c>
      <c r="AT25">
        <f t="shared" si="8"/>
        <v>2.4424941229902828</v>
      </c>
      <c r="AV25">
        <v>711519232.34723604</v>
      </c>
      <c r="AW25" s="9">
        <f t="shared" si="24"/>
        <v>-41.985177577343215</v>
      </c>
      <c r="AX25" s="1">
        <v>1.2905961868163899E+30</v>
      </c>
    </row>
    <row r="26" spans="1:50" x14ac:dyDescent="0.2">
      <c r="A26">
        <v>1</v>
      </c>
      <c r="B26" t="s">
        <v>17</v>
      </c>
      <c r="C26">
        <v>15</v>
      </c>
      <c r="D26">
        <v>2</v>
      </c>
      <c r="E26">
        <v>2018</v>
      </c>
      <c r="F26" s="3">
        <v>22.9506102</v>
      </c>
      <c r="G26" s="3">
        <f t="shared" si="9"/>
        <v>296.10061020000001</v>
      </c>
      <c r="H26" s="4">
        <v>1244.1107804306805</v>
      </c>
      <c r="I26" s="5">
        <v>36.700000000000003</v>
      </c>
      <c r="J26" s="7">
        <f t="shared" si="26"/>
        <v>0.64053583548191895</v>
      </c>
      <c r="K26" s="5">
        <v>1.31</v>
      </c>
      <c r="L26" s="5">
        <v>0.8</v>
      </c>
      <c r="N26">
        <v>3102032885.70544</v>
      </c>
      <c r="O26" s="6">
        <f t="shared" si="22"/>
        <v>795937.67896898719</v>
      </c>
      <c r="P26" s="6">
        <f t="shared" si="0"/>
        <v>792438.51280471229</v>
      </c>
      <c r="Q26" s="6">
        <f t="shared" si="1"/>
        <v>-3499.1661642748536</v>
      </c>
      <c r="R26" s="18">
        <f t="shared" si="23"/>
        <v>-0.56987264409065119</v>
      </c>
      <c r="S26" s="13">
        <f t="shared" si="10"/>
        <v>-1.7682116395922094</v>
      </c>
      <c r="V26">
        <v>2.7873210058333702</v>
      </c>
      <c r="W26" s="6">
        <f>H26*(1-Y26)</f>
        <v>1169.7274318717191</v>
      </c>
      <c r="X26">
        <f>MIN(W$2*I26^W$3, 1)</f>
        <v>6.6787717036606395E-2</v>
      </c>
      <c r="Y26">
        <f>X26*(1-0.08*K26)</f>
        <v>5.9788364291170043E-2</v>
      </c>
      <c r="Z26" s="6">
        <v>3808.4619742724899</v>
      </c>
      <c r="AA26" s="6">
        <f t="shared" si="2"/>
        <v>1232.2357507456177</v>
      </c>
      <c r="AB26" s="1">
        <v>2.1577616219428501E+29</v>
      </c>
      <c r="AC26" s="6">
        <f t="shared" si="11"/>
        <v>1092.3923802159031</v>
      </c>
      <c r="AD26">
        <v>13539349137.114599</v>
      </c>
      <c r="AE26" s="19">
        <f t="shared" si="12"/>
        <v>54.446172084069275</v>
      </c>
      <c r="AF26" s="12">
        <f t="shared" si="13"/>
        <v>2.8524177849972685</v>
      </c>
      <c r="AG26" s="12">
        <f t="shared" si="14"/>
        <v>0.57048355699945352</v>
      </c>
      <c r="AH26" s="6">
        <f t="shared" si="15"/>
        <v>4857.1146249249814</v>
      </c>
      <c r="AI26">
        <f t="shared" si="16"/>
        <v>1.9858704806783836</v>
      </c>
      <c r="AJ26">
        <f t="shared" si="17"/>
        <v>0.71682423458506828</v>
      </c>
      <c r="AK26">
        <f t="shared" si="18"/>
        <v>0.28317576541493172</v>
      </c>
      <c r="AL26">
        <f t="shared" si="3"/>
        <v>2445.836559928</v>
      </c>
      <c r="AM26">
        <f t="shared" si="19"/>
        <v>1.2359435814900879</v>
      </c>
      <c r="AN26">
        <f t="shared" si="20"/>
        <v>3.884217165528761</v>
      </c>
      <c r="AO26">
        <f t="shared" si="4"/>
        <v>1.7021600000000001</v>
      </c>
      <c r="AP26">
        <f t="shared" si="21"/>
        <v>2.281934227997815</v>
      </c>
      <c r="AQ26">
        <f t="shared" si="5"/>
        <v>2.8524177849972685</v>
      </c>
      <c r="AR26">
        <f t="shared" si="6"/>
        <v>0.57048355699945352</v>
      </c>
      <c r="AS26">
        <f t="shared" si="7"/>
        <v>0.1695322798265568</v>
      </c>
      <c r="AT26">
        <f t="shared" si="8"/>
        <v>2.8019730974812398</v>
      </c>
      <c r="AV26">
        <v>2852976505.4247098</v>
      </c>
      <c r="AW26" s="9">
        <f t="shared" si="24"/>
        <v>-48.377658248693827</v>
      </c>
      <c r="AX26" s="1">
        <v>3.3360799438055399E+32</v>
      </c>
    </row>
    <row r="27" spans="1:50" x14ac:dyDescent="0.2">
      <c r="A27">
        <v>1</v>
      </c>
      <c r="B27" t="s">
        <v>18</v>
      </c>
      <c r="C27">
        <v>18</v>
      </c>
      <c r="D27">
        <v>2</v>
      </c>
      <c r="E27">
        <v>2018</v>
      </c>
      <c r="F27" s="3">
        <v>21.359931199999998</v>
      </c>
      <c r="G27" s="3">
        <f t="shared" si="9"/>
        <v>294.50993119999998</v>
      </c>
      <c r="H27" s="4">
        <v>62.205539021534015</v>
      </c>
      <c r="I27" s="5">
        <v>1</v>
      </c>
      <c r="J27" s="7">
        <f t="shared" si="26"/>
        <v>1.7453292519943295E-2</v>
      </c>
      <c r="K27" s="5">
        <v>1.31</v>
      </c>
      <c r="L27" s="5">
        <v>0.8</v>
      </c>
      <c r="N27">
        <v>12438210897.388399</v>
      </c>
      <c r="O27" s="6">
        <f t="shared" si="22"/>
        <v>792438.51280471229</v>
      </c>
      <c r="P27" s="6">
        <f t="shared" si="0"/>
        <v>787966.4380289088</v>
      </c>
      <c r="Q27" s="6">
        <f t="shared" si="1"/>
        <v>-4472.0747758034868</v>
      </c>
      <c r="R27" s="18">
        <f t="shared" si="23"/>
        <v>-1.7682116395922094</v>
      </c>
      <c r="S27" s="13">
        <f t="shared" si="10"/>
        <v>-3.2997369639275007</v>
      </c>
      <c r="V27">
        <v>0.139462899527452</v>
      </c>
      <c r="W27" s="6">
        <f>H27*(1-Y27)</f>
        <v>6.5191404894567651</v>
      </c>
      <c r="X27">
        <f>MIN(W$2*I27^W$3, 1)</f>
        <v>1</v>
      </c>
      <c r="Y27">
        <f>X27*(1-0.08*K27)</f>
        <v>0.8952</v>
      </c>
      <c r="Z27" s="6">
        <v>3684.4040414034798</v>
      </c>
      <c r="AA27" s="6">
        <f t="shared" si="2"/>
        <v>1192.0965499140316</v>
      </c>
      <c r="AB27" s="1">
        <v>5.5776219922523E+31</v>
      </c>
      <c r="AC27" s="6">
        <f t="shared" si="11"/>
        <v>1073.3088292295615</v>
      </c>
      <c r="AD27">
        <v>13539418378.9809</v>
      </c>
      <c r="AE27" s="19">
        <f t="shared" si="12"/>
        <v>49.420891038976997</v>
      </c>
      <c r="AF27" s="12">
        <f t="shared" si="13"/>
        <v>2.5891448958491075</v>
      </c>
      <c r="AG27" s="12">
        <f t="shared" si="14"/>
        <v>0.5178289791698214</v>
      </c>
      <c r="AH27" s="6">
        <f t="shared" si="15"/>
        <v>4644.9523181423156</v>
      </c>
      <c r="AI27">
        <f t="shared" si="16"/>
        <v>1.8962157960194279</v>
      </c>
      <c r="AJ27">
        <f t="shared" si="17"/>
        <v>0.6993459539436141</v>
      </c>
      <c r="AK27">
        <f t="shared" si="18"/>
        <v>0.3006540460563859</v>
      </c>
      <c r="AL27">
        <f t="shared" si="3"/>
        <v>2449.5905623680001</v>
      </c>
      <c r="AM27">
        <f t="shared" si="19"/>
        <v>1.1956836007161802</v>
      </c>
      <c r="AN27">
        <f t="shared" si="20"/>
        <v>3.5257111007348136</v>
      </c>
      <c r="AO27">
        <f t="shared" si="4"/>
        <v>1.7021600000000001</v>
      </c>
      <c r="AP27">
        <f t="shared" si="21"/>
        <v>2.0713159166792861</v>
      </c>
      <c r="AQ27">
        <f t="shared" si="5"/>
        <v>2.5891448958491075</v>
      </c>
      <c r="AR27">
        <f t="shared" si="6"/>
        <v>0.5178289791698214</v>
      </c>
      <c r="AS27">
        <f t="shared" si="7"/>
        <v>0.15578327139488748</v>
      </c>
      <c r="AT27">
        <f t="shared" si="8"/>
        <v>2.5433561597488819</v>
      </c>
      <c r="AV27">
        <v>11439570608.9025</v>
      </c>
      <c r="AW27" s="9">
        <f t="shared" si="24"/>
        <v>-47.570681164901288</v>
      </c>
      <c r="AX27" s="1">
        <v>8.6234792634677203E+34</v>
      </c>
    </row>
    <row r="28" spans="1:50" x14ac:dyDescent="0.2">
      <c r="A28">
        <v>1</v>
      </c>
      <c r="B28" t="s">
        <v>19</v>
      </c>
      <c r="C28">
        <v>21</v>
      </c>
      <c r="D28">
        <v>2</v>
      </c>
      <c r="E28">
        <v>2018</v>
      </c>
      <c r="F28" s="3">
        <v>19.1103527</v>
      </c>
      <c r="G28" s="3">
        <f t="shared" si="9"/>
        <v>292.2603527</v>
      </c>
      <c r="H28" s="4">
        <v>0</v>
      </c>
      <c r="K28" s="5">
        <v>1.31</v>
      </c>
      <c r="L28" s="5">
        <v>0.8</v>
      </c>
      <c r="N28">
        <v>49873452683.2808</v>
      </c>
      <c r="O28" s="6">
        <f t="shared" si="22"/>
        <v>787966.4380289088</v>
      </c>
      <c r="P28" s="6">
        <f t="shared" si="0"/>
        <v>783753.89850910974</v>
      </c>
      <c r="Q28" s="6">
        <f t="shared" si="1"/>
        <v>-4212.539519799072</v>
      </c>
      <c r="R28" s="18">
        <f t="shared" si="23"/>
        <v>-3.2997369639275007</v>
      </c>
      <c r="S28" s="13">
        <f t="shared" si="10"/>
        <v>-4.7423807652437517</v>
      </c>
      <c r="V28">
        <v>0</v>
      </c>
      <c r="W28" s="6">
        <v>0</v>
      </c>
      <c r="Z28" s="6">
        <v>3514.74776046034</v>
      </c>
      <c r="AA28" s="6">
        <f t="shared" si="2"/>
        <v>1137.2039092289087</v>
      </c>
      <c r="AB28" s="1">
        <v>1.44176685637671E+34</v>
      </c>
      <c r="AC28" s="6">
        <f t="shared" si="11"/>
        <v>1049.2845654380542</v>
      </c>
      <c r="AD28">
        <v>13539435647.6408</v>
      </c>
      <c r="AE28" s="19">
        <f t="shared" si="12"/>
        <v>43.007283323652771</v>
      </c>
      <c r="AF28" s="12">
        <f t="shared" si="13"/>
        <v>2.2531380102789216</v>
      </c>
      <c r="AG28" s="12">
        <f t="shared" si="14"/>
        <v>0.45062760205578423</v>
      </c>
      <c r="AH28" s="6">
        <f t="shared" si="15"/>
        <v>4346.5526307234722</v>
      </c>
      <c r="AI28">
        <f t="shared" si="16"/>
        <v>1.7705623024420691</v>
      </c>
      <c r="AJ28">
        <f t="shared" si="17"/>
        <v>0.67319067718717851</v>
      </c>
      <c r="AK28">
        <f t="shared" si="18"/>
        <v>0.32680932281282149</v>
      </c>
      <c r="AL28">
        <f t="shared" si="3"/>
        <v>2454.8995676280001</v>
      </c>
      <c r="AM28">
        <f t="shared" si="19"/>
        <v>1.1406257865886749</v>
      </c>
      <c r="AN28">
        <f t="shared" si="20"/>
        <v>3.0681611164610958</v>
      </c>
      <c r="AO28">
        <f t="shared" si="4"/>
        <v>1.7021600000000001</v>
      </c>
      <c r="AP28">
        <f t="shared" si="21"/>
        <v>1.8025104082231374</v>
      </c>
      <c r="AQ28">
        <f t="shared" si="5"/>
        <v>2.2531380102789216</v>
      </c>
      <c r="AR28">
        <f t="shared" si="6"/>
        <v>0.45062760205578423</v>
      </c>
      <c r="AS28">
        <f t="shared" si="7"/>
        <v>0.13795564042149744</v>
      </c>
      <c r="AT28">
        <f t="shared" si="8"/>
        <v>2.2132915181357249</v>
      </c>
      <c r="AV28">
        <v>45869208290.704399</v>
      </c>
      <c r="AW28" s="9">
        <f t="shared" si="24"/>
        <v>-46.093767133545668</v>
      </c>
      <c r="AX28" s="1">
        <v>2.2290951045888702E+37</v>
      </c>
    </row>
    <row r="29" spans="1:50" x14ac:dyDescent="0.2">
      <c r="A29">
        <v>1</v>
      </c>
      <c r="B29" t="s">
        <v>12</v>
      </c>
      <c r="C29">
        <v>0</v>
      </c>
      <c r="D29">
        <v>3</v>
      </c>
      <c r="E29">
        <v>2018</v>
      </c>
      <c r="F29" s="3">
        <v>17.566903499999999</v>
      </c>
      <c r="G29" s="3">
        <f t="shared" si="9"/>
        <v>290.7169035</v>
      </c>
      <c r="H29" s="4">
        <v>0</v>
      </c>
      <c r="K29" s="5">
        <v>1.75</v>
      </c>
      <c r="L29" s="5">
        <v>0.8</v>
      </c>
      <c r="N29">
        <v>199977416619.547</v>
      </c>
      <c r="O29" s="6">
        <f t="shared" si="22"/>
        <v>783753.89850910974</v>
      </c>
      <c r="P29" s="6">
        <f t="shared" si="0"/>
        <v>779417.72763693414</v>
      </c>
      <c r="Q29" s="6">
        <f t="shared" si="1"/>
        <v>-4336.1708721756322</v>
      </c>
      <c r="R29" s="18">
        <f t="shared" si="23"/>
        <v>-4.7423807652437517</v>
      </c>
      <c r="S29" s="13">
        <f t="shared" si="10"/>
        <v>-6.227363873601746</v>
      </c>
      <c r="V29">
        <v>0</v>
      </c>
      <c r="W29" s="6">
        <v>0</v>
      </c>
      <c r="Z29" s="6">
        <v>3402.1706996630401</v>
      </c>
      <c r="AA29" s="6">
        <f t="shared" si="2"/>
        <v>1100.7793683078212</v>
      </c>
      <c r="AB29" s="1">
        <v>3.7268428813825498E+36</v>
      </c>
      <c r="AC29" s="6">
        <f t="shared" si="11"/>
        <v>1027.0255815600976</v>
      </c>
      <c r="AD29">
        <v>13539439954.3689</v>
      </c>
      <c r="AE29" s="19">
        <f t="shared" si="12"/>
        <v>52.152258031191778</v>
      </c>
      <c r="AF29" s="12">
        <f t="shared" si="13"/>
        <v>2.0452770628909298</v>
      </c>
      <c r="AG29" s="12">
        <f t="shared" si="14"/>
        <v>0.4090554125781859</v>
      </c>
      <c r="AH29" s="6">
        <f t="shared" si="15"/>
        <v>4471.2233215668593</v>
      </c>
      <c r="AI29">
        <f t="shared" si="16"/>
        <v>1.8186482580430581</v>
      </c>
      <c r="AJ29">
        <f t="shared" si="17"/>
        <v>0.65428682089681833</v>
      </c>
      <c r="AK29">
        <f t="shared" si="18"/>
        <v>0.34571317910318167</v>
      </c>
      <c r="AL29">
        <f t="shared" si="3"/>
        <v>2458.5421077400001</v>
      </c>
      <c r="AM29">
        <f t="shared" si="19"/>
        <v>1.1040916432375338</v>
      </c>
      <c r="AN29">
        <f t="shared" si="20"/>
        <v>3.1709975583060981</v>
      </c>
      <c r="AO29">
        <f t="shared" si="4"/>
        <v>1.9380000000000002</v>
      </c>
      <c r="AP29">
        <f t="shared" si="21"/>
        <v>1.636221650312744</v>
      </c>
      <c r="AQ29">
        <f t="shared" si="5"/>
        <v>2.0452770628909298</v>
      </c>
      <c r="AR29">
        <f t="shared" si="6"/>
        <v>0.4090554125781859</v>
      </c>
      <c r="AS29">
        <f t="shared" si="7"/>
        <v>0.12675002173261726</v>
      </c>
      <c r="AT29">
        <f t="shared" si="8"/>
        <v>2.009106568209579</v>
      </c>
      <c r="AV29">
        <v>183921611467.90399</v>
      </c>
      <c r="AW29" s="9">
        <f t="shared" si="24"/>
        <v>-61.298662643503626</v>
      </c>
      <c r="AX29" s="1">
        <v>5.7620188270217304E+39</v>
      </c>
    </row>
    <row r="30" spans="1:50" x14ac:dyDescent="0.2">
      <c r="A30">
        <v>1</v>
      </c>
      <c r="B30" t="s">
        <v>13</v>
      </c>
      <c r="C30">
        <v>3</v>
      </c>
      <c r="D30">
        <v>3</v>
      </c>
      <c r="E30">
        <v>2018</v>
      </c>
      <c r="F30" s="3">
        <v>15.270109700000001</v>
      </c>
      <c r="G30" s="3">
        <f t="shared" si="9"/>
        <v>288.42010969999995</v>
      </c>
      <c r="H30" s="4">
        <v>0</v>
      </c>
      <c r="K30" s="5">
        <v>1.75</v>
      </c>
      <c r="L30" s="5">
        <v>0.8</v>
      </c>
      <c r="N30">
        <v>801848779391.69604</v>
      </c>
      <c r="O30" s="6">
        <f t="shared" si="22"/>
        <v>779417.72763693414</v>
      </c>
      <c r="P30" s="6">
        <f t="shared" si="0"/>
        <v>775368.98570855567</v>
      </c>
      <c r="Q30" s="6">
        <f t="shared" si="1"/>
        <v>-4048.7419283784948</v>
      </c>
      <c r="R30" s="18">
        <f t="shared" si="23"/>
        <v>-6.227363873601746</v>
      </c>
      <c r="S30" s="13">
        <f t="shared" si="10"/>
        <v>-7.6139128706264501</v>
      </c>
      <c r="V30">
        <v>0</v>
      </c>
      <c r="W30" s="6">
        <v>0</v>
      </c>
      <c r="Z30" s="6">
        <v>3240.24462186036</v>
      </c>
      <c r="AA30" s="6">
        <f t="shared" si="2"/>
        <v>1048.3878508410889</v>
      </c>
      <c r="AB30" s="1">
        <v>9.6335676536098993E+38</v>
      </c>
      <c r="AC30" s="6">
        <f t="shared" si="11"/>
        <v>1004.4851550777979</v>
      </c>
      <c r="AD30">
        <v>13944649753.905899</v>
      </c>
      <c r="AE30" s="19">
        <f t="shared" si="12"/>
        <v>45.057711388148121</v>
      </c>
      <c r="AF30" s="12">
        <f t="shared" si="13"/>
        <v>1.767047239899401</v>
      </c>
      <c r="AG30" s="12">
        <f t="shared" si="14"/>
        <v>0.35340944797988011</v>
      </c>
      <c r="AH30" s="6">
        <f t="shared" si="15"/>
        <v>4151.7126948431323</v>
      </c>
      <c r="AI30">
        <f t="shared" si="16"/>
        <v>1.6849739497160459</v>
      </c>
      <c r="AJ30">
        <f t="shared" si="17"/>
        <v>0.62476385376863752</v>
      </c>
      <c r="AK30">
        <f t="shared" si="18"/>
        <v>0.37523614623136253</v>
      </c>
      <c r="AL30">
        <f t="shared" si="3"/>
        <v>2463.9625411080001</v>
      </c>
      <c r="AM30">
        <f t="shared" si="19"/>
        <v>1.0515424782759166</v>
      </c>
      <c r="AN30">
        <f t="shared" si="20"/>
        <v>2.7396300407400318</v>
      </c>
      <c r="AO30">
        <f t="shared" si="4"/>
        <v>1.9380000000000002</v>
      </c>
      <c r="AP30">
        <f t="shared" si="21"/>
        <v>1.4136377919195209</v>
      </c>
      <c r="AQ30">
        <f t="shared" si="5"/>
        <v>1.767047239899401</v>
      </c>
      <c r="AR30">
        <f t="shared" si="6"/>
        <v>0.35340944797988011</v>
      </c>
      <c r="AS30">
        <f t="shared" si="7"/>
        <v>0.11150825867706339</v>
      </c>
      <c r="AT30">
        <f t="shared" si="8"/>
        <v>1.7357972083256175</v>
      </c>
      <c r="AV30">
        <v>759540691584.95203</v>
      </c>
      <c r="AW30" s="9">
        <f t="shared" si="24"/>
        <v>-59.06807070134618</v>
      </c>
      <c r="AX30" s="1">
        <v>1.4894322318290801E+42</v>
      </c>
    </row>
    <row r="31" spans="1:50" x14ac:dyDescent="0.2">
      <c r="A31">
        <v>1</v>
      </c>
      <c r="B31" t="s">
        <v>14</v>
      </c>
      <c r="C31">
        <v>6</v>
      </c>
      <c r="D31">
        <v>3</v>
      </c>
      <c r="E31">
        <v>2018</v>
      </c>
      <c r="F31" s="3">
        <v>10.079118599999999</v>
      </c>
      <c r="G31" s="3">
        <f t="shared" si="9"/>
        <v>283.22911859999999</v>
      </c>
      <c r="H31" s="4">
        <v>35.197699657633869</v>
      </c>
      <c r="I31" s="5">
        <v>1</v>
      </c>
      <c r="J31" s="7">
        <f>I31*PI()/180</f>
        <v>1.7453292519943295E-2</v>
      </c>
      <c r="K31" s="5">
        <v>1.75</v>
      </c>
      <c r="L31" s="5">
        <v>0.8</v>
      </c>
      <c r="N31">
        <v>3215170372144.6602</v>
      </c>
      <c r="O31" s="6">
        <f t="shared" si="22"/>
        <v>775368.98570855567</v>
      </c>
      <c r="P31" s="6">
        <f t="shared" si="0"/>
        <v>771930.05415537127</v>
      </c>
      <c r="Q31" s="6">
        <f t="shared" si="1"/>
        <v>-3438.9315531844527</v>
      </c>
      <c r="R31" s="18">
        <f t="shared" si="23"/>
        <v>-7.6139128706264501</v>
      </c>
      <c r="S31" s="13">
        <f t="shared" si="10"/>
        <v>-8.7916236707351914</v>
      </c>
      <c r="V31">
        <v>8.0165958775586396E-2</v>
      </c>
      <c r="W31" s="6">
        <f>H31*(1-Y31)</f>
        <v>4.9276779520687422</v>
      </c>
      <c r="X31">
        <f>MIN(W$2*I31^W$3, 1)</f>
        <v>1</v>
      </c>
      <c r="Y31">
        <f>X31*(1-0.08*K31)</f>
        <v>0.86</v>
      </c>
      <c r="Z31" s="6">
        <v>2897.9080887463301</v>
      </c>
      <c r="AA31" s="6">
        <f t="shared" si="2"/>
        <v>937.62415732410147</v>
      </c>
      <c r="AB31" s="1">
        <v>2.4901942431931598E+41</v>
      </c>
      <c r="AC31" s="6">
        <f t="shared" si="11"/>
        <v>983.77573624843467</v>
      </c>
      <c r="AD31">
        <v>13944650029.792999</v>
      </c>
      <c r="AE31" s="19">
        <f t="shared" si="12"/>
        <v>32.055256945325567</v>
      </c>
      <c r="AF31" s="12">
        <f t="shared" si="13"/>
        <v>1.2571245090890908</v>
      </c>
      <c r="AG31" s="12">
        <f t="shared" si="14"/>
        <v>0.25142490181781812</v>
      </c>
      <c r="AH31" s="6">
        <f t="shared" si="15"/>
        <v>3446.3223524582418</v>
      </c>
      <c r="AI31">
        <f t="shared" si="16"/>
        <v>1.3917712097535868</v>
      </c>
      <c r="AJ31">
        <f t="shared" si="17"/>
        <v>0.55252274288138148</v>
      </c>
      <c r="AK31">
        <f t="shared" si="18"/>
        <v>0.44747725711861847</v>
      </c>
      <c r="AL31">
        <f t="shared" si="3"/>
        <v>2476.2132801040002</v>
      </c>
      <c r="AM31">
        <f t="shared" si="19"/>
        <v>0.94044549380551801</v>
      </c>
      <c r="AN31">
        <f t="shared" si="20"/>
        <v>1.9490458388917267</v>
      </c>
      <c r="AO31">
        <f t="shared" si="4"/>
        <v>1.9380000000000002</v>
      </c>
      <c r="AP31">
        <f t="shared" si="21"/>
        <v>1.0056996072712727</v>
      </c>
      <c r="AQ31">
        <f t="shared" si="5"/>
        <v>1.2571245090890908</v>
      </c>
      <c r="AR31">
        <f t="shared" si="6"/>
        <v>0.25142490181781812</v>
      </c>
      <c r="AS31">
        <f t="shared" si="7"/>
        <v>8.2694189988364419E-2</v>
      </c>
      <c r="AT31">
        <f t="shared" si="8"/>
        <v>1.234892403622885</v>
      </c>
      <c r="AV31">
        <v>3045527773995.8398</v>
      </c>
      <c r="AW31" s="9">
        <f t="shared" si="24"/>
        <v>-48.614700246053538</v>
      </c>
      <c r="AX31" s="1">
        <v>3.8500540172768498E+44</v>
      </c>
    </row>
    <row r="32" spans="1:50" x14ac:dyDescent="0.2">
      <c r="A32">
        <v>1</v>
      </c>
      <c r="B32" t="s">
        <v>15</v>
      </c>
      <c r="C32">
        <v>9</v>
      </c>
      <c r="D32">
        <v>3</v>
      </c>
      <c r="E32">
        <v>2018</v>
      </c>
      <c r="F32" s="3">
        <v>13.328450699999999</v>
      </c>
      <c r="G32" s="3">
        <f t="shared" si="9"/>
        <v>286.4784507</v>
      </c>
      <c r="H32" s="4">
        <v>1090.5815748841999</v>
      </c>
      <c r="I32" s="5">
        <v>30.41</v>
      </c>
      <c r="J32" s="7">
        <f t="shared" ref="J32:J35" si="27">I32*PI()/180</f>
        <v>0.53075462553147557</v>
      </c>
      <c r="K32" s="5">
        <v>1.75</v>
      </c>
      <c r="L32" s="5">
        <v>0.8</v>
      </c>
      <c r="N32">
        <v>12891857900892.5</v>
      </c>
      <c r="O32" s="6">
        <f t="shared" si="22"/>
        <v>771930.05415537127</v>
      </c>
      <c r="P32" s="6">
        <f t="shared" si="0"/>
        <v>769160.88304137182</v>
      </c>
      <c r="Q32" s="6">
        <f t="shared" si="1"/>
        <v>-2769.1711139994477</v>
      </c>
      <c r="R32" s="18">
        <f t="shared" si="23"/>
        <v>-8.7916236707351914</v>
      </c>
      <c r="S32" s="13">
        <f t="shared" si="10"/>
        <v>-9.7399655257181053</v>
      </c>
      <c r="V32">
        <v>2.4829178898549702</v>
      </c>
      <c r="W32" s="6">
        <f>H32*(1-Y32)</f>
        <v>1015.4100499193937</v>
      </c>
      <c r="X32">
        <f>MIN(W$2*I32^W$3, 1)</f>
        <v>8.0148749962475896E-2</v>
      </c>
      <c r="Y32">
        <f>X32*(1-0.08*K32)</f>
        <v>6.8927924967729273E-2</v>
      </c>
      <c r="Z32" s="6">
        <v>3108.4376353265802</v>
      </c>
      <c r="AA32" s="6">
        <f t="shared" si="2"/>
        <v>1005.7414276649747</v>
      </c>
      <c r="AB32" s="1">
        <v>6.4369376029087798E+43</v>
      </c>
      <c r="AC32" s="6">
        <f t="shared" si="11"/>
        <v>966.43846058184624</v>
      </c>
      <c r="AD32">
        <v>13944650098.598</v>
      </c>
      <c r="AE32" s="19">
        <f t="shared" si="12"/>
        <v>39.73528864488371</v>
      </c>
      <c r="AF32" s="12">
        <f t="shared" si="13"/>
        <v>1.5583155460713598</v>
      </c>
      <c r="AG32" s="12">
        <f t="shared" si="14"/>
        <v>0.31166310921427187</v>
      </c>
      <c r="AH32" s="6">
        <f t="shared" si="15"/>
        <v>3884.6629063485798</v>
      </c>
      <c r="AI32">
        <f t="shared" si="16"/>
        <v>1.5736651073440913</v>
      </c>
      <c r="AJ32">
        <f t="shared" si="17"/>
        <v>0.59857913851824085</v>
      </c>
      <c r="AK32">
        <f t="shared" si="18"/>
        <v>0.40142086148175921</v>
      </c>
      <c r="AL32">
        <f t="shared" si="3"/>
        <v>2468.5448563479999</v>
      </c>
      <c r="AM32">
        <f t="shared" si="19"/>
        <v>1.0087677308575473</v>
      </c>
      <c r="AN32">
        <f t="shared" si="20"/>
        <v>2.4160124226290365</v>
      </c>
      <c r="AO32">
        <f t="shared" si="4"/>
        <v>1.9380000000000002</v>
      </c>
      <c r="AP32">
        <f t="shared" si="21"/>
        <v>1.2466524368570879</v>
      </c>
      <c r="AQ32">
        <f t="shared" si="5"/>
        <v>1.5583155460713598</v>
      </c>
      <c r="AR32">
        <f t="shared" si="6"/>
        <v>0.31166310921427187</v>
      </c>
      <c r="AS32">
        <f t="shared" si="7"/>
        <v>9.986595145111278E-2</v>
      </c>
      <c r="AT32">
        <f t="shared" si="8"/>
        <v>1.5307569110122201</v>
      </c>
      <c r="AV32">
        <v>12211642541919.801</v>
      </c>
      <c r="AW32" s="9">
        <f t="shared" si="24"/>
        <v>-60.778775346609812</v>
      </c>
      <c r="AX32" s="1">
        <v>9.9520579850937702E+46</v>
      </c>
    </row>
    <row r="33" spans="1:50" x14ac:dyDescent="0.2">
      <c r="A33">
        <v>1</v>
      </c>
      <c r="B33" t="s">
        <v>16</v>
      </c>
      <c r="C33">
        <v>12</v>
      </c>
      <c r="D33">
        <v>3</v>
      </c>
      <c r="E33">
        <v>2018</v>
      </c>
      <c r="F33" s="3">
        <v>20.221448500000001</v>
      </c>
      <c r="G33" s="3">
        <f t="shared" si="9"/>
        <v>293.37144849999999</v>
      </c>
      <c r="H33" s="4">
        <v>2286.6833001409746</v>
      </c>
      <c r="I33" s="5">
        <v>54.59</v>
      </c>
      <c r="J33" s="7">
        <f t="shared" si="27"/>
        <v>0.95277523866370462</v>
      </c>
      <c r="K33" s="5">
        <v>1.75</v>
      </c>
      <c r="L33" s="5">
        <v>0.8</v>
      </c>
      <c r="N33">
        <v>51692439559886</v>
      </c>
      <c r="O33" s="6">
        <f t="shared" si="22"/>
        <v>769160.88304137182</v>
      </c>
      <c r="P33" s="6">
        <f t="shared" si="0"/>
        <v>766807.91926383809</v>
      </c>
      <c r="Q33" s="6">
        <f t="shared" si="1"/>
        <v>-2352.9637775337715</v>
      </c>
      <c r="R33" s="18">
        <f t="shared" si="23"/>
        <v>-9.7399655257181053</v>
      </c>
      <c r="S33" s="13">
        <f t="shared" si="10"/>
        <v>-10.545771285504202</v>
      </c>
      <c r="V33">
        <v>5.2063336560366897</v>
      </c>
      <c r="W33" s="6">
        <f>H33*(1-Y33)</f>
        <v>2197.326532440281</v>
      </c>
      <c r="X33">
        <f>MIN(W$2*I33^W$3, 1)</f>
        <v>4.5438394661042478E-2</v>
      </c>
      <c r="Y33">
        <f>X33*(1-0.08*K33)</f>
        <v>3.9077019408496533E-2</v>
      </c>
      <c r="Z33" s="6">
        <v>3597.7062835146899</v>
      </c>
      <c r="AA33" s="6">
        <f t="shared" si="2"/>
        <v>1164.0453109882528</v>
      </c>
      <c r="AB33" s="1">
        <v>1.66389292116022E+46</v>
      </c>
      <c r="AC33" s="6">
        <f t="shared" si="11"/>
        <v>952.64515354470143</v>
      </c>
      <c r="AD33">
        <v>13944650115.757601</v>
      </c>
      <c r="AE33" s="19">
        <f t="shared" si="12"/>
        <v>61.554157430920029</v>
      </c>
      <c r="AF33" s="12">
        <f t="shared" si="13"/>
        <v>2.4139953104953045</v>
      </c>
      <c r="AG33" s="12">
        <f t="shared" si="14"/>
        <v>0.48279906209906076</v>
      </c>
      <c r="AH33" s="6">
        <f t="shared" si="15"/>
        <v>4844.0146957007191</v>
      </c>
      <c r="AI33">
        <f t="shared" si="16"/>
        <v>1.9753127163203446</v>
      </c>
      <c r="AJ33">
        <f t="shared" si="17"/>
        <v>0.6863183926195372</v>
      </c>
      <c r="AK33">
        <f t="shared" si="18"/>
        <v>0.3136816073804628</v>
      </c>
      <c r="AL33">
        <f t="shared" si="3"/>
        <v>2452.2773815400001</v>
      </c>
      <c r="AM33">
        <f t="shared" si="19"/>
        <v>1.1675479548528112</v>
      </c>
      <c r="AN33">
        <f t="shared" si="20"/>
        <v>3.7426583293919204</v>
      </c>
      <c r="AO33">
        <f t="shared" si="4"/>
        <v>1.9380000000000002</v>
      </c>
      <c r="AP33">
        <f t="shared" si="21"/>
        <v>1.9311962483962437</v>
      </c>
      <c r="AQ33">
        <f t="shared" si="5"/>
        <v>2.4139953104953045</v>
      </c>
      <c r="AR33">
        <f t="shared" si="6"/>
        <v>0.48279906209906076</v>
      </c>
      <c r="AS33">
        <f t="shared" si="7"/>
        <v>0.14653197011605107</v>
      </c>
      <c r="AT33">
        <f t="shared" si="8"/>
        <v>2.3713040751006931</v>
      </c>
      <c r="AV33">
        <v>48964982307425.102</v>
      </c>
      <c r="AW33" s="9">
        <f t="shared" si="24"/>
        <v>-82.324228283115005</v>
      </c>
      <c r="AX33" s="1">
        <v>2.5725212605941099E+49</v>
      </c>
    </row>
    <row r="34" spans="1:50" x14ac:dyDescent="0.2">
      <c r="A34">
        <v>1</v>
      </c>
      <c r="B34" t="s">
        <v>17</v>
      </c>
      <c r="C34">
        <v>15</v>
      </c>
      <c r="D34">
        <v>3</v>
      </c>
      <c r="E34">
        <v>2018</v>
      </c>
      <c r="F34" s="3">
        <v>23.4708814</v>
      </c>
      <c r="G34" s="3">
        <f t="shared" si="9"/>
        <v>296.62088139999997</v>
      </c>
      <c r="H34" s="4">
        <v>1407.178500302088</v>
      </c>
      <c r="I34" s="5">
        <v>36.700000000000003</v>
      </c>
      <c r="J34" s="7">
        <f t="shared" si="27"/>
        <v>0.64053583548191895</v>
      </c>
      <c r="K34" s="5">
        <v>1.75</v>
      </c>
      <c r="L34" s="5">
        <v>0.8</v>
      </c>
      <c r="N34">
        <v>207271002224401</v>
      </c>
      <c r="O34" s="6">
        <f t="shared" si="22"/>
        <v>766807.91926383809</v>
      </c>
      <c r="P34" s="6">
        <f t="shared" si="0"/>
        <v>763228.69747451833</v>
      </c>
      <c r="Q34" s="6">
        <f t="shared" si="1"/>
        <v>-3579.2217893197999</v>
      </c>
      <c r="R34" s="18">
        <f t="shared" si="23"/>
        <v>-10.545771285504202</v>
      </c>
      <c r="S34" s="13">
        <f t="shared" si="10"/>
        <v>-11.771526463260841</v>
      </c>
      <c r="V34">
        <v>3.20441151883524</v>
      </c>
      <c r="W34" s="6">
        <f>H34*(1-Y34)</f>
        <v>1326.3537743336601</v>
      </c>
      <c r="X34">
        <f>MIN(W$2*I34^W$3, 1)</f>
        <v>6.6787717036606395E-2</v>
      </c>
      <c r="Y34">
        <f>X34*(1-0.08*K34)</f>
        <v>5.7437436651481502E-2</v>
      </c>
      <c r="Z34" s="6">
        <v>3849.7894123559499</v>
      </c>
      <c r="AA34" s="6">
        <f t="shared" si="2"/>
        <v>1245.6073288359819</v>
      </c>
      <c r="AB34" s="1">
        <v>4.3010198706406502E+48</v>
      </c>
      <c r="AC34" s="6">
        <f t="shared" si="11"/>
        <v>941.04147059541117</v>
      </c>
      <c r="AD34">
        <v>13944650120.0371</v>
      </c>
      <c r="AE34" s="19">
        <f t="shared" si="12"/>
        <v>75.054799526120746</v>
      </c>
      <c r="AF34" s="12">
        <f t="shared" si="13"/>
        <v>2.9434556762401392</v>
      </c>
      <c r="AG34" s="12">
        <f t="shared" si="14"/>
        <v>0.58869113524802774</v>
      </c>
      <c r="AH34" s="6">
        <f t="shared" si="15"/>
        <v>5303.6081280616736</v>
      </c>
      <c r="AI34">
        <f t="shared" si="16"/>
        <v>2.1695120715626439</v>
      </c>
      <c r="AJ34">
        <f t="shared" si="17"/>
        <v>0.72235752053860125</v>
      </c>
      <c r="AK34">
        <f t="shared" si="18"/>
        <v>0.27764247946139869</v>
      </c>
      <c r="AL34">
        <f t="shared" si="3"/>
        <v>2444.6087198959999</v>
      </c>
      <c r="AM34">
        <f t="shared" si="19"/>
        <v>1.249355395021045</v>
      </c>
      <c r="AN34">
        <f t="shared" si="20"/>
        <v>4.5635336804427125</v>
      </c>
      <c r="AO34">
        <f t="shared" si="4"/>
        <v>1.9380000000000002</v>
      </c>
      <c r="AP34">
        <f t="shared" si="21"/>
        <v>2.3547645409921114</v>
      </c>
      <c r="AQ34">
        <f t="shared" si="5"/>
        <v>2.9434556762401392</v>
      </c>
      <c r="AR34">
        <f t="shared" si="6"/>
        <v>0.58869113524802774</v>
      </c>
      <c r="AS34">
        <f t="shared" si="7"/>
        <v>0.17424570832280217</v>
      </c>
      <c r="AT34">
        <f t="shared" si="8"/>
        <v>2.8914009938629017</v>
      </c>
      <c r="AV34">
        <v>196334725990507</v>
      </c>
      <c r="AW34" s="9">
        <f t="shared" si="24"/>
        <v>-93.466706167642755</v>
      </c>
      <c r="AX34" s="1">
        <v>6.6497458577142195E+51</v>
      </c>
    </row>
    <row r="35" spans="1:50" x14ac:dyDescent="0.2">
      <c r="A35">
        <v>1</v>
      </c>
      <c r="B35" t="s">
        <v>18</v>
      </c>
      <c r="C35">
        <v>18</v>
      </c>
      <c r="D35">
        <v>3</v>
      </c>
      <c r="E35">
        <v>2018</v>
      </c>
      <c r="F35" s="3">
        <v>21.173234000000001</v>
      </c>
      <c r="G35" s="3">
        <f t="shared" si="9"/>
        <v>294.32323399999996</v>
      </c>
      <c r="H35" s="4">
        <v>70.35892501510439</v>
      </c>
      <c r="I35" s="5">
        <v>1</v>
      </c>
      <c r="J35" s="7">
        <f t="shared" si="27"/>
        <v>1.7453292519943295E-2</v>
      </c>
      <c r="K35" s="5">
        <v>1.75</v>
      </c>
      <c r="L35" s="5">
        <v>0.8</v>
      </c>
      <c r="N35">
        <v>831093845229282</v>
      </c>
      <c r="O35" s="6">
        <f t="shared" si="22"/>
        <v>763228.69747451833</v>
      </c>
      <c r="P35" s="6">
        <f t="shared" si="0"/>
        <v>758614.59240370977</v>
      </c>
      <c r="Q35" s="6">
        <f t="shared" si="1"/>
        <v>-4614.1050708085968</v>
      </c>
      <c r="R35" s="18">
        <f t="shared" si="23"/>
        <v>-11.771526463260841</v>
      </c>
      <c r="S35" s="13">
        <f t="shared" si="10"/>
        <v>-13.351692073040397</v>
      </c>
      <c r="V35">
        <v>0.16033191755117299</v>
      </c>
      <c r="W35" s="6">
        <f>H35*(1-Y35)</f>
        <v>9.8502495021146164</v>
      </c>
      <c r="X35">
        <f>MIN(W$2*I35^W$3, 1)</f>
        <v>1</v>
      </c>
      <c r="Y35">
        <f>X35*(1-0.08*K35)</f>
        <v>0.86</v>
      </c>
      <c r="Z35" s="6">
        <v>3670.0679631133698</v>
      </c>
      <c r="AA35" s="6">
        <f t="shared" si="2"/>
        <v>1187.458082124695</v>
      </c>
      <c r="AB35" s="1">
        <v>1.11177658689913E+51</v>
      </c>
      <c r="AC35" s="6">
        <f t="shared" si="11"/>
        <v>923.59414483600244</v>
      </c>
      <c r="AD35">
        <v>13944650121.104401</v>
      </c>
      <c r="AE35" s="19">
        <f t="shared" si="12"/>
        <v>65.2690358923807</v>
      </c>
      <c r="AF35" s="12">
        <f t="shared" si="13"/>
        <v>2.5596832633373232</v>
      </c>
      <c r="AG35" s="12">
        <f t="shared" si="14"/>
        <v>0.51193665266746458</v>
      </c>
      <c r="AH35" s="6">
        <f t="shared" si="15"/>
        <v>4978.3407523052938</v>
      </c>
      <c r="AI35">
        <f t="shared" si="16"/>
        <v>2.0319499677454562</v>
      </c>
      <c r="AJ35">
        <f t="shared" si="17"/>
        <v>0.69723915013563564</v>
      </c>
      <c r="AK35">
        <f t="shared" si="18"/>
        <v>0.3027608498643643</v>
      </c>
      <c r="AL35">
        <f t="shared" si="3"/>
        <v>2450.0311677599998</v>
      </c>
      <c r="AM35">
        <f t="shared" si="19"/>
        <v>1.1910311756516501</v>
      </c>
      <c r="AN35">
        <f t="shared" si="20"/>
        <v>3.9685329314781868</v>
      </c>
      <c r="AO35">
        <f t="shared" si="4"/>
        <v>1.9380000000000002</v>
      </c>
      <c r="AP35">
        <f t="shared" si="21"/>
        <v>2.0477466106698587</v>
      </c>
      <c r="AQ35">
        <f t="shared" si="5"/>
        <v>2.5596832633373232</v>
      </c>
      <c r="AR35">
        <f t="shared" si="6"/>
        <v>0.51193665266746458</v>
      </c>
      <c r="AS35">
        <f t="shared" si="7"/>
        <v>0.15423319489543985</v>
      </c>
      <c r="AT35">
        <f t="shared" si="8"/>
        <v>2.514415552892451</v>
      </c>
      <c r="AV35">
        <v>787242694947182</v>
      </c>
      <c r="AW35" s="9">
        <f t="shared" si="24"/>
        <v>-90.521494705890234</v>
      </c>
      <c r="AX35" s="1">
        <v>1.7189020222899599E+54</v>
      </c>
    </row>
    <row r="36" spans="1:50" x14ac:dyDescent="0.2">
      <c r="A36">
        <v>1</v>
      </c>
      <c r="B36" t="s">
        <v>19</v>
      </c>
      <c r="C36">
        <v>21</v>
      </c>
      <c r="D36">
        <v>3</v>
      </c>
      <c r="E36">
        <v>2018</v>
      </c>
      <c r="F36" s="3">
        <v>17.923842799999999</v>
      </c>
      <c r="G36" s="3">
        <f t="shared" si="9"/>
        <v>291.07384279999997</v>
      </c>
      <c r="H36" s="4">
        <v>0</v>
      </c>
      <c r="K36" s="5">
        <v>1.75</v>
      </c>
      <c r="L36" s="5">
        <v>0.8</v>
      </c>
      <c r="N36">
        <v>3332434214942390</v>
      </c>
      <c r="O36" s="6">
        <f t="shared" si="22"/>
        <v>758614.59240370977</v>
      </c>
      <c r="P36" s="6">
        <f t="shared" si="0"/>
        <v>754387.02013703715</v>
      </c>
      <c r="Q36" s="6">
        <f t="shared" si="1"/>
        <v>-4227.5722666725896</v>
      </c>
      <c r="R36" s="18">
        <f t="shared" si="23"/>
        <v>-13.351692073040397</v>
      </c>
      <c r="S36" s="13">
        <f t="shared" si="10"/>
        <v>-14.799484051362867</v>
      </c>
      <c r="V36">
        <v>0</v>
      </c>
      <c r="W36" s="6">
        <v>0</v>
      </c>
      <c r="Z36" s="6">
        <v>3427.9331232944101</v>
      </c>
      <c r="AA36" s="6">
        <f t="shared" si="2"/>
        <v>1109.1148537712122</v>
      </c>
      <c r="AB36" s="1">
        <v>2.8738467069851499E+53</v>
      </c>
      <c r="AC36" s="6">
        <f t="shared" si="11"/>
        <v>901.46148125867751</v>
      </c>
      <c r="AD36">
        <v>13944650121.3706</v>
      </c>
      <c r="AE36" s="19">
        <f t="shared" si="12"/>
        <v>53.338341411137648</v>
      </c>
      <c r="AF36" s="12">
        <f t="shared" si="13"/>
        <v>2.091792194224813</v>
      </c>
      <c r="AG36" s="12">
        <f t="shared" si="14"/>
        <v>0.41835843884496249</v>
      </c>
      <c r="AH36" s="6">
        <f t="shared" si="15"/>
        <v>4521.1606444674053</v>
      </c>
      <c r="AI36">
        <f t="shared" si="16"/>
        <v>1.8395903240151035</v>
      </c>
      <c r="AJ36">
        <f t="shared" si="17"/>
        <v>0.65872673632151413</v>
      </c>
      <c r="AK36">
        <f t="shared" si="18"/>
        <v>0.34127326367848593</v>
      </c>
      <c r="AL36">
        <f t="shared" si="3"/>
        <v>2457.6997309919998</v>
      </c>
      <c r="AM36">
        <f t="shared" si="19"/>
        <v>1.1124522104024195</v>
      </c>
      <c r="AN36">
        <f t="shared" si="20"/>
        <v>3.2431146179261505</v>
      </c>
      <c r="AO36">
        <f t="shared" si="4"/>
        <v>1.9380000000000002</v>
      </c>
      <c r="AP36">
        <f t="shared" si="21"/>
        <v>1.6734337553798504</v>
      </c>
      <c r="AQ36">
        <f t="shared" si="5"/>
        <v>2.091792194224813</v>
      </c>
      <c r="AR36">
        <f t="shared" si="6"/>
        <v>0.41835843884496249</v>
      </c>
      <c r="AS36">
        <f t="shared" si="7"/>
        <v>0.1292703220933282</v>
      </c>
      <c r="AT36">
        <f t="shared" si="8"/>
        <v>2.0547990846806443</v>
      </c>
      <c r="AV36">
        <v>3156604404141490</v>
      </c>
      <c r="AW36" s="9">
        <f t="shared" si="24"/>
        <v>-85.935005282281267</v>
      </c>
      <c r="AX36" s="1">
        <v>4.4432136587670999E+56</v>
      </c>
    </row>
    <row r="37" spans="1:50" x14ac:dyDescent="0.2">
      <c r="A37">
        <v>1</v>
      </c>
      <c r="B37" t="s">
        <v>12</v>
      </c>
      <c r="C37">
        <v>0</v>
      </c>
      <c r="D37">
        <v>4</v>
      </c>
      <c r="E37">
        <v>2018</v>
      </c>
      <c r="F37" s="3">
        <v>17.519676199999999</v>
      </c>
      <c r="G37" s="3">
        <f t="shared" si="9"/>
        <v>290.66967619999997</v>
      </c>
      <c r="H37" s="4">
        <v>0</v>
      </c>
      <c r="K37" s="5">
        <v>1.55</v>
      </c>
      <c r="L37" s="5">
        <v>0.8</v>
      </c>
      <c r="N37">
        <v>1.33620503396401E+16</v>
      </c>
      <c r="O37" s="6">
        <f t="shared" si="22"/>
        <v>754387.02013703715</v>
      </c>
      <c r="P37" s="6">
        <f t="shared" si="0"/>
        <v>750368.09963262035</v>
      </c>
      <c r="Q37" s="6">
        <f t="shared" si="1"/>
        <v>-4018.9205044168561</v>
      </c>
      <c r="R37" s="18">
        <f t="shared" si="23"/>
        <v>-14.799484051362867</v>
      </c>
      <c r="S37" s="13">
        <f t="shared" si="10"/>
        <v>-16.175820279528693</v>
      </c>
      <c r="V37">
        <v>0</v>
      </c>
      <c r="W37" s="6">
        <v>0</v>
      </c>
      <c r="Z37" s="6">
        <v>3398.7742029780902</v>
      </c>
      <c r="AA37" s="6">
        <f t="shared" si="2"/>
        <v>1099.6804247787122</v>
      </c>
      <c r="AB37" s="1">
        <v>7.4286461799930899E+55</v>
      </c>
      <c r="AC37" s="6">
        <f t="shared" si="11"/>
        <v>881.53433938384728</v>
      </c>
      <c r="AD37">
        <v>13944650121.437</v>
      </c>
      <c r="AE37" s="19">
        <f t="shared" si="12"/>
        <v>46.054546221700818</v>
      </c>
      <c r="AF37" s="12">
        <f t="shared" si="13"/>
        <v>2.0391909224385887</v>
      </c>
      <c r="AG37" s="12">
        <f t="shared" si="14"/>
        <v>0.40783818448771764</v>
      </c>
      <c r="AH37" s="6">
        <f t="shared" si="15"/>
        <v>4315.7202757532514</v>
      </c>
      <c r="AI37">
        <f t="shared" si="16"/>
        <v>1.7553185770658488</v>
      </c>
      <c r="AJ37">
        <f t="shared" si="17"/>
        <v>0.65369632548154011</v>
      </c>
      <c r="AK37">
        <f t="shared" si="18"/>
        <v>0.34630367451845995</v>
      </c>
      <c r="AL37">
        <f t="shared" si="3"/>
        <v>2458.6535641680002</v>
      </c>
      <c r="AM37">
        <f t="shared" si="19"/>
        <v>1.1029893929575849</v>
      </c>
      <c r="AN37">
        <f t="shared" si="20"/>
        <v>2.9866805926404547</v>
      </c>
      <c r="AO37">
        <f t="shared" si="4"/>
        <v>1.8308</v>
      </c>
      <c r="AP37">
        <f t="shared" si="21"/>
        <v>1.631352737950871</v>
      </c>
      <c r="AQ37">
        <f t="shared" si="5"/>
        <v>2.0391909224385887</v>
      </c>
      <c r="AR37">
        <f t="shared" si="6"/>
        <v>0.40783818448771764</v>
      </c>
      <c r="AS37">
        <f t="shared" si="7"/>
        <v>0.1264196983629125</v>
      </c>
      <c r="AT37">
        <f t="shared" si="8"/>
        <v>2.0031280604662021</v>
      </c>
      <c r="AV37">
        <v>1.26570261346323E+16</v>
      </c>
      <c r="AW37" s="9">
        <f t="shared" si="24"/>
        <v>-78.653685941530512</v>
      </c>
      <c r="AX37" s="1">
        <v>1.1485324562684299E+59</v>
      </c>
    </row>
    <row r="38" spans="1:50" x14ac:dyDescent="0.2">
      <c r="A38">
        <v>1</v>
      </c>
      <c r="B38" t="s">
        <v>13</v>
      </c>
      <c r="C38">
        <v>3</v>
      </c>
      <c r="D38">
        <v>4</v>
      </c>
      <c r="E38">
        <v>2018</v>
      </c>
      <c r="F38" s="3">
        <v>12.3768251</v>
      </c>
      <c r="G38" s="3">
        <f t="shared" si="9"/>
        <v>285.5268251</v>
      </c>
      <c r="H38" s="4">
        <v>0</v>
      </c>
      <c r="K38" s="5">
        <v>1.55</v>
      </c>
      <c r="L38" s="5">
        <v>0.8</v>
      </c>
      <c r="N38">
        <v>5.3577768610854E+16</v>
      </c>
      <c r="O38" s="6">
        <f t="shared" si="22"/>
        <v>750368.09963262035</v>
      </c>
      <c r="P38" s="6">
        <f t="shared" si="0"/>
        <v>746933.65203003376</v>
      </c>
      <c r="Q38" s="6">
        <f t="shared" si="1"/>
        <v>-3434.4476025865906</v>
      </c>
      <c r="R38" s="18">
        <f t="shared" si="23"/>
        <v>-16.175820279528693</v>
      </c>
      <c r="S38" s="13">
        <f t="shared" si="10"/>
        <v>-17.351995487269676</v>
      </c>
      <c r="V38">
        <v>0</v>
      </c>
      <c r="W38" s="6">
        <v>0</v>
      </c>
      <c r="Z38" s="6">
        <v>3045.4960023972999</v>
      </c>
      <c r="AA38" s="6">
        <f t="shared" si="2"/>
        <v>985.37653211666452</v>
      </c>
      <c r="AB38" s="1">
        <v>1.9202410460319701E+58</v>
      </c>
      <c r="AC38" s="6">
        <f t="shared" si="11"/>
        <v>862.89878092663002</v>
      </c>
      <c r="AD38">
        <v>12656615523.0812</v>
      </c>
      <c r="AE38" s="19">
        <f t="shared" si="12"/>
        <v>33.067665366357666</v>
      </c>
      <c r="AF38" s="12">
        <f t="shared" si="13"/>
        <v>1.4641612733889005</v>
      </c>
      <c r="AG38" s="12">
        <f t="shared" si="14"/>
        <v>0.29283225467778001</v>
      </c>
      <c r="AH38" s="6">
        <f t="shared" si="15"/>
        <v>3626.4126419677423</v>
      </c>
      <c r="AI38">
        <f t="shared" si="16"/>
        <v>1.467713413599993</v>
      </c>
      <c r="AJ38">
        <f t="shared" si="17"/>
        <v>0.58536423454548026</v>
      </c>
      <c r="AK38">
        <f t="shared" si="18"/>
        <v>0.41463576545451963</v>
      </c>
      <c r="AL38">
        <f t="shared" si="3"/>
        <v>2470.7906927640001</v>
      </c>
      <c r="AM38">
        <f t="shared" si="19"/>
        <v>0.98834155678702562</v>
      </c>
      <c r="AN38">
        <f t="shared" si="20"/>
        <v>2.1444691674563194</v>
      </c>
      <c r="AO38">
        <f t="shared" si="4"/>
        <v>1.8308</v>
      </c>
      <c r="AP38">
        <f t="shared" si="21"/>
        <v>1.1713290187111205</v>
      </c>
      <c r="AQ38">
        <f t="shared" si="5"/>
        <v>1.4641612733889005</v>
      </c>
      <c r="AR38">
        <f t="shared" si="6"/>
        <v>0.29283225467778001</v>
      </c>
      <c r="AS38">
        <f t="shared" si="7"/>
        <v>9.4548627521110692E-2</v>
      </c>
      <c r="AT38">
        <f t="shared" si="8"/>
        <v>1.43826774604601</v>
      </c>
      <c r="AV38">
        <v>4.60630951096906E+16</v>
      </c>
      <c r="AW38" s="9">
        <f t="shared" si="24"/>
        <v>-69.487288191116903</v>
      </c>
      <c r="AX38" s="1">
        <v>2.9688574631093097E+61</v>
      </c>
    </row>
    <row r="39" spans="1:50" x14ac:dyDescent="0.2">
      <c r="A39">
        <v>1</v>
      </c>
      <c r="B39" t="s">
        <v>14</v>
      </c>
      <c r="C39">
        <v>6</v>
      </c>
      <c r="D39">
        <v>4</v>
      </c>
      <c r="E39">
        <v>2018</v>
      </c>
      <c r="F39" s="3">
        <v>8.3891719000000098</v>
      </c>
      <c r="G39" s="3">
        <f t="shared" si="9"/>
        <v>281.53917189999999</v>
      </c>
      <c r="H39" s="4">
        <v>34.573882213122296</v>
      </c>
      <c r="I39" s="5">
        <v>1</v>
      </c>
      <c r="J39" s="7">
        <f>I39*PI()/180</f>
        <v>1.7453292519943295E-2</v>
      </c>
      <c r="K39" s="5">
        <v>1.55</v>
      </c>
      <c r="L39" s="5">
        <v>0.8</v>
      </c>
      <c r="N39">
        <v>2.1483059982211699E+17</v>
      </c>
      <c r="O39" s="6">
        <f t="shared" si="22"/>
        <v>746933.65203003376</v>
      </c>
      <c r="P39" s="6">
        <f t="shared" si="0"/>
        <v>743946.06842162565</v>
      </c>
      <c r="Q39" s="6">
        <f t="shared" si="1"/>
        <v>-2987.5836084081607</v>
      </c>
      <c r="R39" s="18">
        <f t="shared" si="23"/>
        <v>-17.351995487269676</v>
      </c>
      <c r="S39" s="13">
        <f t="shared" si="10"/>
        <v>-18.37513579333131</v>
      </c>
      <c r="V39">
        <v>0.10340960456623299</v>
      </c>
      <c r="W39" s="6">
        <f>H39*(1-Y39)</f>
        <v>4.2871613944271649</v>
      </c>
      <c r="X39">
        <f>MIN(W$2*I39^W$3, 1)</f>
        <v>1</v>
      </c>
      <c r="Y39">
        <f>X39*(1-0.08*K39)</f>
        <v>0.876</v>
      </c>
      <c r="Z39" s="6">
        <v>2793.2223771158501</v>
      </c>
      <c r="AA39" s="6">
        <f t="shared" si="2"/>
        <v>903.75287875161291</v>
      </c>
      <c r="AB39" s="1">
        <v>4.9636576914880799E+60</v>
      </c>
      <c r="AC39" s="6">
        <f t="shared" si="11"/>
        <v>847.20890218423062</v>
      </c>
      <c r="AD39">
        <v>12656615523.084999</v>
      </c>
      <c r="AE39" s="19">
        <f t="shared" si="12"/>
        <v>25.334077217918654</v>
      </c>
      <c r="AF39" s="12">
        <f t="shared" si="13"/>
        <v>1.1217355186271576</v>
      </c>
      <c r="AG39" s="12">
        <f t="shared" si="14"/>
        <v>0.22434710372543146</v>
      </c>
      <c r="AH39" s="6">
        <f t="shared" si="15"/>
        <v>3111.0598670878358</v>
      </c>
      <c r="AI39">
        <f t="shared" si="16"/>
        <v>1.2543576797918008</v>
      </c>
      <c r="AJ39">
        <f t="shared" si="17"/>
        <v>0.52762898977014216</v>
      </c>
      <c r="AK39">
        <f t="shared" si="18"/>
        <v>0.47237101022985795</v>
      </c>
      <c r="AL39">
        <f t="shared" si="3"/>
        <v>2480.2015543160001</v>
      </c>
      <c r="AM39">
        <f t="shared" si="19"/>
        <v>0.90647229563852849</v>
      </c>
      <c r="AN39">
        <f t="shared" si="20"/>
        <v>1.6429387100020802</v>
      </c>
      <c r="AO39">
        <f t="shared" si="4"/>
        <v>1.8308</v>
      </c>
      <c r="AP39">
        <f t="shared" si="21"/>
        <v>0.89738841490172616</v>
      </c>
      <c r="AQ39">
        <f t="shared" si="5"/>
        <v>1.1217355186271576</v>
      </c>
      <c r="AR39">
        <f t="shared" si="6"/>
        <v>0.22434710372543146</v>
      </c>
      <c r="AS39">
        <f t="shared" si="7"/>
        <v>7.4806824248546303E-2</v>
      </c>
      <c r="AT39">
        <f t="shared" si="8"/>
        <v>1.101897752220568</v>
      </c>
      <c r="AV39">
        <v>1.8469903858731002E+17</v>
      </c>
      <c r="AW39" s="9">
        <f t="shared" si="24"/>
        <v>-62.645120717865808</v>
      </c>
      <c r="AX39" s="1">
        <v>7.67424080020936E+63</v>
      </c>
    </row>
    <row r="40" spans="1:50" x14ac:dyDescent="0.2">
      <c r="A40">
        <v>1</v>
      </c>
      <c r="B40" t="s">
        <v>15</v>
      </c>
      <c r="C40">
        <v>9</v>
      </c>
      <c r="D40">
        <v>4</v>
      </c>
      <c r="E40">
        <v>2018</v>
      </c>
      <c r="F40" s="3">
        <v>11.4419425</v>
      </c>
      <c r="G40" s="3">
        <f t="shared" si="9"/>
        <v>284.59194249999996</v>
      </c>
      <c r="H40" s="4">
        <v>1071.2529307485563</v>
      </c>
      <c r="I40" s="5">
        <v>30.41</v>
      </c>
      <c r="J40" s="7">
        <f t="shared" ref="J40:J43" si="28">I40*PI()/180</f>
        <v>0.53075462553147557</v>
      </c>
      <c r="K40" s="5">
        <v>1.55</v>
      </c>
      <c r="L40" s="5">
        <v>0.8</v>
      </c>
      <c r="N40">
        <v>8.6140553846397197E+17</v>
      </c>
      <c r="O40" s="6">
        <f t="shared" si="22"/>
        <v>743946.06842162565</v>
      </c>
      <c r="P40" s="6">
        <f t="shared" si="0"/>
        <v>741642.88452837954</v>
      </c>
      <c r="Q40" s="6">
        <f t="shared" si="1"/>
        <v>-2303.1838932461505</v>
      </c>
      <c r="R40" s="18">
        <f t="shared" si="23"/>
        <v>-18.37513579333131</v>
      </c>
      <c r="S40" s="13">
        <f t="shared" si="10"/>
        <v>-19.163893726940302</v>
      </c>
      <c r="V40">
        <v>3.2028252525375001</v>
      </c>
      <c r="W40" s="6">
        <f>H40*(1-Y40)</f>
        <v>996.03993578376958</v>
      </c>
      <c r="X40">
        <f>MIN(W$2*I40^W$3, 1)</f>
        <v>8.0148749962475896E-2</v>
      </c>
      <c r="Y40">
        <f>X40*(1-0.08*K40)</f>
        <v>7.0210304967128878E-2</v>
      </c>
      <c r="Z40" s="6">
        <v>2984.7044792146798</v>
      </c>
      <c r="AA40" s="6">
        <f t="shared" si="2"/>
        <v>965.70730902504806</v>
      </c>
      <c r="AB40" s="1">
        <v>1.2830627555421899E+63</v>
      </c>
      <c r="AC40" s="6">
        <f t="shared" si="11"/>
        <v>833.73535203253709</v>
      </c>
      <c r="AD40">
        <v>12656615523.085899</v>
      </c>
      <c r="AE40" s="19">
        <f t="shared" si="12"/>
        <v>31.089346350387885</v>
      </c>
      <c r="AF40" s="12">
        <f t="shared" si="13"/>
        <v>1.3765657912917972</v>
      </c>
      <c r="AG40" s="12">
        <f t="shared" si="14"/>
        <v>0.27531315825835939</v>
      </c>
      <c r="AH40" s="6">
        <f t="shared" si="15"/>
        <v>3503.7602676963884</v>
      </c>
      <c r="AI40">
        <f t="shared" si="16"/>
        <v>1.4168073173774629</v>
      </c>
      <c r="AJ40">
        <f t="shared" si="17"/>
        <v>0.57215424865378206</v>
      </c>
      <c r="AK40">
        <f t="shared" si="18"/>
        <v>0.42784575134621788</v>
      </c>
      <c r="AL40">
        <f t="shared" si="3"/>
        <v>2472.9970156999998</v>
      </c>
      <c r="AM40">
        <f t="shared" si="19"/>
        <v>0.96861314847045943</v>
      </c>
      <c r="AN40">
        <f t="shared" si="20"/>
        <v>2.016173320557618</v>
      </c>
      <c r="AO40">
        <f t="shared" si="4"/>
        <v>1.8308</v>
      </c>
      <c r="AP40">
        <f t="shared" si="21"/>
        <v>1.1012526330334378</v>
      </c>
      <c r="AQ40">
        <f t="shared" si="5"/>
        <v>1.3765657912917972</v>
      </c>
      <c r="AR40">
        <f t="shared" si="6"/>
        <v>0.27531315825835939</v>
      </c>
      <c r="AS40">
        <f t="shared" si="7"/>
        <v>8.9561572320534938E-2</v>
      </c>
      <c r="AT40">
        <f t="shared" si="8"/>
        <v>1.3522213801917815</v>
      </c>
      <c r="AV40">
        <v>7.4058711803540698E+17</v>
      </c>
      <c r="AW40" s="9">
        <f t="shared" si="24"/>
        <v>-72.564481673957218</v>
      </c>
      <c r="AX40" s="1">
        <v>1.9837251397686799E+66</v>
      </c>
    </row>
    <row r="41" spans="1:50" x14ac:dyDescent="0.2">
      <c r="A41">
        <v>1</v>
      </c>
      <c r="B41" t="s">
        <v>16</v>
      </c>
      <c r="C41">
        <v>12</v>
      </c>
      <c r="D41">
        <v>4</v>
      </c>
      <c r="E41">
        <v>2018</v>
      </c>
      <c r="F41" s="3">
        <v>17.917962800000002</v>
      </c>
      <c r="G41" s="3">
        <f t="shared" si="9"/>
        <v>291.06796279999998</v>
      </c>
      <c r="H41" s="4">
        <v>2246.1558524220477</v>
      </c>
      <c r="I41" s="5">
        <v>54.59</v>
      </c>
      <c r="J41" s="7">
        <f t="shared" si="28"/>
        <v>0.95277523866370462</v>
      </c>
      <c r="K41" s="5">
        <v>1.55</v>
      </c>
      <c r="L41" s="5">
        <v>0.8</v>
      </c>
      <c r="N41">
        <v>3.4539749100491602E+18</v>
      </c>
      <c r="O41" s="6">
        <f t="shared" si="22"/>
        <v>741642.88452837954</v>
      </c>
      <c r="P41" s="6">
        <f t="shared" si="0"/>
        <v>739805.50176599738</v>
      </c>
      <c r="Q41" s="6">
        <f t="shared" si="1"/>
        <v>-1837.3827623821112</v>
      </c>
      <c r="R41" s="18">
        <f t="shared" si="23"/>
        <v>-19.163893726940302</v>
      </c>
      <c r="S41" s="13">
        <f t="shared" si="10"/>
        <v>-19.793131468292643</v>
      </c>
      <c r="V41">
        <v>6.7158793187737</v>
      </c>
      <c r="W41" s="6">
        <f>H41*(1-Y41)</f>
        <v>2156.7497891249623</v>
      </c>
      <c r="X41">
        <f>MIN(W$2*I41^W$3, 1)</f>
        <v>4.5438394661042478E-2</v>
      </c>
      <c r="Y41">
        <f>X41*(1-0.08*K41)</f>
        <v>3.9804033723073208E-2</v>
      </c>
      <c r="Z41" s="6">
        <v>3427.5074094599599</v>
      </c>
      <c r="AA41" s="6">
        <f t="shared" si="2"/>
        <v>1108.9771131793564</v>
      </c>
      <c r="AB41" s="1">
        <v>3.3166066980859801E+65</v>
      </c>
      <c r="AC41" s="6">
        <f t="shared" si="11"/>
        <v>823.45854855322602</v>
      </c>
      <c r="AD41">
        <v>12656615523.0861</v>
      </c>
      <c r="AE41" s="19">
        <f t="shared" si="12"/>
        <v>47.225057148583097</v>
      </c>
      <c r="AF41" s="12">
        <f t="shared" si="13"/>
        <v>2.0910184932765099</v>
      </c>
      <c r="AG41" s="12">
        <f t="shared" si="14"/>
        <v>0.41820369865530188</v>
      </c>
      <c r="AH41" s="6">
        <f t="shared" si="15"/>
        <v>4369.8955616792746</v>
      </c>
      <c r="AI41">
        <f t="shared" si="16"/>
        <v>1.7780328626674984</v>
      </c>
      <c r="AJ41">
        <f t="shared" si="17"/>
        <v>0.65865392576032844</v>
      </c>
      <c r="AK41">
        <f t="shared" si="18"/>
        <v>0.34134607423967156</v>
      </c>
      <c r="AL41">
        <f t="shared" si="3"/>
        <v>2457.7136077919999</v>
      </c>
      <c r="AM41">
        <f t="shared" si="19"/>
        <v>1.1123140553453925</v>
      </c>
      <c r="AN41">
        <f t="shared" si="20"/>
        <v>3.0625893259925077</v>
      </c>
      <c r="AO41">
        <f t="shared" si="4"/>
        <v>1.8308</v>
      </c>
      <c r="AP41">
        <f t="shared" si="21"/>
        <v>1.672814794621208</v>
      </c>
      <c r="AQ41">
        <f t="shared" si="5"/>
        <v>2.0910184932765099</v>
      </c>
      <c r="AR41">
        <f t="shared" si="6"/>
        <v>0.41820369865530188</v>
      </c>
      <c r="AS41">
        <f t="shared" si="7"/>
        <v>0.12922846269266106</v>
      </c>
      <c r="AT41">
        <f t="shared" si="8"/>
        <v>2.0540390665465393</v>
      </c>
      <c r="AV41">
        <v>2.9695296932513198E+18</v>
      </c>
      <c r="AW41" s="9">
        <f t="shared" si="24"/>
        <v>-90.244445546070907</v>
      </c>
      <c r="AX41" s="1">
        <v>5.1277586051807396E+68</v>
      </c>
    </row>
    <row r="42" spans="1:50" x14ac:dyDescent="0.2">
      <c r="A42">
        <v>1</v>
      </c>
      <c r="B42" t="s">
        <v>17</v>
      </c>
      <c r="C42">
        <v>15</v>
      </c>
      <c r="D42">
        <v>4</v>
      </c>
      <c r="E42">
        <v>2018</v>
      </c>
      <c r="F42" s="3">
        <v>20.970828099999999</v>
      </c>
      <c r="G42" s="3">
        <f t="shared" si="9"/>
        <v>294.12082809999998</v>
      </c>
      <c r="H42" s="4">
        <v>1382.2387313805787</v>
      </c>
      <c r="I42" s="5">
        <v>36.700000000000003</v>
      </c>
      <c r="J42" s="7">
        <f t="shared" si="28"/>
        <v>0.64053583548191895</v>
      </c>
      <c r="K42" s="5">
        <v>1.55</v>
      </c>
      <c r="L42" s="5">
        <v>0.8</v>
      </c>
      <c r="N42">
        <v>1.3849391658802301E+19</v>
      </c>
      <c r="O42" s="6">
        <f t="shared" si="22"/>
        <v>739805.50176599738</v>
      </c>
      <c r="P42" s="6">
        <f t="shared" si="0"/>
        <v>736785.51708135335</v>
      </c>
      <c r="Q42" s="6">
        <f t="shared" si="1"/>
        <v>-3019.984684644015</v>
      </c>
      <c r="R42" s="18">
        <f t="shared" si="23"/>
        <v>-19.793131468292643</v>
      </c>
      <c r="S42" s="13">
        <f t="shared" si="10"/>
        <v>-20.827367981658199</v>
      </c>
      <c r="V42">
        <v>4.1335116936335998</v>
      </c>
      <c r="W42" s="6">
        <f>H42*(1-Y42)</f>
        <v>1301.3694167013866</v>
      </c>
      <c r="X42">
        <f>MIN(W$2*I42^W$3, 1)</f>
        <v>6.6787717036606395E-2</v>
      </c>
      <c r="Y42">
        <f>X42*(1-0.08*K42)</f>
        <v>5.8506040124067203E-2</v>
      </c>
      <c r="Z42" s="6">
        <v>3654.5784461052199</v>
      </c>
      <c r="AA42" s="6">
        <f t="shared" si="2"/>
        <v>1182.4464168518971</v>
      </c>
      <c r="AB42" s="1">
        <v>8.5731426169724296E+67</v>
      </c>
      <c r="AC42" s="6">
        <f t="shared" si="11"/>
        <v>815.32851588371227</v>
      </c>
      <c r="AD42">
        <v>12656615523.086201</v>
      </c>
      <c r="AE42" s="19">
        <f t="shared" si="12"/>
        <v>57.095833358378847</v>
      </c>
      <c r="AF42" s="12">
        <f t="shared" si="13"/>
        <v>2.5280740913827793</v>
      </c>
      <c r="AG42" s="12">
        <f t="shared" si="14"/>
        <v>0.50561481827655574</v>
      </c>
      <c r="AH42" s="6">
        <f t="shared" si="15"/>
        <v>4787.6774163367591</v>
      </c>
      <c r="AI42">
        <f t="shared" si="16"/>
        <v>1.9537482693723536</v>
      </c>
      <c r="AJ42">
        <f t="shared" si="17"/>
        <v>0.69494196119378204</v>
      </c>
      <c r="AK42">
        <f t="shared" si="18"/>
        <v>0.30505803880621796</v>
      </c>
      <c r="AL42">
        <f t="shared" si="3"/>
        <v>2450.5088456839999</v>
      </c>
      <c r="AM42">
        <f t="shared" si="19"/>
        <v>1.186004430142324</v>
      </c>
      <c r="AN42">
        <f t="shared" si="20"/>
        <v>3.7027184372028739</v>
      </c>
      <c r="AO42">
        <f t="shared" si="4"/>
        <v>1.8308</v>
      </c>
      <c r="AP42">
        <f t="shared" si="21"/>
        <v>2.0224592731062234</v>
      </c>
      <c r="AQ42">
        <f t="shared" si="5"/>
        <v>2.5280740913827793</v>
      </c>
      <c r="AR42">
        <f t="shared" si="6"/>
        <v>0.50561481827655574</v>
      </c>
      <c r="AS42">
        <f t="shared" si="7"/>
        <v>0.1525674429343431</v>
      </c>
      <c r="AT42">
        <f t="shared" si="8"/>
        <v>2.4833653855866209</v>
      </c>
      <c r="AV42" s="1">
        <v>1.19069132913E+19</v>
      </c>
      <c r="AW42" s="9">
        <f t="shared" si="24"/>
        <v>-99.205414023173248</v>
      </c>
      <c r="AX42" s="1">
        <v>1.32548142814136E+71</v>
      </c>
    </row>
    <row r="43" spans="1:50" x14ac:dyDescent="0.2">
      <c r="A43">
        <v>1</v>
      </c>
      <c r="B43" t="s">
        <v>18</v>
      </c>
      <c r="C43">
        <v>18</v>
      </c>
      <c r="D43">
        <v>4</v>
      </c>
      <c r="E43">
        <v>2018</v>
      </c>
      <c r="F43" s="3">
        <v>18.812172</v>
      </c>
      <c r="G43" s="3">
        <f t="shared" si="9"/>
        <v>291.96217199999995</v>
      </c>
      <c r="H43" s="4">
        <v>69.111936569028927</v>
      </c>
      <c r="I43" s="5">
        <v>1</v>
      </c>
      <c r="J43" s="7">
        <f t="shared" si="28"/>
        <v>1.7453292519943295E-2</v>
      </c>
      <c r="K43" s="5">
        <v>1.55</v>
      </c>
      <c r="L43" s="5">
        <v>0.8</v>
      </c>
      <c r="N43">
        <v>5.55318594703326E+19</v>
      </c>
      <c r="O43" s="6">
        <f t="shared" si="22"/>
        <v>736785.51708135335</v>
      </c>
      <c r="P43" s="6">
        <f t="shared" si="0"/>
        <v>732726.71504741325</v>
      </c>
      <c r="Q43" s="6">
        <f t="shared" si="1"/>
        <v>-4058.80203394005</v>
      </c>
      <c r="R43" s="18">
        <f t="shared" si="23"/>
        <v>-20.827367981658199</v>
      </c>
      <c r="S43" s="13">
        <f t="shared" si="10"/>
        <v>-22.217362204267346</v>
      </c>
      <c r="V43">
        <v>0.20681920913246599</v>
      </c>
      <c r="W43" s="6">
        <f>H43*(1-Y43)</f>
        <v>8.5698801345595861</v>
      </c>
      <c r="X43">
        <f>MIN(W$2*I43^W$3, 1)</f>
        <v>1</v>
      </c>
      <c r="Y43">
        <f>X43*(1-0.08*K43)</f>
        <v>0.876</v>
      </c>
      <c r="Z43" s="6">
        <v>3492.7591776065401</v>
      </c>
      <c r="AA43" s="6">
        <f t="shared" si="2"/>
        <v>1130.0894577564459</v>
      </c>
      <c r="AB43" s="1">
        <v>2.2160835161240301E+70</v>
      </c>
      <c r="AC43" s="6">
        <f t="shared" si="11"/>
        <v>802.09669436517436</v>
      </c>
      <c r="AD43">
        <v>12656615523.086201</v>
      </c>
      <c r="AE43" s="19">
        <f t="shared" si="12"/>
        <v>49.948331323619527</v>
      </c>
      <c r="AF43" s="12">
        <f t="shared" si="13"/>
        <v>2.2115989013498614</v>
      </c>
      <c r="AG43" s="12">
        <f t="shared" si="14"/>
        <v>0.44231978026997215</v>
      </c>
      <c r="AH43" s="6">
        <f t="shared" si="15"/>
        <v>4491.8336421399435</v>
      </c>
      <c r="AI43">
        <f t="shared" si="16"/>
        <v>1.8292179724441944</v>
      </c>
      <c r="AJ43">
        <f t="shared" si="17"/>
        <v>0.66959872367290996</v>
      </c>
      <c r="AK43">
        <f t="shared" si="18"/>
        <v>0.33040127632709004</v>
      </c>
      <c r="AL43">
        <f t="shared" si="3"/>
        <v>2455.6032740800001</v>
      </c>
      <c r="AM43">
        <f t="shared" si="19"/>
        <v>1.1334899275390631</v>
      </c>
      <c r="AN43">
        <f t="shared" si="20"/>
        <v>3.2391962148730613</v>
      </c>
      <c r="AO43">
        <f t="shared" si="4"/>
        <v>1.8308</v>
      </c>
      <c r="AP43">
        <f t="shared" si="21"/>
        <v>1.7692791210798893</v>
      </c>
      <c r="AQ43">
        <f t="shared" si="5"/>
        <v>2.2115989013498614</v>
      </c>
      <c r="AR43">
        <f t="shared" si="6"/>
        <v>0.44231978026997215</v>
      </c>
      <c r="AS43">
        <f t="shared" si="7"/>
        <v>0.13572776778205436</v>
      </c>
      <c r="AT43">
        <f t="shared" si="8"/>
        <v>2.1724870236732561</v>
      </c>
      <c r="AV43">
        <v>4.7743110449017602E+19</v>
      </c>
      <c r="AW43" s="9">
        <f t="shared" si="24"/>
        <v>-96.468964674062406</v>
      </c>
      <c r="AX43" s="1">
        <v>3.42625531274544E+73</v>
      </c>
    </row>
    <row r="44" spans="1:50" x14ac:dyDescent="0.2">
      <c r="A44">
        <v>1</v>
      </c>
      <c r="B44" t="s">
        <v>19</v>
      </c>
      <c r="C44">
        <v>21</v>
      </c>
      <c r="D44">
        <v>4</v>
      </c>
      <c r="E44">
        <v>2018</v>
      </c>
      <c r="F44" s="3">
        <v>15.7593460000001</v>
      </c>
      <c r="G44" s="3">
        <f t="shared" si="9"/>
        <v>288.90934600000008</v>
      </c>
      <c r="H44" s="4">
        <v>0</v>
      </c>
      <c r="K44" s="5">
        <v>1.55</v>
      </c>
      <c r="L44" s="5">
        <v>0.8</v>
      </c>
      <c r="N44" s="1">
        <v>2.2266591141371799E+20</v>
      </c>
      <c r="O44" s="6">
        <f t="shared" si="22"/>
        <v>732726.71504741325</v>
      </c>
      <c r="P44" s="6">
        <f t="shared" si="0"/>
        <v>729016.49410093797</v>
      </c>
      <c r="Q44" s="6">
        <f t="shared" si="1"/>
        <v>-3710.2209464752696</v>
      </c>
      <c r="R44" s="18">
        <f t="shared" si="23"/>
        <v>-22.217362204267346</v>
      </c>
      <c r="S44" s="13">
        <f t="shared" si="10"/>
        <v>-23.487979898128515</v>
      </c>
      <c r="T44" s="1"/>
      <c r="U44" s="1"/>
      <c r="V44">
        <v>0</v>
      </c>
      <c r="W44" s="6">
        <v>0</v>
      </c>
      <c r="Z44" s="6">
        <v>3274.18379887321</v>
      </c>
      <c r="AA44" s="6">
        <f t="shared" si="2"/>
        <v>1059.3689417771791</v>
      </c>
      <c r="AB44" s="1">
        <v>5.72838499235296E+72</v>
      </c>
      <c r="AC44" s="6">
        <f t="shared" si="11"/>
        <v>784.56785310560235</v>
      </c>
      <c r="AD44">
        <v>12656615523.086201</v>
      </c>
      <c r="AE44" s="19">
        <f t="shared" si="12"/>
        <v>41.179994027219877</v>
      </c>
      <c r="AF44" s="12">
        <f t="shared" si="13"/>
        <v>1.8233567996119724</v>
      </c>
      <c r="AG44" s="12">
        <f t="shared" si="14"/>
        <v>0.36467135992239441</v>
      </c>
      <c r="AH44" s="6">
        <f t="shared" si="15"/>
        <v>4077.4442409517028</v>
      </c>
      <c r="AI44">
        <f t="shared" si="16"/>
        <v>1.6556078811636494</v>
      </c>
      <c r="AJ44">
        <f t="shared" si="17"/>
        <v>0.63118809743910109</v>
      </c>
      <c r="AK44">
        <f t="shared" si="18"/>
        <v>0.36881190256089885</v>
      </c>
      <c r="AL44">
        <f t="shared" si="3"/>
        <v>2462.8079434399997</v>
      </c>
      <c r="AM44">
        <f t="shared" si="19"/>
        <v>1.0625566116120151</v>
      </c>
      <c r="AN44">
        <f t="shared" si="20"/>
        <v>2.6705613029836797</v>
      </c>
      <c r="AO44">
        <f t="shared" si="4"/>
        <v>1.8308</v>
      </c>
      <c r="AP44">
        <f t="shared" si="21"/>
        <v>1.4586854396895781</v>
      </c>
      <c r="AQ44">
        <f t="shared" si="5"/>
        <v>1.8233567996119724</v>
      </c>
      <c r="AR44">
        <f t="shared" si="6"/>
        <v>0.36467135992239441</v>
      </c>
      <c r="AS44">
        <f t="shared" si="7"/>
        <v>0.11461716914792706</v>
      </c>
      <c r="AT44">
        <f t="shared" si="8"/>
        <v>1.7911109398117606</v>
      </c>
      <c r="AV44" s="1">
        <v>1.9143539048130901E+20</v>
      </c>
      <c r="AW44" s="9">
        <f t="shared" si="24"/>
        <v>-92.422205804856503</v>
      </c>
      <c r="AX44" s="1">
        <v>8.8565748405675598E+75</v>
      </c>
    </row>
    <row r="45" spans="1:50" x14ac:dyDescent="0.2">
      <c r="A45">
        <v>1</v>
      </c>
      <c r="B45" t="s">
        <v>12</v>
      </c>
      <c r="C45">
        <v>0</v>
      </c>
      <c r="D45">
        <v>5</v>
      </c>
      <c r="E45">
        <v>2018</v>
      </c>
      <c r="F45" s="3">
        <v>15.626199</v>
      </c>
      <c r="G45" s="3">
        <f t="shared" si="9"/>
        <v>288.77619899999996</v>
      </c>
      <c r="H45" s="4">
        <v>0</v>
      </c>
      <c r="K45" s="5">
        <v>1.6</v>
      </c>
      <c r="L45" s="5">
        <v>0.8</v>
      </c>
      <c r="N45" s="1">
        <v>8.92822761178912E+20</v>
      </c>
      <c r="O45" s="6">
        <f t="shared" si="22"/>
        <v>729016.49410093797</v>
      </c>
      <c r="P45" s="6">
        <f t="shared" si="0"/>
        <v>725307.44374967681</v>
      </c>
      <c r="Q45" s="6">
        <f t="shared" si="1"/>
        <v>-3709.0503512611804</v>
      </c>
      <c r="R45" s="18">
        <f t="shared" si="23"/>
        <v>-23.487979898128515</v>
      </c>
      <c r="S45" s="13">
        <f t="shared" si="10"/>
        <v>-24.758196705084885</v>
      </c>
      <c r="T45" s="1"/>
      <c r="U45" s="1"/>
      <c r="V45">
        <v>0</v>
      </c>
      <c r="W45" s="6">
        <v>0</v>
      </c>
      <c r="Z45" s="6">
        <v>3264.9178148535998</v>
      </c>
      <c r="AA45" s="6">
        <f t="shared" si="2"/>
        <v>1056.3709134781066</v>
      </c>
      <c r="AB45" s="1">
        <v>1.4807381753377001E+75</v>
      </c>
      <c r="AC45" s="6">
        <f t="shared" si="11"/>
        <v>768.79725244049712</v>
      </c>
      <c r="AD45">
        <v>12656615523.086201</v>
      </c>
      <c r="AE45" s="19">
        <f t="shared" si="12"/>
        <v>42.147528268046081</v>
      </c>
      <c r="AF45" s="12">
        <f t="shared" si="13"/>
        <v>1.8078783658812589</v>
      </c>
      <c r="AG45" s="12">
        <f t="shared" si="14"/>
        <v>0.36157567317625172</v>
      </c>
      <c r="AH45" s="6">
        <f t="shared" si="15"/>
        <v>4094.885087959512</v>
      </c>
      <c r="AI45">
        <f t="shared" si="16"/>
        <v>1.6624774593949678</v>
      </c>
      <c r="AJ45">
        <f t="shared" si="17"/>
        <v>0.62944684554139529</v>
      </c>
      <c r="AK45">
        <f t="shared" si="18"/>
        <v>0.37055315445860459</v>
      </c>
      <c r="AL45">
        <f t="shared" si="3"/>
        <v>2463.1221703599999</v>
      </c>
      <c r="AM45">
        <f t="shared" si="19"/>
        <v>1.0595495621646003</v>
      </c>
      <c r="AN45">
        <f t="shared" si="20"/>
        <v>2.6866518819688219</v>
      </c>
      <c r="AO45">
        <f t="shared" si="4"/>
        <v>1.8576000000000001</v>
      </c>
      <c r="AP45">
        <f t="shared" si="21"/>
        <v>1.4463026927050073</v>
      </c>
      <c r="AQ45">
        <f t="shared" si="5"/>
        <v>1.8078783658812589</v>
      </c>
      <c r="AR45">
        <f t="shared" si="6"/>
        <v>0.36157567317625172</v>
      </c>
      <c r="AS45">
        <f t="shared" si="7"/>
        <v>0.11376386871624204</v>
      </c>
      <c r="AT45">
        <f t="shared" si="8"/>
        <v>1.7759062404396289</v>
      </c>
      <c r="AV45" s="1">
        <v>7.6759784572195399E+20</v>
      </c>
      <c r="AW45" s="9">
        <f t="shared" si="24"/>
        <v>-98.26107566072254</v>
      </c>
      <c r="AX45" s="1">
        <v>2.2893483043947901E+78</v>
      </c>
    </row>
    <row r="46" spans="1:50" x14ac:dyDescent="0.2">
      <c r="A46">
        <v>1</v>
      </c>
      <c r="B46" t="s">
        <v>13</v>
      </c>
      <c r="C46">
        <v>3</v>
      </c>
      <c r="D46">
        <v>5</v>
      </c>
      <c r="E46">
        <v>2018</v>
      </c>
      <c r="F46" s="3">
        <v>10.547883499999999</v>
      </c>
      <c r="G46" s="3">
        <f t="shared" si="9"/>
        <v>283.69788349999999</v>
      </c>
      <c r="H46" s="4">
        <v>0</v>
      </c>
      <c r="K46" s="5">
        <v>1.6</v>
      </c>
      <c r="L46" s="5">
        <v>0.8</v>
      </c>
      <c r="N46" s="1">
        <v>3.57994844301985E+21</v>
      </c>
      <c r="O46" s="6">
        <f t="shared" si="22"/>
        <v>725307.44374967681</v>
      </c>
      <c r="P46" s="6">
        <f t="shared" si="0"/>
        <v>722172.30019963498</v>
      </c>
      <c r="Q46" s="6">
        <f t="shared" si="1"/>
        <v>-3135.1435500418597</v>
      </c>
      <c r="R46" s="18">
        <f t="shared" si="23"/>
        <v>-24.758196705084885</v>
      </c>
      <c r="S46" s="13">
        <f t="shared" si="10"/>
        <v>-25.83187100236961</v>
      </c>
      <c r="T46" s="1"/>
      <c r="U46" s="1"/>
      <c r="V46">
        <v>0</v>
      </c>
      <c r="W46" s="6">
        <v>0</v>
      </c>
      <c r="Z46" s="6">
        <v>2927.5213409385901</v>
      </c>
      <c r="AA46" s="6">
        <f t="shared" si="2"/>
        <v>947.20558633498706</v>
      </c>
      <c r="AB46" s="1">
        <v>3.82758063019403E+77</v>
      </c>
      <c r="AC46" s="6">
        <f t="shared" si="11"/>
        <v>753.27047167871842</v>
      </c>
      <c r="AD46">
        <v>13302957924.7411</v>
      </c>
      <c r="AE46" s="19">
        <f t="shared" si="12"/>
        <v>30.240487393651769</v>
      </c>
      <c r="AF46" s="12">
        <f t="shared" si="13"/>
        <v>1.2971371081358665</v>
      </c>
      <c r="AG46" s="12">
        <f t="shared" si="14"/>
        <v>0.25942742162717325</v>
      </c>
      <c r="AH46" s="6">
        <f t="shared" si="15"/>
        <v>3417.7731871461342</v>
      </c>
      <c r="AI46">
        <f t="shared" si="16"/>
        <v>1.3808587645436257</v>
      </c>
      <c r="AJ46">
        <f t="shared" si="17"/>
        <v>0.55932307616183197</v>
      </c>
      <c r="AK46">
        <f t="shared" si="18"/>
        <v>0.44067692383816792</v>
      </c>
      <c r="AL46">
        <f t="shared" si="3"/>
        <v>2475.1069949399998</v>
      </c>
      <c r="AM46">
        <f t="shared" si="19"/>
        <v>0.95005575359577443</v>
      </c>
      <c r="AN46">
        <f t="shared" si="20"/>
        <v>1.9276495136585488</v>
      </c>
      <c r="AO46">
        <f t="shared" si="4"/>
        <v>1.8576000000000001</v>
      </c>
      <c r="AP46">
        <f t="shared" si="21"/>
        <v>1.0377096865086932</v>
      </c>
      <c r="AQ46">
        <f t="shared" si="5"/>
        <v>1.2971371081358665</v>
      </c>
      <c r="AR46">
        <f t="shared" si="6"/>
        <v>0.25942742162717325</v>
      </c>
      <c r="AS46">
        <f t="shared" si="7"/>
        <v>8.5003779119017728E-2</v>
      </c>
      <c r="AT46">
        <f t="shared" si="8"/>
        <v>1.2741973843585441</v>
      </c>
      <c r="AV46" s="1">
        <v>3.2350117522649902E+21</v>
      </c>
      <c r="AW46" s="9">
        <f t="shared" si="24"/>
        <v>-88.69452244800604</v>
      </c>
      <c r="AX46" s="1">
        <v>5.9177681588918196E+80</v>
      </c>
    </row>
    <row r="47" spans="1:50" x14ac:dyDescent="0.2">
      <c r="A47">
        <v>1</v>
      </c>
      <c r="B47" t="s">
        <v>14</v>
      </c>
      <c r="C47">
        <v>6</v>
      </c>
      <c r="D47">
        <v>5</v>
      </c>
      <c r="E47">
        <v>2018</v>
      </c>
      <c r="F47" s="3">
        <v>7.0190824000000003</v>
      </c>
      <c r="G47" s="3">
        <f t="shared" si="9"/>
        <v>280.16908239999998</v>
      </c>
      <c r="H47" s="4">
        <v>35.077734764458569</v>
      </c>
      <c r="I47" s="5">
        <v>1</v>
      </c>
      <c r="J47" s="7">
        <f>I47*PI()/180</f>
        <v>1.7453292519943295E-2</v>
      </c>
      <c r="K47" s="5">
        <v>1.6</v>
      </c>
      <c r="L47" s="5">
        <v>0.8</v>
      </c>
      <c r="N47" s="1">
        <v>1.43545073131397E+22</v>
      </c>
      <c r="O47" s="6">
        <f t="shared" si="22"/>
        <v>722172.30019963498</v>
      </c>
      <c r="P47" s="6">
        <f t="shared" si="0"/>
        <v>719429.82893963985</v>
      </c>
      <c r="Q47" s="6">
        <f t="shared" si="1"/>
        <v>-2742.4712599951072</v>
      </c>
      <c r="R47" s="18">
        <f t="shared" si="23"/>
        <v>-25.83187100236961</v>
      </c>
      <c r="S47" s="13">
        <f t="shared" si="10"/>
        <v>-26.771069114321932</v>
      </c>
      <c r="T47" s="1"/>
      <c r="U47" s="1"/>
      <c r="V47">
        <v>9.2615256358383802E-2</v>
      </c>
      <c r="W47" s="6">
        <f>H47*(1-Y47)</f>
        <v>4.4899500498506972</v>
      </c>
      <c r="X47">
        <f>MIN(W$2*I47^W$3, 1)</f>
        <v>1</v>
      </c>
      <c r="Y47">
        <f>X47*(1-0.08*K47)</f>
        <v>0.872</v>
      </c>
      <c r="Z47" s="6">
        <v>2710.6923484049298</v>
      </c>
      <c r="AA47" s="6">
        <f t="shared" si="2"/>
        <v>877.050117223558</v>
      </c>
      <c r="AB47" s="1">
        <v>9.8939662153947096E+79</v>
      </c>
      <c r="AC47" s="6">
        <f t="shared" si="11"/>
        <v>740.33061809479068</v>
      </c>
      <c r="AD47">
        <v>13302957924.7411</v>
      </c>
      <c r="AE47" s="19">
        <f t="shared" si="12"/>
        <v>23.816044489788073</v>
      </c>
      <c r="AF47" s="12">
        <f t="shared" si="13"/>
        <v>1.0215667054097806</v>
      </c>
      <c r="AG47" s="12">
        <f t="shared" si="14"/>
        <v>0.20431334108195606</v>
      </c>
      <c r="AH47" s="6">
        <f t="shared" si="15"/>
        <v>2966.207560273022</v>
      </c>
      <c r="AI47">
        <f t="shared" si="16"/>
        <v>1.1943971158644071</v>
      </c>
      <c r="AJ47">
        <f t="shared" si="17"/>
        <v>0.50706784758714196</v>
      </c>
      <c r="AK47">
        <f t="shared" si="18"/>
        <v>0.49293215241285798</v>
      </c>
      <c r="AL47">
        <f t="shared" si="3"/>
        <v>2483.4349655360002</v>
      </c>
      <c r="AM47">
        <f t="shared" si="19"/>
        <v>0.87968918477789171</v>
      </c>
      <c r="AN47">
        <f t="shared" si="20"/>
        <v>1.5181298495753668</v>
      </c>
      <c r="AO47">
        <f t="shared" si="4"/>
        <v>1.8576000000000001</v>
      </c>
      <c r="AP47">
        <f t="shared" si="21"/>
        <v>0.81725336432782447</v>
      </c>
      <c r="AQ47">
        <f t="shared" si="5"/>
        <v>1.0215667054097806</v>
      </c>
      <c r="AR47">
        <f t="shared" si="6"/>
        <v>0.20431334108195606</v>
      </c>
      <c r="AS47">
        <f t="shared" si="7"/>
        <v>6.8892942197291418E-2</v>
      </c>
      <c r="AT47">
        <f t="shared" si="8"/>
        <v>1.0035004131919227</v>
      </c>
      <c r="AV47" s="1">
        <v>1.2971415816482801E+22</v>
      </c>
      <c r="AW47" s="9">
        <f t="shared" si="24"/>
        <v>-82.526851099296849</v>
      </c>
      <c r="AX47" s="1">
        <v>1.5296920925124E+83</v>
      </c>
    </row>
    <row r="48" spans="1:50" x14ac:dyDescent="0.2">
      <c r="A48">
        <v>1</v>
      </c>
      <c r="B48" t="s">
        <v>15</v>
      </c>
      <c r="C48">
        <v>9</v>
      </c>
      <c r="D48">
        <v>5</v>
      </c>
      <c r="E48">
        <v>2018</v>
      </c>
      <c r="F48" s="3">
        <v>10.401882199999999</v>
      </c>
      <c r="G48" s="3">
        <f t="shared" si="9"/>
        <v>283.55188219999997</v>
      </c>
      <c r="H48" s="4">
        <v>1086.8645279350374</v>
      </c>
      <c r="I48" s="5">
        <v>30.41</v>
      </c>
      <c r="J48" s="7">
        <f t="shared" ref="J48:J51" si="29">I48*PI()/180</f>
        <v>0.53075462553147557</v>
      </c>
      <c r="K48" s="5">
        <v>1.6</v>
      </c>
      <c r="L48" s="5">
        <v>0.8</v>
      </c>
      <c r="N48" s="1">
        <v>5.7557220022187503E+22</v>
      </c>
      <c r="O48" s="6">
        <f t="shared" si="22"/>
        <v>719429.82893963985</v>
      </c>
      <c r="P48" s="6">
        <f t="shared" si="0"/>
        <v>717350.45246666274</v>
      </c>
      <c r="Q48" s="6">
        <f t="shared" si="1"/>
        <v>-2079.3764729770837</v>
      </c>
      <c r="R48" s="18">
        <f t="shared" si="23"/>
        <v>-26.771069114321932</v>
      </c>
      <c r="S48" s="13">
        <f t="shared" si="10"/>
        <v>-27.483181028107936</v>
      </c>
      <c r="T48" s="1"/>
      <c r="U48" s="1"/>
      <c r="V48">
        <v>2.8685003010999401</v>
      </c>
      <c r="W48" s="6">
        <f>H48*(1-Y48)</f>
        <v>1010.9038813039341</v>
      </c>
      <c r="X48">
        <f>MIN(W$2*I48^W$3, 1)</f>
        <v>8.0148749962475896E-2</v>
      </c>
      <c r="Y48">
        <f>X48*(1-0.08*K48)</f>
        <v>6.9889709967278987E-2</v>
      </c>
      <c r="Z48" s="6">
        <v>2918.2709670867398</v>
      </c>
      <c r="AA48" s="6">
        <f t="shared" si="2"/>
        <v>944.21260873799099</v>
      </c>
      <c r="AB48" s="1">
        <v>2.5575050385394601E+82</v>
      </c>
      <c r="AC48" s="6">
        <f t="shared" si="11"/>
        <v>729.14880287546578</v>
      </c>
      <c r="AD48">
        <v>13302957924.7411</v>
      </c>
      <c r="AE48" s="19">
        <f t="shared" si="12"/>
        <v>29.947191193079266</v>
      </c>
      <c r="AF48" s="12">
        <f t="shared" si="13"/>
        <v>1.2845564449843287</v>
      </c>
      <c r="AG48" s="12">
        <f t="shared" si="14"/>
        <v>0.25691128899686572</v>
      </c>
      <c r="AH48" s="6">
        <f t="shared" si="15"/>
        <v>3398.72856151733</v>
      </c>
      <c r="AI48">
        <f t="shared" si="16"/>
        <v>1.3729731654503845</v>
      </c>
      <c r="AJ48">
        <f t="shared" si="17"/>
        <v>0.55721025864861662</v>
      </c>
      <c r="AK48">
        <f t="shared" si="18"/>
        <v>0.44278974135138338</v>
      </c>
      <c r="AL48">
        <f t="shared" si="3"/>
        <v>2475.4515580080001</v>
      </c>
      <c r="AM48">
        <f t="shared" si="19"/>
        <v>0.9470537700481354</v>
      </c>
      <c r="AN48">
        <f t="shared" si="20"/>
        <v>1.9089536417623116</v>
      </c>
      <c r="AO48">
        <f t="shared" si="4"/>
        <v>1.8576000000000001</v>
      </c>
      <c r="AP48">
        <f t="shared" si="21"/>
        <v>1.0276451559874631</v>
      </c>
      <c r="AQ48">
        <f t="shared" si="5"/>
        <v>1.2845564449843287</v>
      </c>
      <c r="AR48">
        <f t="shared" si="6"/>
        <v>0.25691128899686572</v>
      </c>
      <c r="AS48">
        <f t="shared" si="7"/>
        <v>8.4278608943697736E-2</v>
      </c>
      <c r="AT48">
        <f t="shared" si="8"/>
        <v>1.2618392088190111</v>
      </c>
      <c r="AV48" s="1">
        <v>5.2011442668266796E+22</v>
      </c>
      <c r="AW48" s="9">
        <f t="shared" si="24"/>
        <v>-93.384401373787</v>
      </c>
      <c r="AX48" s="1">
        <v>3.95412228912524E+85</v>
      </c>
    </row>
    <row r="49" spans="1:50" x14ac:dyDescent="0.2">
      <c r="A49">
        <v>1</v>
      </c>
      <c r="B49" t="s">
        <v>16</v>
      </c>
      <c r="C49">
        <v>12</v>
      </c>
      <c r="D49">
        <v>5</v>
      </c>
      <c r="E49">
        <v>2018</v>
      </c>
      <c r="F49" s="3">
        <v>17.5780128</v>
      </c>
      <c r="G49" s="3">
        <f t="shared" si="9"/>
        <v>290.72801279999999</v>
      </c>
      <c r="H49" s="4">
        <v>2278.8895601950267</v>
      </c>
      <c r="I49" s="5">
        <v>54.59</v>
      </c>
      <c r="J49" s="7">
        <f t="shared" si="29"/>
        <v>0.95277523866370462</v>
      </c>
      <c r="K49" s="5">
        <v>1.6</v>
      </c>
      <c r="L49" s="5">
        <v>0.8</v>
      </c>
      <c r="N49" s="1">
        <v>2.3078699285276301E+23</v>
      </c>
      <c r="O49" s="6">
        <f t="shared" si="22"/>
        <v>717350.45246666274</v>
      </c>
      <c r="P49" s="6">
        <f t="shared" si="0"/>
        <v>715671.59935094567</v>
      </c>
      <c r="Q49" s="6">
        <f t="shared" si="1"/>
        <v>-1678.8531157170107</v>
      </c>
      <c r="R49" s="18">
        <f t="shared" si="23"/>
        <v>-27.483181028107936</v>
      </c>
      <c r="S49" s="13">
        <f t="shared" si="10"/>
        <v>-28.058128047435872</v>
      </c>
      <c r="T49" s="1"/>
      <c r="U49" s="1"/>
      <c r="V49">
        <v>6.0148463712750297</v>
      </c>
      <c r="W49" s="6">
        <f>H49*(1-Y49)</f>
        <v>2188.5947596227647</v>
      </c>
      <c r="X49">
        <f>MIN(W$2*I49^W$3, 1)</f>
        <v>4.5438394661042478E-2</v>
      </c>
      <c r="Y49">
        <f>X49*(1-0.08*K49)</f>
        <v>3.9622280144429041E-2</v>
      </c>
      <c r="Z49" s="6">
        <v>3402.9700719491998</v>
      </c>
      <c r="AA49" s="6">
        <f t="shared" si="2"/>
        <v>1101.0380068647535</v>
      </c>
      <c r="AB49" s="1">
        <v>6.6109302172240898E+84</v>
      </c>
      <c r="AC49" s="6">
        <f t="shared" si="11"/>
        <v>720.75541058007332</v>
      </c>
      <c r="AD49">
        <v>13302957924.7411</v>
      </c>
      <c r="AE49" s="19">
        <f t="shared" si="12"/>
        <v>47.715494626401018</v>
      </c>
      <c r="AF49" s="12">
        <f t="shared" si="13"/>
        <v>2.0467110171628811</v>
      </c>
      <c r="AG49" s="12">
        <f t="shared" si="14"/>
        <v>0.4093422034325761</v>
      </c>
      <c r="AH49" s="6">
        <f t="shared" si="15"/>
        <v>4360.9314003116751</v>
      </c>
      <c r="AI49">
        <f t="shared" si="16"/>
        <v>1.7738064734170282</v>
      </c>
      <c r="AJ49">
        <f t="shared" si="17"/>
        <v>0.6544256203837876</v>
      </c>
      <c r="AK49">
        <f t="shared" si="18"/>
        <v>0.34557437961621235</v>
      </c>
      <c r="AL49">
        <f t="shared" si="3"/>
        <v>2458.5158897920001</v>
      </c>
      <c r="AM49">
        <f t="shared" si="19"/>
        <v>1.104351060044888</v>
      </c>
      <c r="AN49">
        <f t="shared" si="20"/>
        <v>3.0415763083854146</v>
      </c>
      <c r="AO49">
        <f t="shared" si="4"/>
        <v>1.8576000000000001</v>
      </c>
      <c r="AP49">
        <f t="shared" si="21"/>
        <v>1.6373688137303049</v>
      </c>
      <c r="AQ49">
        <f t="shared" si="5"/>
        <v>2.0467110171628811</v>
      </c>
      <c r="AR49">
        <f t="shared" si="6"/>
        <v>0.4093422034325761</v>
      </c>
      <c r="AS49">
        <f t="shared" si="7"/>
        <v>0.12682783008046852</v>
      </c>
      <c r="AT49">
        <f t="shared" si="8"/>
        <v>2.0105151631616085</v>
      </c>
      <c r="AV49" s="1">
        <v>2.08550107922446E+23</v>
      </c>
      <c r="AW49" s="9">
        <f t="shared" si="24"/>
        <v>-113.20092868721963</v>
      </c>
      <c r="AX49" s="1">
        <v>1.0221065503239699E+88</v>
      </c>
    </row>
    <row r="50" spans="1:50" x14ac:dyDescent="0.2">
      <c r="A50">
        <v>1</v>
      </c>
      <c r="B50" t="s">
        <v>17</v>
      </c>
      <c r="C50">
        <v>15</v>
      </c>
      <c r="D50">
        <v>5</v>
      </c>
      <c r="E50">
        <v>2018</v>
      </c>
      <c r="F50" s="3">
        <v>20.960917599999998</v>
      </c>
      <c r="G50" s="3">
        <f t="shared" si="9"/>
        <v>294.11091759999999</v>
      </c>
      <c r="H50" s="4">
        <v>1402.3823908941056</v>
      </c>
      <c r="I50" s="5">
        <v>36.700000000000003</v>
      </c>
      <c r="J50" s="7">
        <f t="shared" si="29"/>
        <v>0.64053583548191895</v>
      </c>
      <c r="K50" s="5">
        <v>1.6</v>
      </c>
      <c r="L50" s="5">
        <v>0.8</v>
      </c>
      <c r="N50" s="1">
        <v>9.25385834296534E+23</v>
      </c>
      <c r="O50" s="6">
        <f t="shared" si="22"/>
        <v>715671.59935094567</v>
      </c>
      <c r="P50" s="6">
        <f t="shared" si="0"/>
        <v>712756.79765106749</v>
      </c>
      <c r="Q50" s="6">
        <f t="shared" si="1"/>
        <v>-2914.8016998782268</v>
      </c>
      <c r="R50" s="18">
        <f t="shared" si="23"/>
        <v>-28.058128047435872</v>
      </c>
      <c r="S50" s="13">
        <f t="shared" si="10"/>
        <v>-29.056343158447078</v>
      </c>
      <c r="T50" s="1"/>
      <c r="U50" s="1"/>
      <c r="V50">
        <v>3.7020376083254001</v>
      </c>
      <c r="W50" s="6">
        <f>H50*(1-Y50)</f>
        <v>1320.7091981363703</v>
      </c>
      <c r="X50">
        <f>MIN(W$2*I50^W$3, 1)</f>
        <v>6.6787717036606395E-2</v>
      </c>
      <c r="Y50">
        <f>X50*(1-0.08*K50)</f>
        <v>5.823888925592078E-2</v>
      </c>
      <c r="Z50" s="6">
        <v>3653.8214332297898</v>
      </c>
      <c r="AA50" s="6">
        <f t="shared" si="2"/>
        <v>1182.2014837699405</v>
      </c>
      <c r="AB50" s="1">
        <v>1.70886851358719E+87</v>
      </c>
      <c r="AC50" s="6">
        <f t="shared" si="11"/>
        <v>714.03177251974466</v>
      </c>
      <c r="AD50">
        <v>13302957924.7411</v>
      </c>
      <c r="AE50" s="19">
        <f t="shared" si="12"/>
        <v>58.901757768114528</v>
      </c>
      <c r="AF50" s="12">
        <f t="shared" si="13"/>
        <v>2.5265351957088633</v>
      </c>
      <c r="AG50" s="12">
        <f t="shared" si="14"/>
        <v>0.50530703914177255</v>
      </c>
      <c r="AH50" s="6">
        <f t="shared" si="15"/>
        <v>4826.8242949784553</v>
      </c>
      <c r="AI50">
        <f t="shared" si="16"/>
        <v>1.9697044695411718</v>
      </c>
      <c r="AJ50">
        <f t="shared" si="17"/>
        <v>0.69482913253703005</v>
      </c>
      <c r="AK50">
        <f t="shared" si="18"/>
        <v>0.30517086746297001</v>
      </c>
      <c r="AL50">
        <f t="shared" si="3"/>
        <v>2450.5322344639999</v>
      </c>
      <c r="AM50">
        <f t="shared" si="19"/>
        <v>1.1857587600500907</v>
      </c>
      <c r="AN50">
        <f t="shared" si="20"/>
        <v>3.754633423639028</v>
      </c>
      <c r="AO50">
        <f t="shared" si="4"/>
        <v>1.8576000000000001</v>
      </c>
      <c r="AP50">
        <f t="shared" si="21"/>
        <v>2.0212281565670907</v>
      </c>
      <c r="AQ50">
        <f t="shared" si="5"/>
        <v>2.5265351957088633</v>
      </c>
      <c r="AR50">
        <f t="shared" si="6"/>
        <v>0.50530703914177255</v>
      </c>
      <c r="AS50">
        <f t="shared" si="7"/>
        <v>0.15248627403115944</v>
      </c>
      <c r="AT50">
        <f t="shared" si="8"/>
        <v>2.48185370510951</v>
      </c>
      <c r="AV50" s="1">
        <v>8.3622267107387801E+23</v>
      </c>
      <c r="AW50" s="9">
        <f t="shared" si="24"/>
        <v>-123.14368571366252</v>
      </c>
      <c r="AX50" s="1">
        <v>2.6420573867640402E+90</v>
      </c>
    </row>
    <row r="51" spans="1:50" x14ac:dyDescent="0.2">
      <c r="A51">
        <v>1</v>
      </c>
      <c r="B51" t="s">
        <v>18</v>
      </c>
      <c r="C51">
        <v>18</v>
      </c>
      <c r="D51">
        <v>5</v>
      </c>
      <c r="E51">
        <v>2018</v>
      </c>
      <c r="F51" s="3">
        <v>18.568893299999999</v>
      </c>
      <c r="G51" s="3">
        <f t="shared" si="9"/>
        <v>291.71889329999999</v>
      </c>
      <c r="H51" s="4">
        <v>70.119119544705256</v>
      </c>
      <c r="I51" s="5">
        <v>1</v>
      </c>
      <c r="J51" s="7">
        <f t="shared" si="29"/>
        <v>1.7453292519943295E-2</v>
      </c>
      <c r="K51" s="5">
        <v>1.6</v>
      </c>
      <c r="L51" s="5">
        <v>0.8</v>
      </c>
      <c r="N51" s="1">
        <v>3.7105164885224599E+24</v>
      </c>
      <c r="O51" s="6">
        <f t="shared" si="22"/>
        <v>712756.79765106749</v>
      </c>
      <c r="P51" s="6">
        <f t="shared" si="0"/>
        <v>708810.40097074572</v>
      </c>
      <c r="Q51" s="6">
        <f t="shared" si="1"/>
        <v>-3946.3966803218032</v>
      </c>
      <c r="R51" s="18">
        <f t="shared" si="23"/>
        <v>-29.056343158447078</v>
      </c>
      <c r="S51" s="13">
        <f t="shared" si="10"/>
        <v>-30.407842576231218</v>
      </c>
      <c r="T51" s="1"/>
      <c r="U51" s="1"/>
      <c r="V51">
        <v>0.18523051271676799</v>
      </c>
      <c r="W51" s="6">
        <f>H51*(1-Y51)</f>
        <v>8.9752473017222734</v>
      </c>
      <c r="X51">
        <f>MIN(W$2*I51^W$3, 1)</f>
        <v>1</v>
      </c>
      <c r="Y51">
        <f>X51*(1-0.08*K51)</f>
        <v>0.872</v>
      </c>
      <c r="Z51" s="6">
        <v>3474.90464017569</v>
      </c>
      <c r="AA51" s="6">
        <f t="shared" si="2"/>
        <v>1124.3125852331168</v>
      </c>
      <c r="AB51" s="1">
        <v>4.4172779030722599E+89</v>
      </c>
      <c r="AC51" s="6">
        <f t="shared" si="11"/>
        <v>702.47015340842597</v>
      </c>
      <c r="AD51">
        <v>13302957924.7411</v>
      </c>
      <c r="AE51" s="19">
        <f t="shared" si="12"/>
        <v>50.781072136179738</v>
      </c>
      <c r="AF51" s="12">
        <f t="shared" si="13"/>
        <v>2.1782060653093431</v>
      </c>
      <c r="AG51" s="12">
        <f t="shared" si="14"/>
        <v>0.43564121306186854</v>
      </c>
      <c r="AH51" s="6">
        <f t="shared" si="15"/>
        <v>4496.8565734696685</v>
      </c>
      <c r="AI51">
        <f t="shared" si="16"/>
        <v>1.8308354078348903</v>
      </c>
      <c r="AJ51">
        <f t="shared" si="17"/>
        <v>0.66664669007068911</v>
      </c>
      <c r="AK51">
        <f t="shared" si="18"/>
        <v>0.33335330992931095</v>
      </c>
      <c r="AL51">
        <f t="shared" si="3"/>
        <v>2456.1774118120002</v>
      </c>
      <c r="AM51">
        <f t="shared" si="19"/>
        <v>1.1276956722498663</v>
      </c>
      <c r="AN51">
        <f t="shared" si="20"/>
        <v>3.2369884695349089</v>
      </c>
      <c r="AO51">
        <f t="shared" si="4"/>
        <v>1.8576000000000001</v>
      </c>
      <c r="AP51">
        <f t="shared" si="21"/>
        <v>1.7425648522474746</v>
      </c>
      <c r="AQ51">
        <f t="shared" si="5"/>
        <v>2.1782060653093431</v>
      </c>
      <c r="AR51">
        <f t="shared" si="6"/>
        <v>0.43564121306186854</v>
      </c>
      <c r="AS51">
        <f t="shared" si="7"/>
        <v>0.13393274231555749</v>
      </c>
      <c r="AT51">
        <f t="shared" si="8"/>
        <v>2.1396847361800782</v>
      </c>
      <c r="AV51" s="1">
        <v>3.3529992507985998E+24</v>
      </c>
      <c r="AW51" s="9">
        <f t="shared" si="24"/>
        <v>-119.64221402145242</v>
      </c>
      <c r="AX51" s="1">
        <v>6.8294907539158401E+92</v>
      </c>
    </row>
    <row r="52" spans="1:50" x14ac:dyDescent="0.2">
      <c r="A52">
        <v>1</v>
      </c>
      <c r="B52" t="s">
        <v>19</v>
      </c>
      <c r="C52">
        <v>21</v>
      </c>
      <c r="D52">
        <v>5</v>
      </c>
      <c r="E52">
        <v>2018</v>
      </c>
      <c r="F52" s="3">
        <v>15.186032000000001</v>
      </c>
      <c r="G52" s="3">
        <f t="shared" si="9"/>
        <v>288.33603199999999</v>
      </c>
      <c r="H52" s="4">
        <v>0</v>
      </c>
      <c r="K52" s="5">
        <v>1.6</v>
      </c>
      <c r="L52" s="5">
        <v>0.8</v>
      </c>
      <c r="N52" s="1">
        <v>1.4878045569028201E+25</v>
      </c>
      <c r="O52" s="6">
        <f t="shared" si="22"/>
        <v>708810.40097074572</v>
      </c>
      <c r="P52" s="6">
        <f t="shared" si="0"/>
        <v>705249.15944106132</v>
      </c>
      <c r="Q52" s="6">
        <f t="shared" si="1"/>
        <v>-3561.2415296844374</v>
      </c>
      <c r="R52" s="18">
        <f t="shared" si="23"/>
        <v>-30.407842576231218</v>
      </c>
      <c r="S52" s="13">
        <f t="shared" si="10"/>
        <v>-31.627440159504232</v>
      </c>
      <c r="T52" s="1"/>
      <c r="U52" s="1"/>
      <c r="V52">
        <v>0</v>
      </c>
      <c r="W52" s="6">
        <v>0</v>
      </c>
      <c r="Z52" s="6">
        <v>3234.4417754123601</v>
      </c>
      <c r="AA52" s="6">
        <f t="shared" si="2"/>
        <v>1046.5103278678746</v>
      </c>
      <c r="AB52" s="1">
        <v>1.1418282868358901E+92</v>
      </c>
      <c r="AC52" s="6">
        <f t="shared" si="11"/>
        <v>687.04112156920257</v>
      </c>
      <c r="AD52">
        <v>13302957924.7411</v>
      </c>
      <c r="AE52" s="19">
        <f t="shared" si="12"/>
        <v>40.973633641343483</v>
      </c>
      <c r="AF52" s="12">
        <f t="shared" si="13"/>
        <v>1.7575252660282157</v>
      </c>
      <c r="AG52" s="12">
        <f t="shared" si="14"/>
        <v>0.35150505320564307</v>
      </c>
      <c r="AH52" s="6">
        <f t="shared" si="15"/>
        <v>4035.2498439385345</v>
      </c>
      <c r="AI52">
        <f t="shared" si="16"/>
        <v>1.6375755894623847</v>
      </c>
      <c r="AJ52">
        <f t="shared" si="17"/>
        <v>0.62365261054031451</v>
      </c>
      <c r="AK52">
        <f t="shared" si="18"/>
        <v>0.37634738945968543</v>
      </c>
      <c r="AL52">
        <f t="shared" si="3"/>
        <v>2464.1609644800001</v>
      </c>
      <c r="AM52">
        <f t="shared" si="19"/>
        <v>1.0496593057852304</v>
      </c>
      <c r="AN52">
        <f t="shared" si="20"/>
        <v>2.6118231473392113</v>
      </c>
      <c r="AO52">
        <f t="shared" si="4"/>
        <v>1.8576000000000001</v>
      </c>
      <c r="AP52">
        <f t="shared" si="21"/>
        <v>1.4060202128225727</v>
      </c>
      <c r="AQ52">
        <f t="shared" si="5"/>
        <v>1.7575252660282157</v>
      </c>
      <c r="AR52">
        <f t="shared" si="6"/>
        <v>0.35150505320564307</v>
      </c>
      <c r="AS52">
        <f t="shared" si="7"/>
        <v>0.1109812577752831</v>
      </c>
      <c r="AT52">
        <f t="shared" si="8"/>
        <v>1.7264436294907393</v>
      </c>
      <c r="AV52" s="1">
        <v>1.34445098952151E+25</v>
      </c>
      <c r="AW52" s="9">
        <f t="shared" si="24"/>
        <v>-114.53910795542502</v>
      </c>
      <c r="AX52" s="1">
        <v>1.7653645296080599E+95</v>
      </c>
    </row>
    <row r="53" spans="1:50" x14ac:dyDescent="0.2">
      <c r="A53">
        <v>1</v>
      </c>
      <c r="B53" t="s">
        <v>12</v>
      </c>
      <c r="C53">
        <v>0</v>
      </c>
      <c r="D53">
        <v>6</v>
      </c>
      <c r="E53">
        <v>2018</v>
      </c>
      <c r="F53" s="3">
        <v>13.6006933</v>
      </c>
      <c r="G53" s="3">
        <f t="shared" si="9"/>
        <v>286.75069329999997</v>
      </c>
      <c r="H53" s="4">
        <v>0</v>
      </c>
      <c r="K53" s="5">
        <v>1.54</v>
      </c>
      <c r="L53" s="5">
        <v>0.8</v>
      </c>
      <c r="N53" s="1">
        <v>5.9656449617941198E+25</v>
      </c>
      <c r="O53" s="6">
        <f t="shared" si="22"/>
        <v>705249.15944106132</v>
      </c>
      <c r="P53" s="6">
        <f t="shared" si="0"/>
        <v>701915.09223081206</v>
      </c>
      <c r="Q53" s="6">
        <f t="shared" si="1"/>
        <v>-3334.0672102492908</v>
      </c>
      <c r="R53" s="18">
        <f t="shared" si="23"/>
        <v>-31.627440159504232</v>
      </c>
      <c r="S53" s="13">
        <f t="shared" si="10"/>
        <v>-32.769238680664984</v>
      </c>
      <c r="T53" s="1"/>
      <c r="U53" s="1"/>
      <c r="V53">
        <v>0</v>
      </c>
      <c r="W53" s="6">
        <v>0</v>
      </c>
      <c r="Z53" s="6">
        <v>3126.6431332765101</v>
      </c>
      <c r="AA53" s="6">
        <f t="shared" si="2"/>
        <v>1011.6318541903203</v>
      </c>
      <c r="AB53" s="1">
        <v>2.9515277626335701E+94</v>
      </c>
      <c r="AC53" s="6">
        <f t="shared" si="11"/>
        <v>673.33736294846858</v>
      </c>
      <c r="AD53">
        <v>13302957924.7411</v>
      </c>
      <c r="AE53" s="19">
        <f t="shared" si="12"/>
        <v>35.592992120769466</v>
      </c>
      <c r="AF53" s="12">
        <f t="shared" si="13"/>
        <v>1.5862106353339802</v>
      </c>
      <c r="AG53" s="12">
        <f t="shared" si="14"/>
        <v>0.317242127066796</v>
      </c>
      <c r="AH53" s="6">
        <f t="shared" si="15"/>
        <v>3781.7212477020844</v>
      </c>
      <c r="AI53">
        <f t="shared" si="16"/>
        <v>1.532362585795622</v>
      </c>
      <c r="AJ53">
        <f t="shared" si="17"/>
        <v>0.60231480147273642</v>
      </c>
      <c r="AK53">
        <f t="shared" si="18"/>
        <v>0.39768519852726358</v>
      </c>
      <c r="AL53">
        <f t="shared" si="3"/>
        <v>2467.9023638120002</v>
      </c>
      <c r="AM53">
        <f t="shared" si="19"/>
        <v>1.0146758818358277</v>
      </c>
      <c r="AN53">
        <f t="shared" si="20"/>
        <v>2.3164258737312489</v>
      </c>
      <c r="AO53">
        <f t="shared" si="4"/>
        <v>1.82544</v>
      </c>
      <c r="AP53">
        <f t="shared" si="21"/>
        <v>1.2689685082671842</v>
      </c>
      <c r="AQ53">
        <f t="shared" si="5"/>
        <v>1.5862106353339802</v>
      </c>
      <c r="AR53">
        <f t="shared" si="6"/>
        <v>0.317242127066796</v>
      </c>
      <c r="AS53">
        <f t="shared" si="7"/>
        <v>0.10143315037769829</v>
      </c>
      <c r="AT53">
        <f t="shared" si="8"/>
        <v>1.5581586787605497</v>
      </c>
      <c r="AV53" s="1">
        <v>5.3908406415386399E+25</v>
      </c>
      <c r="AW53" s="9">
        <f t="shared" si="24"/>
        <v>-109.3595462109421</v>
      </c>
      <c r="AX53" s="1">
        <v>4.5633152378328302E+97</v>
      </c>
    </row>
    <row r="54" spans="1:50" x14ac:dyDescent="0.2">
      <c r="A54">
        <v>1</v>
      </c>
      <c r="B54" t="s">
        <v>13</v>
      </c>
      <c r="C54">
        <v>3</v>
      </c>
      <c r="D54">
        <v>6</v>
      </c>
      <c r="E54">
        <v>2018</v>
      </c>
      <c r="F54" s="3">
        <v>9.4111682000000201</v>
      </c>
      <c r="G54" s="3">
        <f t="shared" si="9"/>
        <v>282.5611682</v>
      </c>
      <c r="H54" s="4">
        <v>0</v>
      </c>
      <c r="K54" s="5">
        <v>1.54</v>
      </c>
      <c r="L54" s="5">
        <v>0.8</v>
      </c>
      <c r="N54" s="1">
        <v>2.3920426675036799E+26</v>
      </c>
      <c r="O54" s="6">
        <f t="shared" si="22"/>
        <v>701915.09223081206</v>
      </c>
      <c r="P54" s="6">
        <f t="shared" si="0"/>
        <v>699045.27274012601</v>
      </c>
      <c r="Q54" s="6">
        <f t="shared" si="1"/>
        <v>-2869.8194906860622</v>
      </c>
      <c r="R54" s="18">
        <f t="shared" si="23"/>
        <v>-32.769238680664984</v>
      </c>
      <c r="S54" s="13">
        <f t="shared" si="10"/>
        <v>-33.752048997262847</v>
      </c>
      <c r="T54" s="1"/>
      <c r="U54" s="1"/>
      <c r="V54">
        <v>0</v>
      </c>
      <c r="W54" s="6">
        <v>0</v>
      </c>
      <c r="Z54" s="6">
        <v>2856.1453422828799</v>
      </c>
      <c r="AA54" s="6">
        <f t="shared" si="2"/>
        <v>924.11173430682402</v>
      </c>
      <c r="AB54" s="1">
        <v>7.6294450172864996E+96</v>
      </c>
      <c r="AC54" s="6">
        <f t="shared" si="11"/>
        <v>660.69455390718963</v>
      </c>
      <c r="AD54">
        <v>15054192282.6849</v>
      </c>
      <c r="AE54" s="19">
        <f t="shared" si="12"/>
        <v>26.971365243710235</v>
      </c>
      <c r="AF54" s="12">
        <f t="shared" si="13"/>
        <v>1.2019856676810783</v>
      </c>
      <c r="AG54" s="12">
        <f t="shared" si="14"/>
        <v>0.24039713353621561</v>
      </c>
      <c r="AH54" s="6">
        <f t="shared" si="15"/>
        <v>3235.2269546244279</v>
      </c>
      <c r="AI54">
        <f t="shared" si="16"/>
        <v>1.3056907246753533</v>
      </c>
      <c r="AJ54">
        <f t="shared" si="17"/>
        <v>0.54275144326638125</v>
      </c>
      <c r="AK54">
        <f t="shared" si="18"/>
        <v>0.45724855673361875</v>
      </c>
      <c r="AL54">
        <f t="shared" si="3"/>
        <v>2477.789643048</v>
      </c>
      <c r="AM54">
        <f t="shared" si="19"/>
        <v>0.92689241154144841</v>
      </c>
      <c r="AN54">
        <f t="shared" si="20"/>
        <v>1.755322173769398</v>
      </c>
      <c r="AO54">
        <f t="shared" si="4"/>
        <v>1.82544</v>
      </c>
      <c r="AP54">
        <f t="shared" si="21"/>
        <v>0.96158853414486267</v>
      </c>
      <c r="AQ54">
        <f t="shared" si="5"/>
        <v>1.2019856676810783</v>
      </c>
      <c r="AR54">
        <f t="shared" si="6"/>
        <v>0.24039713353621561</v>
      </c>
      <c r="AS54">
        <f t="shared" si="7"/>
        <v>7.949584854762623E-2</v>
      </c>
      <c r="AT54">
        <f t="shared" si="8"/>
        <v>1.1807286864198372</v>
      </c>
      <c r="AV54" s="1">
        <v>2.44611715281974E+26</v>
      </c>
      <c r="AW54" s="9">
        <f t="shared" si="24"/>
        <v>-101.99028353873146</v>
      </c>
      <c r="AX54" s="1">
        <v>1.17957767988353E+100</v>
      </c>
    </row>
    <row r="55" spans="1:50" x14ac:dyDescent="0.2">
      <c r="A55">
        <v>1</v>
      </c>
      <c r="B55" t="s">
        <v>14</v>
      </c>
      <c r="C55">
        <v>6</v>
      </c>
      <c r="D55">
        <v>6</v>
      </c>
      <c r="E55">
        <v>2018</v>
      </c>
      <c r="F55" s="3">
        <v>6.9789934999999996</v>
      </c>
      <c r="G55" s="3">
        <f t="shared" si="9"/>
        <v>280.12899349999998</v>
      </c>
      <c r="H55" s="4">
        <v>35.917489016685693</v>
      </c>
      <c r="I55" s="5">
        <v>1</v>
      </c>
      <c r="J55" s="7">
        <f>I55*PI()/180</f>
        <v>1.7453292519943295E-2</v>
      </c>
      <c r="K55" s="5">
        <v>1.54</v>
      </c>
      <c r="L55" s="5">
        <v>0.8</v>
      </c>
      <c r="N55" s="1">
        <v>9.5913654932581202E+26</v>
      </c>
      <c r="O55" s="6">
        <f t="shared" si="22"/>
        <v>699045.27274012601</v>
      </c>
      <c r="P55" s="6">
        <f t="shared" si="0"/>
        <v>696445.44056902791</v>
      </c>
      <c r="Q55" s="6">
        <f t="shared" si="1"/>
        <v>-2599.8321710981395</v>
      </c>
      <c r="R55" s="18">
        <f t="shared" si="23"/>
        <v>-33.752048997262847</v>
      </c>
      <c r="S55" s="13">
        <f t="shared" si="10"/>
        <v>-34.642398333683104</v>
      </c>
      <c r="T55" s="1"/>
      <c r="U55" s="1"/>
      <c r="V55">
        <v>8.4915409281885901E-2</v>
      </c>
      <c r="W55" s="6">
        <f>H55*(1-Y55)</f>
        <v>4.4250346468556767</v>
      </c>
      <c r="X55">
        <f>MIN(W$2*I55^W$3, 1)</f>
        <v>1</v>
      </c>
      <c r="Y55">
        <f>X55*(1-0.08*K55)</f>
        <v>0.87680000000000002</v>
      </c>
      <c r="Z55" s="6">
        <v>2708.3086128827599</v>
      </c>
      <c r="AA55" s="6">
        <f t="shared" si="2"/>
        <v>876.27885466387454</v>
      </c>
      <c r="AB55" s="1">
        <v>1.9721458157608399E+99</v>
      </c>
      <c r="AC55" s="6">
        <f t="shared" si="11"/>
        <v>649.95549168785919</v>
      </c>
      <c r="AD55">
        <v>15054192282.6849</v>
      </c>
      <c r="AE55" s="19">
        <f t="shared" si="12"/>
        <v>22.859927891761782</v>
      </c>
      <c r="AF55" s="12">
        <f t="shared" si="13"/>
        <v>1.0187584292392593</v>
      </c>
      <c r="AG55" s="12">
        <f t="shared" si="14"/>
        <v>0.2037516858478518</v>
      </c>
      <c r="AH55" s="6">
        <f t="shared" si="15"/>
        <v>2929.066355851437</v>
      </c>
      <c r="AI55">
        <f t="shared" si="16"/>
        <v>1.1793966075279945</v>
      </c>
      <c r="AJ55">
        <f t="shared" si="17"/>
        <v>0.50646181371301735</v>
      </c>
      <c r="AK55">
        <f t="shared" si="18"/>
        <v>0.49353818628698265</v>
      </c>
      <c r="AL55">
        <f t="shared" si="3"/>
        <v>2483.5295753400001</v>
      </c>
      <c r="AM55">
        <f t="shared" si="19"/>
        <v>0.87891560146827941</v>
      </c>
      <c r="AN55">
        <f t="shared" si="20"/>
        <v>1.4877459096564107</v>
      </c>
      <c r="AO55">
        <f t="shared" si="4"/>
        <v>1.82544</v>
      </c>
      <c r="AP55">
        <f t="shared" si="21"/>
        <v>0.81500674339140744</v>
      </c>
      <c r="AQ55">
        <f t="shared" si="5"/>
        <v>1.0187584292392593</v>
      </c>
      <c r="AR55">
        <f t="shared" si="6"/>
        <v>0.2037516858478518</v>
      </c>
      <c r="AS55">
        <f t="shared" si="7"/>
        <v>6.8726108106877681E-2</v>
      </c>
      <c r="AT55">
        <f t="shared" si="8"/>
        <v>1.0007418010694331</v>
      </c>
      <c r="AV55" s="1">
        <v>9.8081877763937898E+26</v>
      </c>
      <c r="AW55" s="9">
        <f t="shared" si="24"/>
        <v>-98.485787130426687</v>
      </c>
      <c r="AX55" s="1">
        <v>3.0491066918712098E+102</v>
      </c>
    </row>
    <row r="56" spans="1:50" x14ac:dyDescent="0.2">
      <c r="A56">
        <v>1</v>
      </c>
      <c r="B56" t="s">
        <v>15</v>
      </c>
      <c r="C56">
        <v>9</v>
      </c>
      <c r="D56">
        <v>6</v>
      </c>
      <c r="E56">
        <v>2018</v>
      </c>
      <c r="F56" s="3">
        <v>10.689395899999999</v>
      </c>
      <c r="G56" s="3">
        <f t="shared" si="9"/>
        <v>283.8393959</v>
      </c>
      <c r="H56" s="4">
        <v>1112.8838565791732</v>
      </c>
      <c r="I56" s="5">
        <v>30.41</v>
      </c>
      <c r="J56" s="7">
        <f t="shared" ref="J56:J59" si="30">I56*PI()/180</f>
        <v>0.53075462553147557</v>
      </c>
      <c r="K56" s="5">
        <v>1.54</v>
      </c>
      <c r="L56" s="5">
        <v>0.8</v>
      </c>
      <c r="N56" s="1">
        <v>3.8458466178309098E+27</v>
      </c>
      <c r="O56" s="6">
        <f t="shared" si="22"/>
        <v>696445.44056902791</v>
      </c>
      <c r="P56" s="6">
        <f t="shared" si="0"/>
        <v>694499.81257668533</v>
      </c>
      <c r="Q56" s="6">
        <f t="shared" si="1"/>
        <v>-1945.6279923425632</v>
      </c>
      <c r="R56" s="18">
        <f t="shared" si="23"/>
        <v>-34.642398333683104</v>
      </c>
      <c r="S56" s="13">
        <f t="shared" si="10"/>
        <v>-35.308706186613165</v>
      </c>
      <c r="T56" s="1"/>
      <c r="U56" s="1"/>
      <c r="V56">
        <v>2.6300189263695199</v>
      </c>
      <c r="W56" s="6">
        <f>H56*(1-Y56)</f>
        <v>1034.6765846157884</v>
      </c>
      <c r="X56">
        <f>MIN(W$2*I56^W$3, 1)</f>
        <v>8.0148749962475896E-2</v>
      </c>
      <c r="Y56">
        <f>X56*(1-0.08*K56)</f>
        <v>7.0274423967098862E-2</v>
      </c>
      <c r="Z56" s="6">
        <v>2936.51072564374</v>
      </c>
      <c r="AA56" s="6">
        <f t="shared" si="2"/>
        <v>950.11412035363105</v>
      </c>
      <c r="AB56" s="1">
        <v>5.0978270500811698E+101</v>
      </c>
      <c r="AC56" s="6">
        <f t="shared" si="11"/>
        <v>640.3402527189138</v>
      </c>
      <c r="AD56">
        <v>15054192282.6849</v>
      </c>
      <c r="AE56" s="19">
        <f t="shared" si="12"/>
        <v>29.382403793185929</v>
      </c>
      <c r="AF56" s="12">
        <f t="shared" si="13"/>
        <v>1.3094342063260469</v>
      </c>
      <c r="AG56" s="12">
        <f t="shared" si="14"/>
        <v>0.26188684126520934</v>
      </c>
      <c r="AH56" s="6">
        <f t="shared" si="15"/>
        <v>3399.6886377875799</v>
      </c>
      <c r="AI56">
        <f t="shared" si="16"/>
        <v>1.3737375518948585</v>
      </c>
      <c r="AJ56">
        <f t="shared" si="17"/>
        <v>0.56136635222243836</v>
      </c>
      <c r="AK56">
        <f t="shared" si="18"/>
        <v>0.43863364777756159</v>
      </c>
      <c r="AL56">
        <f t="shared" si="3"/>
        <v>2474.7730256760001</v>
      </c>
      <c r="AM56">
        <f t="shared" si="19"/>
        <v>0.95297303947204715</v>
      </c>
      <c r="AN56">
        <f t="shared" si="20"/>
        <v>1.9122348620766554</v>
      </c>
      <c r="AO56">
        <f t="shared" si="4"/>
        <v>1.82544</v>
      </c>
      <c r="AP56">
        <f t="shared" si="21"/>
        <v>1.0475473650608376</v>
      </c>
      <c r="AQ56">
        <f t="shared" si="5"/>
        <v>1.3094342063260469</v>
      </c>
      <c r="AR56">
        <f t="shared" si="6"/>
        <v>0.26188684126520934</v>
      </c>
      <c r="AS56">
        <f t="shared" si="7"/>
        <v>8.5711725881171069E-2</v>
      </c>
      <c r="AT56">
        <f t="shared" si="8"/>
        <v>1.2862770097511489</v>
      </c>
      <c r="AV56" s="1">
        <v>3.9327857762702202E+27</v>
      </c>
      <c r="AW56" s="9">
        <f t="shared" si="24"/>
        <v>-109.610193194511</v>
      </c>
      <c r="AX56" s="1">
        <v>7.8816781437674097E+104</v>
      </c>
    </row>
    <row r="57" spans="1:50" x14ac:dyDescent="0.2">
      <c r="A57">
        <v>1</v>
      </c>
      <c r="B57" t="s">
        <v>16</v>
      </c>
      <c r="C57">
        <v>12</v>
      </c>
      <c r="D57">
        <v>6</v>
      </c>
      <c r="E57">
        <v>2018</v>
      </c>
      <c r="F57" s="3">
        <v>18.560489</v>
      </c>
      <c r="G57" s="3">
        <f t="shared" si="9"/>
        <v>291.710489</v>
      </c>
      <c r="H57" s="4">
        <v>2333.4457398166592</v>
      </c>
      <c r="I57" s="5">
        <v>54.59</v>
      </c>
      <c r="J57" s="7">
        <f t="shared" si="30"/>
        <v>0.95277523866370462</v>
      </c>
      <c r="K57" s="5">
        <v>1.54</v>
      </c>
      <c r="L57" s="5">
        <v>0.8</v>
      </c>
      <c r="N57" s="1">
        <v>1.5420678336445301E+28</v>
      </c>
      <c r="O57" s="6">
        <f t="shared" si="22"/>
        <v>694499.81257668533</v>
      </c>
      <c r="P57" s="6">
        <f t="shared" si="0"/>
        <v>692911.61860295886</v>
      </c>
      <c r="Q57" s="6">
        <f t="shared" si="1"/>
        <v>-1588.1939737265034</v>
      </c>
      <c r="R57" s="18">
        <f t="shared" si="23"/>
        <v>-35.308706186613165</v>
      </c>
      <c r="S57" s="13">
        <f t="shared" si="10"/>
        <v>-35.852605699179293</v>
      </c>
      <c r="T57" s="1"/>
      <c r="U57" s="1"/>
      <c r="V57">
        <v>5.5147840805847004</v>
      </c>
      <c r="W57" s="6">
        <f>H57*(1-Y57)</f>
        <v>2240.4803644752787</v>
      </c>
      <c r="X57">
        <f>MIN(W$2*I57^W$3, 1)</f>
        <v>4.5438394661042478E-2</v>
      </c>
      <c r="Y57">
        <f>X57*(1-0.08*K57)</f>
        <v>3.9840384438802043E-2</v>
      </c>
      <c r="Z57" s="6">
        <v>3474.2892061072498</v>
      </c>
      <c r="AA57" s="6">
        <f t="shared" si="2"/>
        <v>1124.1134602670593</v>
      </c>
      <c r="AB57" s="1">
        <v>1.31774437898312E+104</v>
      </c>
      <c r="AC57" s="6">
        <f t="shared" si="11"/>
        <v>633.21462423782395</v>
      </c>
      <c r="AD57">
        <v>15054192282.6849</v>
      </c>
      <c r="AE57" s="19">
        <f t="shared" si="12"/>
        <v>48.851074464882963</v>
      </c>
      <c r="AF57" s="12">
        <f t="shared" si="13"/>
        <v>2.1770604056204985</v>
      </c>
      <c r="AG57" s="12">
        <f t="shared" si="14"/>
        <v>0.43541208112409963</v>
      </c>
      <c r="AH57" s="6">
        <f t="shared" si="15"/>
        <v>4449.8264102092699</v>
      </c>
      <c r="AI57">
        <f t="shared" si="16"/>
        <v>1.811673072074496</v>
      </c>
      <c r="AJ57">
        <f t="shared" si="17"/>
        <v>0.66654436585844146</v>
      </c>
      <c r="AK57">
        <f t="shared" si="18"/>
        <v>0.33345563414155849</v>
      </c>
      <c r="AL57">
        <f t="shared" si="3"/>
        <v>2456.1972459600001</v>
      </c>
      <c r="AM57">
        <f t="shared" si="19"/>
        <v>1.1274959481113935</v>
      </c>
      <c r="AN57">
        <f t="shared" si="20"/>
        <v>3.1792745174687065</v>
      </c>
      <c r="AO57">
        <f t="shared" si="4"/>
        <v>1.82544</v>
      </c>
      <c r="AP57">
        <f t="shared" si="21"/>
        <v>1.7416483244963989</v>
      </c>
      <c r="AQ57">
        <f t="shared" si="5"/>
        <v>2.1770604056204985</v>
      </c>
      <c r="AR57">
        <f t="shared" si="6"/>
        <v>0.43541208112409963</v>
      </c>
      <c r="AS57">
        <f t="shared" si="7"/>
        <v>0.13387109255641513</v>
      </c>
      <c r="AT57">
        <f t="shared" si="8"/>
        <v>2.138559337353898</v>
      </c>
      <c r="AV57" s="1">
        <v>1.5769277989618699E+28</v>
      </c>
      <c r="AW57" s="9">
        <f t="shared" si="24"/>
        <v>-130.25323597825206</v>
      </c>
      <c r="AX57" s="1">
        <v>2.0373459061813899E+107</v>
      </c>
    </row>
    <row r="58" spans="1:50" x14ac:dyDescent="0.2">
      <c r="A58">
        <v>1</v>
      </c>
      <c r="B58" t="s">
        <v>17</v>
      </c>
      <c r="C58">
        <v>15</v>
      </c>
      <c r="D58">
        <v>6</v>
      </c>
      <c r="E58">
        <v>2018</v>
      </c>
      <c r="F58" s="3">
        <v>22.271006499999999</v>
      </c>
      <c r="G58" s="3">
        <f t="shared" si="9"/>
        <v>295.42100649999998</v>
      </c>
      <c r="H58" s="4">
        <v>1435.9551567499836</v>
      </c>
      <c r="I58" s="5">
        <v>36.700000000000003</v>
      </c>
      <c r="J58" s="7">
        <f t="shared" si="30"/>
        <v>0.64053583548191895</v>
      </c>
      <c r="K58" s="5">
        <v>1.54</v>
      </c>
      <c r="L58" s="5">
        <v>0.8</v>
      </c>
      <c r="N58" s="1">
        <v>6.1832242412785903E+28</v>
      </c>
      <c r="O58" s="6">
        <f t="shared" si="22"/>
        <v>692911.61860295886</v>
      </c>
      <c r="P58" s="6">
        <f t="shared" si="0"/>
        <v>690033.20595537487</v>
      </c>
      <c r="Q58" s="6">
        <f t="shared" si="1"/>
        <v>-2878.4126475839462</v>
      </c>
      <c r="R58" s="18">
        <f t="shared" si="23"/>
        <v>-35.852605699179293</v>
      </c>
      <c r="S58" s="13">
        <f t="shared" si="10"/>
        <v>-36.838358864022069</v>
      </c>
      <c r="T58" s="1"/>
      <c r="U58" s="1"/>
      <c r="V58">
        <v>3.3942576099064898</v>
      </c>
      <c r="W58" s="6">
        <f>H58*(1-Y58)</f>
        <v>1351.866383399459</v>
      </c>
      <c r="X58">
        <f>MIN(W$2*I58^W$3, 1)</f>
        <v>6.6787717036606395E-2</v>
      </c>
      <c r="Y58">
        <f>X58*(1-0.08*K58)</f>
        <v>5.8559470297696488E-2</v>
      </c>
      <c r="Z58" s="6">
        <v>3755.0381760301998</v>
      </c>
      <c r="AA58" s="6">
        <f t="shared" si="2"/>
        <v>1214.950370300839</v>
      </c>
      <c r="AB58" s="1">
        <v>3.4062557071526299E+106</v>
      </c>
      <c r="AC58" s="6">
        <f t="shared" si="11"/>
        <v>627.44227860722378</v>
      </c>
      <c r="AD58">
        <v>15054192282.6849</v>
      </c>
      <c r="AE58" s="19">
        <f t="shared" si="12"/>
        <v>61.420232013445812</v>
      </c>
      <c r="AF58" s="12">
        <f t="shared" si="13"/>
        <v>2.7372080693254781</v>
      </c>
      <c r="AG58" s="12">
        <f t="shared" si="14"/>
        <v>0.54744161386509549</v>
      </c>
      <c r="AH58" s="6">
        <f t="shared" si="15"/>
        <v>4958.3273432884753</v>
      </c>
      <c r="AI58">
        <f t="shared" si="16"/>
        <v>2.025923611185465</v>
      </c>
      <c r="AJ58">
        <f t="shared" si="17"/>
        <v>0.70946020925428344</v>
      </c>
      <c r="AK58">
        <f t="shared" si="18"/>
        <v>0.29053979074571656</v>
      </c>
      <c r="AL58">
        <f t="shared" si="3"/>
        <v>2447.4404246600002</v>
      </c>
      <c r="AM58">
        <f t="shared" si="19"/>
        <v>1.2186061888674413</v>
      </c>
      <c r="AN58">
        <f t="shared" si="20"/>
        <v>3.9972872784556013</v>
      </c>
      <c r="AO58">
        <f t="shared" si="4"/>
        <v>1.82544</v>
      </c>
      <c r="AP58">
        <f t="shared" si="21"/>
        <v>2.1897664554603828</v>
      </c>
      <c r="AQ58">
        <f t="shared" si="5"/>
        <v>2.7372080693254781</v>
      </c>
      <c r="AR58">
        <f t="shared" si="6"/>
        <v>0.54744161386509549</v>
      </c>
      <c r="AS58">
        <f t="shared" si="7"/>
        <v>0.16353782934439956</v>
      </c>
      <c r="AT58">
        <f t="shared" si="8"/>
        <v>2.688800852665381</v>
      </c>
      <c r="AV58" s="1">
        <v>6.3230021277616098E+28</v>
      </c>
      <c r="AW58" s="9">
        <f t="shared" si="24"/>
        <v>-140.54022061145437</v>
      </c>
      <c r="AX58" s="1">
        <v>5.2663636673826399E+109</v>
      </c>
    </row>
    <row r="59" spans="1:50" x14ac:dyDescent="0.2">
      <c r="A59">
        <v>1</v>
      </c>
      <c r="B59" t="s">
        <v>18</v>
      </c>
      <c r="C59">
        <v>18</v>
      </c>
      <c r="D59">
        <v>6</v>
      </c>
      <c r="E59">
        <v>2018</v>
      </c>
      <c r="F59" s="3">
        <v>19.647329899999999</v>
      </c>
      <c r="G59" s="3">
        <f t="shared" si="9"/>
        <v>292.79732989999997</v>
      </c>
      <c r="H59" s="4">
        <v>71.797757837499162</v>
      </c>
      <c r="I59" s="5">
        <v>1</v>
      </c>
      <c r="J59" s="7">
        <f t="shared" si="30"/>
        <v>1.7453292519943295E-2</v>
      </c>
      <c r="K59" s="5">
        <v>1.54</v>
      </c>
      <c r="L59" s="5">
        <v>0.8</v>
      </c>
      <c r="N59" s="1">
        <v>2.4792853585161E+29</v>
      </c>
      <c r="O59" s="6">
        <f t="shared" si="22"/>
        <v>690033.20595537487</v>
      </c>
      <c r="P59" s="6">
        <f t="shared" si="0"/>
        <v>686113.4489769676</v>
      </c>
      <c r="Q59" s="6">
        <f t="shared" si="1"/>
        <v>-3919.7569784072225</v>
      </c>
      <c r="R59" s="18">
        <f t="shared" si="23"/>
        <v>-36.838358864022069</v>
      </c>
      <c r="S59" s="13">
        <f t="shared" si="10"/>
        <v>-38.180735138710418</v>
      </c>
      <c r="T59" s="1"/>
      <c r="U59" s="1"/>
      <c r="V59">
        <v>0.169830818563772</v>
      </c>
      <c r="W59" s="6">
        <f>H59*(1-Y59)</f>
        <v>8.8454837655798944</v>
      </c>
      <c r="X59">
        <f>MIN(W$2*I59^W$3, 1)</f>
        <v>1</v>
      </c>
      <c r="Y59">
        <f>X59*(1-0.08*K59)</f>
        <v>0.87680000000000002</v>
      </c>
      <c r="Z59" s="6">
        <v>3554.6381447777198</v>
      </c>
      <c r="AA59" s="6">
        <f t="shared" si="2"/>
        <v>1150.1105256002706</v>
      </c>
      <c r="AB59" s="1">
        <v>8.8048775829067903E+108</v>
      </c>
      <c r="AC59" s="6">
        <f t="shared" si="11"/>
        <v>617.08127308699352</v>
      </c>
      <c r="AD59">
        <v>15054192282.6849</v>
      </c>
      <c r="AE59" s="19">
        <f t="shared" si="12"/>
        <v>52.275420129063676</v>
      </c>
      <c r="AF59" s="12">
        <f t="shared" si="13"/>
        <v>2.3296672303896275</v>
      </c>
      <c r="AG59" s="12">
        <f t="shared" si="14"/>
        <v>0.46593344607792542</v>
      </c>
      <c r="AH59" s="6">
        <f t="shared" si="15"/>
        <v>4598.2115117758021</v>
      </c>
      <c r="AI59">
        <f t="shared" si="16"/>
        <v>1.8740426220687905</v>
      </c>
      <c r="AJ59">
        <f t="shared" si="17"/>
        <v>0.67958585301184227</v>
      </c>
      <c r="AK59">
        <f t="shared" si="18"/>
        <v>0.32041414698815779</v>
      </c>
      <c r="AL59">
        <f t="shared" si="3"/>
        <v>2453.632301436</v>
      </c>
      <c r="AM59">
        <f t="shared" si="19"/>
        <v>1.1535712393182254</v>
      </c>
      <c r="AN59">
        <f t="shared" si="20"/>
        <v>3.4021341992339535</v>
      </c>
      <c r="AO59">
        <f t="shared" si="4"/>
        <v>1.82544</v>
      </c>
      <c r="AP59">
        <f t="shared" si="21"/>
        <v>1.8637337843117021</v>
      </c>
      <c r="AQ59">
        <f t="shared" si="5"/>
        <v>2.3296672303896275</v>
      </c>
      <c r="AR59">
        <f t="shared" si="6"/>
        <v>0.46593344607792542</v>
      </c>
      <c r="AS59">
        <f t="shared" si="7"/>
        <v>0.1420458181065864</v>
      </c>
      <c r="AT59">
        <f t="shared" si="8"/>
        <v>2.2884673276013867</v>
      </c>
      <c r="AV59" s="1">
        <v>2.53533205096632E+29</v>
      </c>
      <c r="AW59" s="9">
        <f t="shared" si="24"/>
        <v>-136.57979708972223</v>
      </c>
      <c r="AX59" s="1">
        <v>1.3613096427553199E+112</v>
      </c>
    </row>
    <row r="60" spans="1:50" x14ac:dyDescent="0.2">
      <c r="A60">
        <v>1</v>
      </c>
      <c r="B60" t="s">
        <v>19</v>
      </c>
      <c r="C60">
        <v>21</v>
      </c>
      <c r="D60">
        <v>6</v>
      </c>
      <c r="E60">
        <v>2018</v>
      </c>
      <c r="F60" s="3">
        <v>15.936860100000001</v>
      </c>
      <c r="G60" s="3">
        <f t="shared" si="9"/>
        <v>289.08686009999997</v>
      </c>
      <c r="H60" s="4">
        <v>0</v>
      </c>
      <c r="K60" s="5">
        <v>1.54</v>
      </c>
      <c r="L60" s="5">
        <v>0.8</v>
      </c>
      <c r="N60" s="1">
        <v>9.9411822199759506E+29</v>
      </c>
      <c r="O60" s="6">
        <f t="shared" si="22"/>
        <v>686113.4489769676</v>
      </c>
      <c r="P60" s="6">
        <f t="shared" si="0"/>
        <v>682610.25935577764</v>
      </c>
      <c r="Q60" s="6">
        <f t="shared" si="1"/>
        <v>-3503.1896211899807</v>
      </c>
      <c r="R60" s="18">
        <f t="shared" si="23"/>
        <v>-38.180735138710418</v>
      </c>
      <c r="S60" s="13">
        <f t="shared" si="10"/>
        <v>-39.380452023998203</v>
      </c>
      <c r="T60" s="1"/>
      <c r="U60" s="1"/>
      <c r="V60">
        <v>0</v>
      </c>
      <c r="W60" s="6">
        <v>0</v>
      </c>
      <c r="Z60" s="6">
        <v>3286.5716241597302</v>
      </c>
      <c r="AA60" s="6">
        <f t="shared" si="2"/>
        <v>1063.3770482766383</v>
      </c>
      <c r="AB60" s="1">
        <v>2.2759850086175899E+111</v>
      </c>
      <c r="AC60" s="6">
        <f t="shared" si="11"/>
        <v>603.17889065242377</v>
      </c>
      <c r="AD60">
        <v>15054192282.6849</v>
      </c>
      <c r="AE60" s="19">
        <f t="shared" si="12"/>
        <v>41.381423592817676</v>
      </c>
      <c r="AF60" s="12">
        <f t="shared" si="13"/>
        <v>1.8441735380231037</v>
      </c>
      <c r="AG60" s="12">
        <f t="shared" si="14"/>
        <v>0.36883470760462067</v>
      </c>
      <c r="AH60" s="6">
        <f t="shared" si="15"/>
        <v>4094.2416346920163</v>
      </c>
      <c r="AI60">
        <f t="shared" si="16"/>
        <v>1.6627111385699904</v>
      </c>
      <c r="AJ60">
        <f t="shared" si="17"/>
        <v>0.63350121869134757</v>
      </c>
      <c r="AK60">
        <f t="shared" si="18"/>
        <v>0.36649878130865238</v>
      </c>
      <c r="AL60">
        <f t="shared" si="3"/>
        <v>2462.389010164</v>
      </c>
      <c r="AM60">
        <f t="shared" si="19"/>
        <v>1.0665767786124758</v>
      </c>
      <c r="AN60">
        <f t="shared" si="20"/>
        <v>2.6931425145991157</v>
      </c>
      <c r="AO60">
        <f t="shared" si="4"/>
        <v>1.82544</v>
      </c>
      <c r="AP60">
        <f t="shared" si="21"/>
        <v>1.4753388304184831</v>
      </c>
      <c r="AQ60">
        <f t="shared" si="5"/>
        <v>1.8441735380231037</v>
      </c>
      <c r="AR60">
        <f t="shared" si="6"/>
        <v>0.36883470760462067</v>
      </c>
      <c r="AS60">
        <f t="shared" si="7"/>
        <v>0.11576325391760373</v>
      </c>
      <c r="AT60">
        <f t="shared" si="8"/>
        <v>1.8115595365468107</v>
      </c>
      <c r="AV60" s="1">
        <v>1.01659124554693E+30</v>
      </c>
      <c r="AW60" s="9">
        <f t="shared" si="24"/>
        <v>-130.85385587782082</v>
      </c>
      <c r="AX60" s="1">
        <v>3.5188681612252697E+114</v>
      </c>
    </row>
    <row r="61" spans="1:50" x14ac:dyDescent="0.2">
      <c r="A61">
        <v>1</v>
      </c>
      <c r="B61" t="s">
        <v>12</v>
      </c>
      <c r="C61">
        <v>0</v>
      </c>
      <c r="D61">
        <v>7</v>
      </c>
      <c r="E61">
        <v>2018</v>
      </c>
      <c r="F61" s="3">
        <v>12.7940115</v>
      </c>
      <c r="G61" s="3">
        <f t="shared" si="9"/>
        <v>285.94401149999999</v>
      </c>
      <c r="H61" s="4">
        <v>0</v>
      </c>
      <c r="K61" s="5">
        <v>1.55</v>
      </c>
      <c r="L61" s="5">
        <v>0.8</v>
      </c>
      <c r="N61" s="1">
        <v>3.9861125138864999E+30</v>
      </c>
      <c r="O61" s="6">
        <f t="shared" si="22"/>
        <v>682610.25935577764</v>
      </c>
      <c r="P61" s="6">
        <f t="shared" si="0"/>
        <v>679459.08440017654</v>
      </c>
      <c r="Q61" s="6">
        <f t="shared" si="1"/>
        <v>-3151.1749556010996</v>
      </c>
      <c r="R61" s="18">
        <f t="shared" si="23"/>
        <v>-39.380452023998203</v>
      </c>
      <c r="S61" s="13">
        <f t="shared" si="10"/>
        <v>-40.459616503095504</v>
      </c>
      <c r="T61" s="1"/>
      <c r="U61" s="1"/>
      <c r="V61">
        <v>0</v>
      </c>
      <c r="W61" s="6">
        <v>0</v>
      </c>
      <c r="Z61" s="6">
        <v>3072.9565177924401</v>
      </c>
      <c r="AA61" s="6">
        <f t="shared" si="2"/>
        <v>994.26143868324846</v>
      </c>
      <c r="AB61" s="1">
        <v>5.8832251904425299E+113</v>
      </c>
      <c r="AC61" s="6">
        <f t="shared" si="11"/>
        <v>590.95396378849887</v>
      </c>
      <c r="AD61">
        <v>15054192282.6849</v>
      </c>
      <c r="AE61" s="19">
        <f t="shared" si="12"/>
        <v>33.985578017230928</v>
      </c>
      <c r="AF61" s="12">
        <f t="shared" si="13"/>
        <v>1.5048043650880718</v>
      </c>
      <c r="AG61" s="12">
        <f t="shared" si="14"/>
        <v>0.30096087301761432</v>
      </c>
      <c r="AH61" s="6">
        <f t="shared" si="15"/>
        <v>3681.457074523345</v>
      </c>
      <c r="AI61">
        <f t="shared" si="16"/>
        <v>1.4905854453686493</v>
      </c>
      <c r="AJ61">
        <f t="shared" si="17"/>
        <v>0.59118714078050005</v>
      </c>
      <c r="AK61">
        <f t="shared" si="18"/>
        <v>0.40881285921950006</v>
      </c>
      <c r="AL61">
        <f t="shared" si="3"/>
        <v>2469.8061328600002</v>
      </c>
      <c r="AM61">
        <f t="shared" si="19"/>
        <v>0.99725319827808268</v>
      </c>
      <c r="AN61">
        <f t="shared" si="20"/>
        <v>2.2039966652825935</v>
      </c>
      <c r="AO61">
        <f t="shared" si="4"/>
        <v>1.8308</v>
      </c>
      <c r="AP61">
        <f t="shared" si="21"/>
        <v>1.2038434920704575</v>
      </c>
      <c r="AQ61">
        <f t="shared" si="5"/>
        <v>1.5048043650880718</v>
      </c>
      <c r="AR61">
        <f t="shared" si="6"/>
        <v>0.30096087301761432</v>
      </c>
      <c r="AS61">
        <f t="shared" si="7"/>
        <v>9.6849244358692368E-2</v>
      </c>
      <c r="AT61">
        <f t="shared" si="8"/>
        <v>1.4781920692424626</v>
      </c>
      <c r="AV61" s="1">
        <v>4.0762225213410198E+30</v>
      </c>
      <c r="AW61" s="9">
        <f t="shared" si="24"/>
        <v>-126.97464402749586</v>
      </c>
      <c r="AX61" s="1">
        <v>9.0959710760753403E+116</v>
      </c>
    </row>
    <row r="62" spans="1:50" x14ac:dyDescent="0.2">
      <c r="A62">
        <v>1</v>
      </c>
      <c r="B62" t="s">
        <v>13</v>
      </c>
      <c r="C62">
        <v>3</v>
      </c>
      <c r="D62">
        <v>7</v>
      </c>
      <c r="E62">
        <v>2018</v>
      </c>
      <c r="F62" s="3">
        <v>9.6027375000000497</v>
      </c>
      <c r="G62" s="3">
        <f t="shared" si="9"/>
        <v>282.75273750000002</v>
      </c>
      <c r="H62" s="4">
        <v>0</v>
      </c>
      <c r="K62" s="5">
        <v>1.55</v>
      </c>
      <c r="L62" s="5">
        <v>0.8</v>
      </c>
      <c r="N62" s="1">
        <v>1.5983102031300399E+31</v>
      </c>
      <c r="O62" s="6">
        <f t="shared" si="22"/>
        <v>679459.08440017654</v>
      </c>
      <c r="P62" s="6">
        <f t="shared" si="0"/>
        <v>676663.16378755926</v>
      </c>
      <c r="Q62" s="6">
        <f t="shared" si="1"/>
        <v>-2795.9206126172407</v>
      </c>
      <c r="R62" s="18">
        <f t="shared" si="23"/>
        <v>-40.459616503095504</v>
      </c>
      <c r="S62" s="13">
        <f t="shared" si="10"/>
        <v>-41.41711910260986</v>
      </c>
      <c r="T62" s="1"/>
      <c r="U62" s="1"/>
      <c r="V62">
        <v>0</v>
      </c>
      <c r="W62" s="6">
        <v>0</v>
      </c>
      <c r="Z62" s="6">
        <v>2868.0710877759202</v>
      </c>
      <c r="AA62" s="6">
        <f t="shared" si="2"/>
        <v>927.97033393315223</v>
      </c>
      <c r="AB62" s="1">
        <v>1.52076303272669E+116</v>
      </c>
      <c r="AC62" s="6">
        <f t="shared" si="11"/>
        <v>580.11706780241457</v>
      </c>
      <c r="AD62">
        <v>12932575727.7195</v>
      </c>
      <c r="AE62" s="19">
        <f t="shared" si="12"/>
        <v>27.498645213097749</v>
      </c>
      <c r="AF62" s="12">
        <f t="shared" si="13"/>
        <v>1.2175776833837491</v>
      </c>
      <c r="AG62" s="12">
        <f t="shared" si="14"/>
        <v>0.24351553667674974</v>
      </c>
      <c r="AH62" s="6">
        <f t="shared" si="15"/>
        <v>3265.6083768793819</v>
      </c>
      <c r="AI62">
        <f t="shared" si="16"/>
        <v>1.3181927471774713</v>
      </c>
      <c r="AJ62">
        <f t="shared" si="17"/>
        <v>0.5455633529751297</v>
      </c>
      <c r="AK62">
        <f t="shared" si="18"/>
        <v>0.4544366470248703</v>
      </c>
      <c r="AL62">
        <f t="shared" si="3"/>
        <v>2477.3375394999998</v>
      </c>
      <c r="AM62">
        <f t="shared" si="19"/>
        <v>0.93076262179854785</v>
      </c>
      <c r="AN62">
        <f t="shared" si="20"/>
        <v>1.7833129781911743</v>
      </c>
      <c r="AO62">
        <f t="shared" si="4"/>
        <v>1.8308</v>
      </c>
      <c r="AP62">
        <f t="shared" si="21"/>
        <v>0.97406214670699931</v>
      </c>
      <c r="AQ62">
        <f t="shared" si="5"/>
        <v>1.2175776833837491</v>
      </c>
      <c r="AR62">
        <f t="shared" si="6"/>
        <v>0.24351553667674974</v>
      </c>
      <c r="AS62">
        <f t="shared" si="7"/>
        <v>8.0402147518519873E-2</v>
      </c>
      <c r="AT62">
        <f t="shared" si="8"/>
        <v>1.196044959079535</v>
      </c>
      <c r="AV62" s="1">
        <v>1.4040965965828E+31</v>
      </c>
      <c r="AW62" s="9">
        <f t="shared" si="24"/>
        <v>-121.83449813140352</v>
      </c>
      <c r="AX62" s="1">
        <v>2.3512301690777301E+119</v>
      </c>
    </row>
    <row r="63" spans="1:50" x14ac:dyDescent="0.2">
      <c r="A63">
        <v>1</v>
      </c>
      <c r="B63" t="s">
        <v>14</v>
      </c>
      <c r="C63">
        <v>6</v>
      </c>
      <c r="D63">
        <v>7</v>
      </c>
      <c r="E63">
        <v>2018</v>
      </c>
      <c r="F63" s="3">
        <v>7.5090719000000403</v>
      </c>
      <c r="G63" s="3">
        <f t="shared" si="9"/>
        <v>280.65907190000001</v>
      </c>
      <c r="H63" s="4">
        <v>36.493320503927144</v>
      </c>
      <c r="I63" s="5">
        <v>1</v>
      </c>
      <c r="J63" s="7">
        <f>I63*PI()/180</f>
        <v>1.7453292519943295E-2</v>
      </c>
      <c r="K63" s="5">
        <v>1.55</v>
      </c>
      <c r="L63" s="5">
        <v>0.8</v>
      </c>
      <c r="N63" s="1">
        <v>6.4087390823267E+31</v>
      </c>
      <c r="O63" s="6">
        <f t="shared" si="22"/>
        <v>676663.16378755926</v>
      </c>
      <c r="P63" s="6">
        <f t="shared" si="0"/>
        <v>674102.22913001676</v>
      </c>
      <c r="Q63" s="6">
        <f t="shared" si="1"/>
        <v>-2560.9346575425143</v>
      </c>
      <c r="R63" s="18">
        <f t="shared" si="23"/>
        <v>-41.41711910260986</v>
      </c>
      <c r="S63" s="13">
        <f t="shared" si="10"/>
        <v>-42.294147434786993</v>
      </c>
      <c r="T63" s="1"/>
      <c r="U63" s="1"/>
      <c r="V63">
        <v>0.104488089954312</v>
      </c>
      <c r="W63" s="6">
        <f>H63*(1-Y63)</f>
        <v>4.5251717424869655</v>
      </c>
      <c r="X63">
        <f>MIN(W$2*I63^W$3, 1)</f>
        <v>1</v>
      </c>
      <c r="Y63">
        <f>X63*(1-0.08*K63)</f>
        <v>0.876</v>
      </c>
      <c r="Z63" s="6">
        <v>2739.9699864320601</v>
      </c>
      <c r="AA63" s="6">
        <f t="shared" si="2"/>
        <v>886.52295757699596</v>
      </c>
      <c r="AB63" s="1">
        <v>3.9310414387420098E+118</v>
      </c>
      <c r="AC63" s="6">
        <f t="shared" si="11"/>
        <v>570.62729939072312</v>
      </c>
      <c r="AD63">
        <v>12932575727.7195</v>
      </c>
      <c r="AE63" s="19">
        <f t="shared" si="12"/>
        <v>23.859535120160448</v>
      </c>
      <c r="AF63" s="12">
        <f t="shared" si="13"/>
        <v>1.0564461366402551</v>
      </c>
      <c r="AG63" s="12">
        <f t="shared" si="14"/>
        <v>0.21128922732805097</v>
      </c>
      <c r="AH63" s="6">
        <f t="shared" si="15"/>
        <v>3000.4249568357309</v>
      </c>
      <c r="AI63">
        <f t="shared" si="16"/>
        <v>1.2087382006762464</v>
      </c>
      <c r="AJ63">
        <f t="shared" si="17"/>
        <v>0.51445581212487168</v>
      </c>
      <c r="AK63">
        <f t="shared" si="18"/>
        <v>0.48554418787512843</v>
      </c>
      <c r="AL63">
        <f t="shared" si="3"/>
        <v>2482.2785903159997</v>
      </c>
      <c r="AM63">
        <f t="shared" si="19"/>
        <v>0.88919052916448948</v>
      </c>
      <c r="AN63">
        <f t="shared" si="20"/>
        <v>1.5473132695687832</v>
      </c>
      <c r="AO63">
        <f t="shared" si="4"/>
        <v>1.8308</v>
      </c>
      <c r="AP63">
        <f t="shared" si="21"/>
        <v>0.84515690931220411</v>
      </c>
      <c r="AQ63">
        <f t="shared" si="5"/>
        <v>1.0564461366402551</v>
      </c>
      <c r="AR63">
        <f t="shared" si="6"/>
        <v>0.21128922732805097</v>
      </c>
      <c r="AS63">
        <f t="shared" si="7"/>
        <v>7.0960247893757891E-2</v>
      </c>
      <c r="AT63">
        <f t="shared" si="8"/>
        <v>1.0377630056064242</v>
      </c>
      <c r="AV63" s="1">
        <v>5.6300014329258099E+31</v>
      </c>
      <c r="AW63" s="9">
        <f t="shared" si="24"/>
        <v>-119.06946936445661</v>
      </c>
      <c r="AX63" s="1">
        <v>6.0777274484985902E+121</v>
      </c>
    </row>
    <row r="64" spans="1:50" x14ac:dyDescent="0.2">
      <c r="A64">
        <v>1</v>
      </c>
      <c r="B64" t="s">
        <v>15</v>
      </c>
      <c r="C64">
        <v>9</v>
      </c>
      <c r="D64">
        <v>7</v>
      </c>
      <c r="E64">
        <v>2018</v>
      </c>
      <c r="F64" s="3">
        <v>10.930698599999999</v>
      </c>
      <c r="G64" s="3">
        <f t="shared" si="9"/>
        <v>284.08069860000001</v>
      </c>
      <c r="H64" s="4">
        <v>1130.7256819351521</v>
      </c>
      <c r="I64" s="5">
        <v>30.41</v>
      </c>
      <c r="J64" s="7">
        <f t="shared" ref="J64:J67" si="31">I64*PI()/180</f>
        <v>0.53075462553147557</v>
      </c>
      <c r="K64" s="5">
        <v>1.55</v>
      </c>
      <c r="L64" s="5">
        <v>0.8</v>
      </c>
      <c r="N64" s="1">
        <v>2.5697099689978E+32</v>
      </c>
      <c r="O64" s="6">
        <f t="shared" si="22"/>
        <v>674102.22913001676</v>
      </c>
      <c r="P64" s="6">
        <f t="shared" si="0"/>
        <v>672239.02751098201</v>
      </c>
      <c r="Q64" s="6">
        <f t="shared" si="1"/>
        <v>-1863.2016190347347</v>
      </c>
      <c r="R64" s="18">
        <f t="shared" si="23"/>
        <v>-42.294147434786993</v>
      </c>
      <c r="S64" s="13">
        <f t="shared" si="10"/>
        <v>-42.932227209153353</v>
      </c>
      <c r="T64" s="1"/>
      <c r="U64" s="1"/>
      <c r="V64">
        <v>3.2362283416405102</v>
      </c>
      <c r="W64" s="6">
        <f>H64*(1-Y64)</f>
        <v>1051.3370869723203</v>
      </c>
      <c r="X64">
        <f>MIN(W$2*I64^W$3, 1)</f>
        <v>8.0148749962475896E-2</v>
      </c>
      <c r="Y64">
        <f>X64*(1-0.08*K64)</f>
        <v>7.0210304967128878E-2</v>
      </c>
      <c r="Z64" s="6">
        <v>2951.89246267312</v>
      </c>
      <c r="AA64" s="6">
        <f t="shared" si="2"/>
        <v>955.09091319132142</v>
      </c>
      <c r="AB64" s="1">
        <v>1.01614034932188E+121</v>
      </c>
      <c r="AC64" s="6">
        <f t="shared" si="11"/>
        <v>562.03771316059147</v>
      </c>
      <c r="AD64">
        <v>12932575727.7195</v>
      </c>
      <c r="AE64" s="19">
        <f t="shared" si="12"/>
        <v>30.052109786053958</v>
      </c>
      <c r="AF64" s="12">
        <f t="shared" si="13"/>
        <v>1.3306393071564593</v>
      </c>
      <c r="AG64" s="12">
        <f t="shared" si="14"/>
        <v>0.2661278614312918</v>
      </c>
      <c r="AH64" s="6">
        <f t="shared" si="15"/>
        <v>3437.1228187145744</v>
      </c>
      <c r="AI64">
        <f t="shared" si="16"/>
        <v>1.3891835281309328</v>
      </c>
      <c r="AJ64">
        <f t="shared" si="17"/>
        <v>0.56483992468107413</v>
      </c>
      <c r="AK64">
        <f t="shared" si="18"/>
        <v>0.43516007531892581</v>
      </c>
      <c r="AL64">
        <f t="shared" si="3"/>
        <v>2474.203551304</v>
      </c>
      <c r="AM64">
        <f t="shared" si="19"/>
        <v>0.95796480761416392</v>
      </c>
      <c r="AN64">
        <f t="shared" si="20"/>
        <v>1.9489075548336365</v>
      </c>
      <c r="AO64">
        <f t="shared" si="4"/>
        <v>1.8308</v>
      </c>
      <c r="AP64">
        <f t="shared" si="21"/>
        <v>1.0645114457251674</v>
      </c>
      <c r="AQ64">
        <f t="shared" si="5"/>
        <v>1.3306393071564593</v>
      </c>
      <c r="AR64">
        <f t="shared" si="6"/>
        <v>0.2661278614312918</v>
      </c>
      <c r="AS64">
        <f t="shared" si="7"/>
        <v>8.6930494270665071E-2</v>
      </c>
      <c r="AT64">
        <f t="shared" si="8"/>
        <v>1.3071071007598016</v>
      </c>
      <c r="AV64" s="1">
        <v>2.2574597938552601E+32</v>
      </c>
      <c r="AW64" s="9">
        <f t="shared" si="24"/>
        <v>-129.53091267678957</v>
      </c>
      <c r="AX64" s="1">
        <v>1.5710401909619401E+124</v>
      </c>
    </row>
    <row r="65" spans="1:50" x14ac:dyDescent="0.2">
      <c r="A65">
        <v>1</v>
      </c>
      <c r="B65" t="s">
        <v>16</v>
      </c>
      <c r="C65">
        <v>12</v>
      </c>
      <c r="D65">
        <v>7</v>
      </c>
      <c r="E65">
        <v>2018</v>
      </c>
      <c r="F65" s="3">
        <v>18.1891952</v>
      </c>
      <c r="G65" s="3">
        <f t="shared" si="9"/>
        <v>291.33919519999995</v>
      </c>
      <c r="H65" s="4">
        <v>2370.8556915572067</v>
      </c>
      <c r="I65" s="5">
        <v>54.59</v>
      </c>
      <c r="J65" s="7">
        <f t="shared" si="31"/>
        <v>0.95277523866370462</v>
      </c>
      <c r="K65" s="5">
        <v>1.55</v>
      </c>
      <c r="L65" s="5">
        <v>0.8</v>
      </c>
      <c r="N65" s="1">
        <v>1.03037574785605E+33</v>
      </c>
      <c r="O65" s="6">
        <f t="shared" si="22"/>
        <v>672239.02751098201</v>
      </c>
      <c r="P65" s="6">
        <f t="shared" si="0"/>
        <v>670816.91967784555</v>
      </c>
      <c r="Q65" s="6">
        <f t="shared" si="1"/>
        <v>-1422.1078331364683</v>
      </c>
      <c r="R65" s="18">
        <f t="shared" si="23"/>
        <v>-42.932227209153353</v>
      </c>
      <c r="S65" s="13">
        <f t="shared" si="10"/>
        <v>-43.419248171362739</v>
      </c>
      <c r="T65" s="1"/>
      <c r="U65" s="1"/>
      <c r="V65">
        <v>6.7859209531439504</v>
      </c>
      <c r="W65" s="6">
        <f>H65*(1-Y65)</f>
        <v>2276.4860716579237</v>
      </c>
      <c r="X65">
        <f>MIN(W$2*I65^W$3, 1)</f>
        <v>4.5438394661042478E-2</v>
      </c>
      <c r="Y65">
        <f>X65*(1-0.08*K65)</f>
        <v>3.9804033723073208E-2</v>
      </c>
      <c r="Z65" s="6">
        <v>3447.1908588539</v>
      </c>
      <c r="AA65" s="6">
        <f t="shared" si="2"/>
        <v>1115.3457339520082</v>
      </c>
      <c r="AB65" s="1">
        <v>2.6266352711112999E+123</v>
      </c>
      <c r="AC65" s="6">
        <f t="shared" si="11"/>
        <v>555.84959558386288</v>
      </c>
      <c r="AD65">
        <v>12932575727.7195</v>
      </c>
      <c r="AE65" s="19">
        <f t="shared" si="12"/>
        <v>48.037003483103398</v>
      </c>
      <c r="AF65" s="12">
        <f t="shared" si="13"/>
        <v>2.1269696366639765</v>
      </c>
      <c r="AG65" s="12">
        <f t="shared" si="14"/>
        <v>0.42539392733279519</v>
      </c>
      <c r="AH65" s="6">
        <f t="shared" si="15"/>
        <v>4406.8384984156855</v>
      </c>
      <c r="AI65">
        <f t="shared" si="16"/>
        <v>1.7935314102817594</v>
      </c>
      <c r="AJ65">
        <f t="shared" si="17"/>
        <v>0.66200097807520319</v>
      </c>
      <c r="AK65">
        <f t="shared" si="18"/>
        <v>0.33799902192479681</v>
      </c>
      <c r="AL65">
        <f t="shared" si="3"/>
        <v>2457.0734993279998</v>
      </c>
      <c r="AM65">
        <f t="shared" si="19"/>
        <v>1.1187018394704196</v>
      </c>
      <c r="AN65">
        <f t="shared" si="20"/>
        <v>3.1152448086435269</v>
      </c>
      <c r="AO65">
        <f t="shared" si="4"/>
        <v>1.8308</v>
      </c>
      <c r="AP65">
        <f t="shared" si="21"/>
        <v>1.7015757093311814</v>
      </c>
      <c r="AQ65">
        <f t="shared" si="5"/>
        <v>2.1269696366639765</v>
      </c>
      <c r="AR65">
        <f t="shared" si="6"/>
        <v>0.42539392733279519</v>
      </c>
      <c r="AS65">
        <f t="shared" si="7"/>
        <v>0.13117135151718778</v>
      </c>
      <c r="AT65">
        <f t="shared" si="8"/>
        <v>2.089354418009147</v>
      </c>
      <c r="AV65" s="1">
        <v>9.0517289943648494E+32</v>
      </c>
      <c r="AW65" s="9">
        <f t="shared" si="24"/>
        <v>-148.74845525314814</v>
      </c>
      <c r="AX65" s="1">
        <v>4.0610035618287397E+126</v>
      </c>
    </row>
    <row r="66" spans="1:50" x14ac:dyDescent="0.2">
      <c r="A66">
        <v>1</v>
      </c>
      <c r="B66" t="s">
        <v>17</v>
      </c>
      <c r="C66">
        <v>15</v>
      </c>
      <c r="D66">
        <v>7</v>
      </c>
      <c r="E66">
        <v>2018</v>
      </c>
      <c r="F66" s="3">
        <v>21.610928099999999</v>
      </c>
      <c r="G66" s="3">
        <f t="shared" si="9"/>
        <v>294.7609281</v>
      </c>
      <c r="H66" s="4">
        <v>1458.9764819082995</v>
      </c>
      <c r="I66" s="5">
        <v>36.700000000000003</v>
      </c>
      <c r="J66" s="7">
        <f t="shared" si="31"/>
        <v>0.64053583548191895</v>
      </c>
      <c r="K66" s="5">
        <v>1.55</v>
      </c>
      <c r="L66" s="5">
        <v>0.8</v>
      </c>
      <c r="N66" s="1">
        <v>4.1314941942026801E+33</v>
      </c>
      <c r="O66" s="6">
        <f t="shared" si="22"/>
        <v>670816.91967784555</v>
      </c>
      <c r="P66" s="6">
        <f t="shared" si="0"/>
        <v>668120.25834296201</v>
      </c>
      <c r="Q66" s="6">
        <f t="shared" si="1"/>
        <v>-2696.6613348834821</v>
      </c>
      <c r="R66" s="18">
        <f t="shared" si="23"/>
        <v>-43.419248171362739</v>
      </c>
      <c r="S66" s="13">
        <f t="shared" si="10"/>
        <v>-44.342758025866004</v>
      </c>
      <c r="T66" s="1"/>
      <c r="U66" s="1"/>
      <c r="V66">
        <v>4.1766211512293197</v>
      </c>
      <c r="W66" s="6">
        <f>H66*(1-Y66)</f>
        <v>1373.617545317702</v>
      </c>
      <c r="X66">
        <f>MIN(W$2*I66^W$3, 1)</f>
        <v>6.6787717036606395E-2</v>
      </c>
      <c r="Y66">
        <f>X66*(1-0.08*K66)</f>
        <v>5.8506040124067203E-2</v>
      </c>
      <c r="Z66" s="6">
        <v>3703.7514280519099</v>
      </c>
      <c r="AA66" s="6">
        <f t="shared" si="2"/>
        <v>1198.356436890122</v>
      </c>
      <c r="AB66" s="1">
        <v>6.7896259134381195E+125</v>
      </c>
      <c r="AC66" s="6">
        <f t="shared" si="11"/>
        <v>551.16094641430573</v>
      </c>
      <c r="AD66">
        <v>12932575727.7195</v>
      </c>
      <c r="AE66" s="19">
        <f t="shared" si="12"/>
        <v>59.380185202393207</v>
      </c>
      <c r="AF66" s="12">
        <f t="shared" si="13"/>
        <v>2.6292200134714649</v>
      </c>
      <c r="AG66" s="12">
        <f t="shared" si="14"/>
        <v>0.52584400269429288</v>
      </c>
      <c r="AH66" s="6">
        <f t="shared" si="15"/>
        <v>4875.7353843106839</v>
      </c>
      <c r="AI66">
        <f t="shared" si="16"/>
        <v>1.9909101464552772</v>
      </c>
      <c r="AJ66">
        <f t="shared" si="17"/>
        <v>0.70216003763736778</v>
      </c>
      <c r="AK66">
        <f t="shared" si="18"/>
        <v>0.29783996236263222</v>
      </c>
      <c r="AL66">
        <f t="shared" si="3"/>
        <v>2448.9982096839999</v>
      </c>
      <c r="AM66">
        <f t="shared" si="19"/>
        <v>1.2019623238617072</v>
      </c>
      <c r="AN66">
        <f t="shared" si="20"/>
        <v>3.8508608005308465</v>
      </c>
      <c r="AO66">
        <f t="shared" si="4"/>
        <v>1.8308</v>
      </c>
      <c r="AP66">
        <f t="shared" si="21"/>
        <v>2.103376010777172</v>
      </c>
      <c r="AQ66">
        <f t="shared" si="5"/>
        <v>2.6292200134714649</v>
      </c>
      <c r="AR66">
        <f t="shared" si="6"/>
        <v>0.52584400269429288</v>
      </c>
      <c r="AS66">
        <f t="shared" si="7"/>
        <v>0.15788793550037725</v>
      </c>
      <c r="AT66">
        <f t="shared" si="8"/>
        <v>2.5827225534261493</v>
      </c>
      <c r="AV66" s="1">
        <v>3.6294687511355302E+33</v>
      </c>
      <c r="AW66" s="9">
        <f t="shared" si="24"/>
        <v>-158.26101363368329</v>
      </c>
      <c r="AX66" s="1">
        <v>1.0497344386261601E+129</v>
      </c>
    </row>
    <row r="67" spans="1:50" x14ac:dyDescent="0.2">
      <c r="A67">
        <v>1</v>
      </c>
      <c r="B67" t="s">
        <v>18</v>
      </c>
      <c r="C67">
        <v>18</v>
      </c>
      <c r="D67">
        <v>7</v>
      </c>
      <c r="E67">
        <v>2018</v>
      </c>
      <c r="F67" s="3">
        <v>19.1914488</v>
      </c>
      <c r="G67" s="3">
        <f t="shared" si="9"/>
        <v>292.34144879999997</v>
      </c>
      <c r="H67" s="4">
        <v>72.948824095414992</v>
      </c>
      <c r="I67" s="5">
        <v>1</v>
      </c>
      <c r="J67" s="7">
        <f t="shared" si="31"/>
        <v>1.7453292519943295E-2</v>
      </c>
      <c r="K67" s="5">
        <v>1.55</v>
      </c>
      <c r="L67" s="5">
        <v>0.8</v>
      </c>
      <c r="N67" s="1">
        <v>1.6566038469215901E+34</v>
      </c>
      <c r="O67" s="6">
        <f t="shared" si="22"/>
        <v>668120.25834296201</v>
      </c>
      <c r="P67" s="6">
        <f t="shared" si="0"/>
        <v>664337.04632044537</v>
      </c>
      <c r="Q67" s="6">
        <f t="shared" si="1"/>
        <v>-3783.2120225166423</v>
      </c>
      <c r="R67" s="18">
        <f t="shared" si="23"/>
        <v>-44.342758025866004</v>
      </c>
      <c r="S67" s="13">
        <f t="shared" si="10"/>
        <v>-45.638372547153381</v>
      </c>
      <c r="T67" s="1"/>
      <c r="U67" s="1"/>
      <c r="V67">
        <v>0.20897617990862499</v>
      </c>
      <c r="W67" s="6">
        <f>H67*(1-Y67)</f>
        <v>9.0456541878314596</v>
      </c>
      <c r="X67">
        <f>MIN(W$2*I67^W$3, 1)</f>
        <v>1</v>
      </c>
      <c r="Y67">
        <f>X67*(1-0.08*K67)</f>
        <v>0.876</v>
      </c>
      <c r="Z67" s="6">
        <v>3520.74799575723</v>
      </c>
      <c r="AA67" s="6">
        <f t="shared" si="2"/>
        <v>1139.1452977725419</v>
      </c>
      <c r="AB67" s="1">
        <v>1.7550598117464099E+128</v>
      </c>
      <c r="AC67" s="6">
        <f t="shared" si="11"/>
        <v>542.35165085364667</v>
      </c>
      <c r="AD67">
        <v>12932575727.7195</v>
      </c>
      <c r="AE67" s="19">
        <f t="shared" si="12"/>
        <v>51.144279607313045</v>
      </c>
      <c r="AF67" s="12">
        <f t="shared" si="13"/>
        <v>2.2645527806927155</v>
      </c>
      <c r="AG67" s="12">
        <f t="shared" si="14"/>
        <v>0.45291055613854297</v>
      </c>
      <c r="AH67" s="6">
        <f t="shared" si="15"/>
        <v>4543.6716637361715</v>
      </c>
      <c r="AI67">
        <f t="shared" si="16"/>
        <v>1.8510027787482817</v>
      </c>
      <c r="AJ67">
        <f t="shared" si="17"/>
        <v>0.67416255735599051</v>
      </c>
      <c r="AK67">
        <f t="shared" si="18"/>
        <v>0.32583744264400943</v>
      </c>
      <c r="AL67">
        <f t="shared" si="3"/>
        <v>2454.7081808319999</v>
      </c>
      <c r="AM67">
        <f t="shared" si="19"/>
        <v>1.1425730168230108</v>
      </c>
      <c r="AN67">
        <f t="shared" si="20"/>
        <v>3.3167545847137792</v>
      </c>
      <c r="AO67">
        <f t="shared" si="4"/>
        <v>1.8308</v>
      </c>
      <c r="AP67">
        <f t="shared" si="21"/>
        <v>1.8116422245541726</v>
      </c>
      <c r="AQ67">
        <f t="shared" si="5"/>
        <v>2.2645527806927155</v>
      </c>
      <c r="AR67">
        <f t="shared" si="6"/>
        <v>0.45291055613854297</v>
      </c>
      <c r="AS67">
        <f t="shared" si="7"/>
        <v>0.1385668822984519</v>
      </c>
      <c r="AT67">
        <f t="shared" si="8"/>
        <v>2.2245044196193713</v>
      </c>
      <c r="AV67" s="1">
        <v>1.4553068727168299E+34</v>
      </c>
      <c r="AW67" s="9">
        <f t="shared" si="24"/>
        <v>-154.62034011280295</v>
      </c>
      <c r="AX67" s="1">
        <v>2.7134730981165702E+131</v>
      </c>
    </row>
    <row r="68" spans="1:50" x14ac:dyDescent="0.2">
      <c r="A68">
        <v>1</v>
      </c>
      <c r="B68" t="s">
        <v>19</v>
      </c>
      <c r="C68">
        <v>21</v>
      </c>
      <c r="D68">
        <v>7</v>
      </c>
      <c r="E68">
        <v>2018</v>
      </c>
      <c r="F68" s="3">
        <v>15.769759799999999</v>
      </c>
      <c r="G68" s="3">
        <f t="shared" si="9"/>
        <v>288.91975979999995</v>
      </c>
      <c r="H68" s="4">
        <v>0</v>
      </c>
      <c r="K68" s="5">
        <v>1.55</v>
      </c>
      <c r="L68" s="5">
        <v>0.8</v>
      </c>
      <c r="N68" s="1">
        <v>6.6424789111074498E+34</v>
      </c>
      <c r="O68" s="6">
        <f t="shared" si="22"/>
        <v>664337.04632044537</v>
      </c>
      <c r="P68" s="6">
        <f t="shared" si="0"/>
        <v>660937.07717666752</v>
      </c>
      <c r="Q68" s="6">
        <f t="shared" si="1"/>
        <v>-3399.9691437778179</v>
      </c>
      <c r="R68" s="18">
        <f t="shared" si="23"/>
        <v>-45.638372547153381</v>
      </c>
      <c r="S68" s="13">
        <f t="shared" si="10"/>
        <v>-46.802740118515999</v>
      </c>
      <c r="T68" s="1"/>
      <c r="U68" s="1"/>
      <c r="V68">
        <v>0</v>
      </c>
      <c r="W68" s="6">
        <v>0</v>
      </c>
      <c r="Z68" s="6">
        <v>3274.9094449468398</v>
      </c>
      <c r="AA68" s="6">
        <f t="shared" si="2"/>
        <v>1059.6037260655214</v>
      </c>
      <c r="AB68" s="1">
        <v>4.5366784298246503E+130</v>
      </c>
      <c r="AC68" s="6">
        <f t="shared" si="11"/>
        <v>530.17139257387339</v>
      </c>
      <c r="AD68">
        <v>12932575727.7195</v>
      </c>
      <c r="AE68" s="19">
        <f t="shared" si="12"/>
        <v>41.207445627658757</v>
      </c>
      <c r="AF68" s="12">
        <f t="shared" si="13"/>
        <v>1.8245722942593825</v>
      </c>
      <c r="AG68" s="12">
        <f t="shared" si="14"/>
        <v>0.3649144588518764</v>
      </c>
      <c r="AH68" s="6">
        <f t="shared" si="15"/>
        <v>4078.8476855967774</v>
      </c>
      <c r="AI68">
        <f t="shared" si="16"/>
        <v>1.6561942639629539</v>
      </c>
      <c r="AJ68">
        <f t="shared" si="17"/>
        <v>0.63132405971665406</v>
      </c>
      <c r="AK68">
        <f t="shared" si="18"/>
        <v>0.36867594028334594</v>
      </c>
      <c r="AL68">
        <f t="shared" si="3"/>
        <v>2462.783366872</v>
      </c>
      <c r="AM68">
        <f t="shared" si="19"/>
        <v>1.0627921023726394</v>
      </c>
      <c r="AN68">
        <f t="shared" si="20"/>
        <v>2.6723415650640621</v>
      </c>
      <c r="AO68">
        <f t="shared" si="4"/>
        <v>1.8308</v>
      </c>
      <c r="AP68">
        <f t="shared" si="21"/>
        <v>1.459657835407506</v>
      </c>
      <c r="AQ68">
        <f t="shared" si="5"/>
        <v>1.8245722942593825</v>
      </c>
      <c r="AR68">
        <f t="shared" si="6"/>
        <v>0.3649144588518764</v>
      </c>
      <c r="AS68">
        <f t="shared" si="7"/>
        <v>0.11468413671351801</v>
      </c>
      <c r="AT68">
        <f t="shared" si="8"/>
        <v>1.7923049385731233</v>
      </c>
      <c r="AV68" s="1">
        <v>5.8353391060722298E+34</v>
      </c>
      <c r="AW68" s="9">
        <f t="shared" si="24"/>
        <v>-149.44620832731158</v>
      </c>
      <c r="AX68" s="1">
        <v>7.0140942159033595E+133</v>
      </c>
    </row>
    <row r="69" spans="1:50" x14ac:dyDescent="0.2">
      <c r="A69">
        <v>1</v>
      </c>
      <c r="B69" t="s">
        <v>12</v>
      </c>
      <c r="C69">
        <v>0</v>
      </c>
      <c r="D69">
        <v>8</v>
      </c>
      <c r="E69">
        <v>2018</v>
      </c>
      <c r="F69" s="3">
        <v>13.313187599999999</v>
      </c>
      <c r="G69" s="3">
        <f t="shared" si="9"/>
        <v>286.46318759999997</v>
      </c>
      <c r="H69" s="4">
        <v>0</v>
      </c>
      <c r="K69" s="5">
        <v>1.36</v>
      </c>
      <c r="L69" s="5">
        <v>0.8</v>
      </c>
      <c r="N69" s="1">
        <v>2.6634325500631099E+35</v>
      </c>
      <c r="O69" s="6">
        <f t="shared" si="22"/>
        <v>660937.07717666752</v>
      </c>
      <c r="P69" s="6">
        <f t="shared" si="0"/>
        <v>657926.99595439341</v>
      </c>
      <c r="Q69" s="6">
        <f t="shared" si="1"/>
        <v>-3010.0812222740637</v>
      </c>
      <c r="R69" s="18">
        <f t="shared" si="23"/>
        <v>-46.802740118515999</v>
      </c>
      <c r="S69" s="13">
        <f t="shared" si="10"/>
        <v>-47.833585050975955</v>
      </c>
      <c r="T69" s="1"/>
      <c r="U69" s="1"/>
      <c r="V69">
        <v>0</v>
      </c>
      <c r="W69" s="6">
        <v>0</v>
      </c>
      <c r="Z69" s="6">
        <v>3107.41958968378</v>
      </c>
      <c r="AA69" s="6">
        <f t="shared" si="2"/>
        <v>1005.4120368911057</v>
      </c>
      <c r="AB69" s="1">
        <v>1.1726922944669601E+133</v>
      </c>
      <c r="AC69" s="6">
        <f t="shared" si="11"/>
        <v>519.40110255089849</v>
      </c>
      <c r="AD69">
        <v>12932575727.7195</v>
      </c>
      <c r="AE69" s="19">
        <f t="shared" si="12"/>
        <v>30.849258884194924</v>
      </c>
      <c r="AF69" s="12">
        <f t="shared" si="13"/>
        <v>1.5567644535338521</v>
      </c>
      <c r="AG69" s="12">
        <f t="shared" si="14"/>
        <v>0.31135289070677036</v>
      </c>
      <c r="AH69" s="6">
        <f t="shared" si="15"/>
        <v>3624.4598612450163</v>
      </c>
      <c r="AI69">
        <f t="shared" si="16"/>
        <v>1.4682362221253658</v>
      </c>
      <c r="AJ69">
        <f t="shared" si="17"/>
        <v>0.59836909983896336</v>
      </c>
      <c r="AK69">
        <f t="shared" si="18"/>
        <v>0.40163090016103664</v>
      </c>
      <c r="AL69">
        <f t="shared" si="3"/>
        <v>2468.5808772639998</v>
      </c>
      <c r="AM69">
        <f t="shared" si="19"/>
        <v>1.0084373489379195</v>
      </c>
      <c r="AN69">
        <f t="shared" si="20"/>
        <v>2.1532667756655113</v>
      </c>
      <c r="AO69">
        <f t="shared" si="4"/>
        <v>1.7289600000000001</v>
      </c>
      <c r="AP69">
        <f t="shared" si="21"/>
        <v>1.2454115628270817</v>
      </c>
      <c r="AQ69">
        <f t="shared" si="5"/>
        <v>1.5567644535338521</v>
      </c>
      <c r="AR69">
        <f t="shared" si="6"/>
        <v>0.31135289070677036</v>
      </c>
      <c r="AS69">
        <f t="shared" si="7"/>
        <v>9.977870093044422E-2</v>
      </c>
      <c r="AT69">
        <f t="shared" si="8"/>
        <v>1.5292332493716778</v>
      </c>
      <c r="AV69" s="1">
        <v>2.3397939720636199E+35</v>
      </c>
      <c r="AW69" s="9">
        <f t="shared" si="24"/>
        <v>-128.3677046307451</v>
      </c>
      <c r="AX69" s="1">
        <v>1.8130829343293401E+136</v>
      </c>
    </row>
    <row r="70" spans="1:50" x14ac:dyDescent="0.2">
      <c r="A70">
        <v>1</v>
      </c>
      <c r="B70" t="s">
        <v>13</v>
      </c>
      <c r="C70">
        <v>3</v>
      </c>
      <c r="D70">
        <v>8</v>
      </c>
      <c r="E70">
        <v>2018</v>
      </c>
      <c r="F70" s="3">
        <v>9.9286134000000192</v>
      </c>
      <c r="G70" s="3">
        <f t="shared" si="9"/>
        <v>283.07861339999999</v>
      </c>
      <c r="H70" s="4">
        <v>0</v>
      </c>
      <c r="K70" s="5">
        <v>1.36</v>
      </c>
      <c r="L70" s="5">
        <v>0.8</v>
      </c>
      <c r="N70" s="1">
        <v>1.06795565987773E+36</v>
      </c>
      <c r="O70" s="6">
        <f t="shared" si="22"/>
        <v>657926.99595439341</v>
      </c>
      <c r="P70" s="6">
        <f t="shared" si="0"/>
        <v>655280.33815647196</v>
      </c>
      <c r="Q70" s="6">
        <f t="shared" si="1"/>
        <v>-2646.6577979214935</v>
      </c>
      <c r="R70" s="18">
        <f t="shared" si="23"/>
        <v>-47.833585050975955</v>
      </c>
      <c r="S70" s="13">
        <f t="shared" si="10"/>
        <v>-48.739970486277173</v>
      </c>
      <c r="T70" s="1"/>
      <c r="U70" s="1"/>
      <c r="V70">
        <v>0</v>
      </c>
      <c r="W70" s="6">
        <v>0</v>
      </c>
      <c r="Z70" s="6">
        <v>2888.4535994797998</v>
      </c>
      <c r="AA70" s="6">
        <f t="shared" si="2"/>
        <v>934.56513776241081</v>
      </c>
      <c r="AB70" s="1">
        <v>3.0313085636870701E+135</v>
      </c>
      <c r="AC70" s="6">
        <f t="shared" si="11"/>
        <v>510.0035881535278</v>
      </c>
      <c r="AD70">
        <v>13641937018.5786</v>
      </c>
      <c r="AE70" s="19">
        <f t="shared" si="12"/>
        <v>24.661541705293217</v>
      </c>
      <c r="AF70" s="12">
        <f t="shared" si="13"/>
        <v>1.2445100104434816</v>
      </c>
      <c r="AG70" s="12">
        <f t="shared" si="14"/>
        <v>0.24890200208869628</v>
      </c>
      <c r="AH70" s="6">
        <f t="shared" si="15"/>
        <v>3194.5610493218896</v>
      </c>
      <c r="AI70">
        <f t="shared" si="16"/>
        <v>1.2899142846056879</v>
      </c>
      <c r="AJ70">
        <f t="shared" si="17"/>
        <v>0.55032921834936088</v>
      </c>
      <c r="AK70">
        <f t="shared" si="18"/>
        <v>0.44967078165063906</v>
      </c>
      <c r="AL70">
        <f t="shared" si="3"/>
        <v>2476.568472376</v>
      </c>
      <c r="AM70">
        <f t="shared" si="19"/>
        <v>0.93737726957112422</v>
      </c>
      <c r="AN70">
        <f t="shared" si="20"/>
        <v>1.7213664221250897</v>
      </c>
      <c r="AO70">
        <f t="shared" si="4"/>
        <v>1.7289600000000001</v>
      </c>
      <c r="AP70">
        <f t="shared" si="21"/>
        <v>0.99560800835478536</v>
      </c>
      <c r="AQ70">
        <f t="shared" si="5"/>
        <v>1.2445100104434816</v>
      </c>
      <c r="AR70">
        <f t="shared" si="6"/>
        <v>0.24890200208869628</v>
      </c>
      <c r="AS70">
        <f t="shared" si="7"/>
        <v>8.1964106267149048E-2</v>
      </c>
      <c r="AT70">
        <f t="shared" si="8"/>
        <v>1.2225009909661853</v>
      </c>
      <c r="AV70" s="1">
        <v>9.8964665068302402E+35</v>
      </c>
      <c r="AW70" s="9">
        <f t="shared" si="24"/>
        <v>-123.34170179151323</v>
      </c>
      <c r="AX70" s="1">
        <v>4.6866632035009797E+138</v>
      </c>
    </row>
    <row r="71" spans="1:50" x14ac:dyDescent="0.2">
      <c r="A71">
        <v>1</v>
      </c>
      <c r="B71" t="s">
        <v>14</v>
      </c>
      <c r="C71">
        <v>6</v>
      </c>
      <c r="D71">
        <v>8</v>
      </c>
      <c r="E71">
        <v>2018</v>
      </c>
      <c r="F71" s="3">
        <v>8.0291620000000403</v>
      </c>
      <c r="G71" s="3">
        <f t="shared" si="9"/>
        <v>281.17916200000002</v>
      </c>
      <c r="H71" s="4">
        <v>35.53360135852472</v>
      </c>
      <c r="I71" s="5">
        <v>1</v>
      </c>
      <c r="J71" s="7">
        <f>I71*PI()/180</f>
        <v>1.7453292519943295E-2</v>
      </c>
      <c r="K71" s="5">
        <v>1.36</v>
      </c>
      <c r="L71" s="5">
        <v>0.8</v>
      </c>
      <c r="N71" s="1">
        <v>4.2821782419001101E+36</v>
      </c>
      <c r="O71" s="6">
        <f t="shared" si="22"/>
        <v>655280.33815647196</v>
      </c>
      <c r="P71" s="6">
        <f t="shared" si="0"/>
        <v>652840.30549073464</v>
      </c>
      <c r="Q71" s="6">
        <f t="shared" si="1"/>
        <v>-2440.0326657373535</v>
      </c>
      <c r="R71" s="18">
        <f t="shared" si="23"/>
        <v>-48.739970486277173</v>
      </c>
      <c r="S71" s="13">
        <f t="shared" si="10"/>
        <v>-49.575594219583508</v>
      </c>
      <c r="T71" s="1"/>
      <c r="U71" s="1"/>
      <c r="V71">
        <v>8.4411436127133796E-2</v>
      </c>
      <c r="W71" s="6">
        <f>H71*(1-Y71)</f>
        <v>3.8660558278074899</v>
      </c>
      <c r="X71">
        <f>MIN(W$2*I71^W$3, 1)</f>
        <v>1</v>
      </c>
      <c r="Y71">
        <f>X71*(1-0.08*K71)</f>
        <v>0.89119999999999999</v>
      </c>
      <c r="Z71" s="6">
        <v>2771.3354035500702</v>
      </c>
      <c r="AA71" s="6">
        <f t="shared" si="2"/>
        <v>896.67130317449471</v>
      </c>
      <c r="AB71" s="1">
        <v>7.8356715155693907E+137</v>
      </c>
      <c r="AC71" s="6">
        <f t="shared" si="11"/>
        <v>501.84656181889221</v>
      </c>
      <c r="AD71">
        <v>13641937018.5786</v>
      </c>
      <c r="AE71" s="19">
        <f t="shared" si="12"/>
        <v>21.691111232802445</v>
      </c>
      <c r="AF71" s="12">
        <f t="shared" si="13"/>
        <v>1.0946114151927362</v>
      </c>
      <c r="AG71" s="12">
        <f t="shared" si="14"/>
        <v>0.21892228303854719</v>
      </c>
      <c r="AH71" s="6">
        <f t="shared" si="15"/>
        <v>2959.9446352074806</v>
      </c>
      <c r="AI71">
        <f t="shared" si="16"/>
        <v>1.1930203866150346</v>
      </c>
      <c r="AJ71">
        <f t="shared" si="17"/>
        <v>0.52225622941463223</v>
      </c>
      <c r="AK71">
        <f t="shared" si="18"/>
        <v>0.47774377058536771</v>
      </c>
      <c r="AL71">
        <f t="shared" si="3"/>
        <v>2481.0511776799999</v>
      </c>
      <c r="AM71">
        <f t="shared" si="19"/>
        <v>0.89936941140872084</v>
      </c>
      <c r="AN71">
        <f t="shared" si="20"/>
        <v>1.5140314819293066</v>
      </c>
      <c r="AO71">
        <f t="shared" si="4"/>
        <v>1.7289600000000001</v>
      </c>
      <c r="AP71">
        <f t="shared" si="21"/>
        <v>0.87568913215418898</v>
      </c>
      <c r="AQ71">
        <f t="shared" si="5"/>
        <v>1.0946114151927362</v>
      </c>
      <c r="AR71">
        <f t="shared" si="6"/>
        <v>0.21892228303854719</v>
      </c>
      <c r="AS71">
        <f t="shared" si="7"/>
        <v>7.321235919172342E-2</v>
      </c>
      <c r="AT71">
        <f t="shared" si="8"/>
        <v>1.0752533355028324</v>
      </c>
      <c r="AV71" s="1">
        <v>3.9681828693237599E+36</v>
      </c>
      <c r="AW71" s="9">
        <f t="shared" si="24"/>
        <v>-121.22117228671725</v>
      </c>
      <c r="AX71" s="1">
        <v>1.2114620664704701E+141</v>
      </c>
    </row>
    <row r="72" spans="1:50" x14ac:dyDescent="0.2">
      <c r="A72">
        <v>1</v>
      </c>
      <c r="B72" t="s">
        <v>15</v>
      </c>
      <c r="C72">
        <v>9</v>
      </c>
      <c r="D72">
        <v>8</v>
      </c>
      <c r="E72">
        <v>2018</v>
      </c>
      <c r="F72" s="3">
        <v>11.1183329</v>
      </c>
      <c r="G72" s="3">
        <f t="shared" si="9"/>
        <v>284.26833289999996</v>
      </c>
      <c r="H72" s="4">
        <v>1100.989306341854</v>
      </c>
      <c r="I72" s="5">
        <v>30.41</v>
      </c>
      <c r="J72" s="7">
        <f t="shared" ref="J72:J75" si="32">I72*PI()/180</f>
        <v>0.53075462553147557</v>
      </c>
      <c r="K72" s="5">
        <v>1.36</v>
      </c>
      <c r="L72" s="5">
        <v>0.8</v>
      </c>
      <c r="N72" s="1">
        <v>1.7170235791907501E+37</v>
      </c>
      <c r="O72" s="6">
        <f t="shared" si="22"/>
        <v>652840.30549073464</v>
      </c>
      <c r="P72" s="6">
        <f t="shared" si="0"/>
        <v>651112.70932488795</v>
      </c>
      <c r="Q72" s="6">
        <f t="shared" si="1"/>
        <v>-1727.5961658467299</v>
      </c>
      <c r="R72" s="18">
        <f t="shared" si="23"/>
        <v>-49.575594219583508</v>
      </c>
      <c r="S72" s="13">
        <f t="shared" si="10"/>
        <v>-50.167233986551281</v>
      </c>
      <c r="T72" s="1"/>
      <c r="U72" s="1"/>
      <c r="V72">
        <v>2.6144097578265102</v>
      </c>
      <c r="W72" s="6">
        <f>H72*(1-Y72)</f>
        <v>1022.3472190453393</v>
      </c>
      <c r="X72">
        <f>MIN(W$2*I72^W$3, 1)</f>
        <v>8.0148749962475896E-2</v>
      </c>
      <c r="Y72">
        <f>X72*(1-0.08*K72)</f>
        <v>7.1428565966558513E-2</v>
      </c>
      <c r="Z72" s="6">
        <v>2963.8997054944398</v>
      </c>
      <c r="AA72" s="6">
        <f t="shared" si="2"/>
        <v>958.97588144681822</v>
      </c>
      <c r="AB72" s="1">
        <v>2.0254535891003402E+140</v>
      </c>
      <c r="AC72" s="6">
        <f t="shared" si="11"/>
        <v>494.41341075696732</v>
      </c>
      <c r="AD72">
        <v>13641937018.5786</v>
      </c>
      <c r="AE72" s="19">
        <f t="shared" si="12"/>
        <v>26.699171697914718</v>
      </c>
      <c r="AF72" s="12">
        <f t="shared" si="13"/>
        <v>1.3473361416602927</v>
      </c>
      <c r="AG72" s="12">
        <f t="shared" si="14"/>
        <v>0.26946722833205849</v>
      </c>
      <c r="AH72" s="6">
        <f t="shared" si="15"/>
        <v>3344.1077831417433</v>
      </c>
      <c r="AI72">
        <f t="shared" si="16"/>
        <v>1.3518315400104057</v>
      </c>
      <c r="AJ72">
        <f t="shared" si="17"/>
        <v>0.56753158824673278</v>
      </c>
      <c r="AK72">
        <f t="shared" si="18"/>
        <v>0.43246841175326717</v>
      </c>
      <c r="AL72">
        <f t="shared" si="3"/>
        <v>2473.7607343559998</v>
      </c>
      <c r="AM72">
        <f t="shared" si="19"/>
        <v>0.96186146584435128</v>
      </c>
      <c r="AN72">
        <f t="shared" si="20"/>
        <v>1.8635922363879838</v>
      </c>
      <c r="AO72">
        <f t="shared" si="4"/>
        <v>1.7289600000000001</v>
      </c>
      <c r="AP72">
        <f t="shared" si="21"/>
        <v>1.0778689133282342</v>
      </c>
      <c r="AQ72">
        <f t="shared" si="5"/>
        <v>1.3473361416602927</v>
      </c>
      <c r="AR72">
        <f t="shared" si="6"/>
        <v>0.26946722833205849</v>
      </c>
      <c r="AS72">
        <f t="shared" si="7"/>
        <v>8.7888378773604781E-2</v>
      </c>
      <c r="AT72">
        <f t="shared" si="8"/>
        <v>1.3235086536244998</v>
      </c>
      <c r="AV72" s="1">
        <v>1.5911209595391299E+37</v>
      </c>
      <c r="AW72" s="9">
        <f t="shared" si="24"/>
        <v>-129.60192755982297</v>
      </c>
      <c r="AX72" s="1">
        <v>3.1315250846286002E+143</v>
      </c>
    </row>
    <row r="73" spans="1:50" x14ac:dyDescent="0.2">
      <c r="A73">
        <v>1</v>
      </c>
      <c r="B73" t="s">
        <v>16</v>
      </c>
      <c r="C73">
        <v>12</v>
      </c>
      <c r="D73">
        <v>8</v>
      </c>
      <c r="E73">
        <v>2018</v>
      </c>
      <c r="F73" s="3">
        <v>17.671571199999999</v>
      </c>
      <c r="G73" s="3">
        <f t="shared" si="9"/>
        <v>290.82157119999999</v>
      </c>
      <c r="H73" s="4">
        <v>2308.5057719896272</v>
      </c>
      <c r="I73" s="5">
        <v>54.59</v>
      </c>
      <c r="J73" s="7">
        <f t="shared" si="32"/>
        <v>0.95277523866370462</v>
      </c>
      <c r="K73" s="5">
        <v>1.36</v>
      </c>
      <c r="L73" s="5">
        <v>0.8</v>
      </c>
      <c r="N73" s="1">
        <v>6.8847437097546603E+37</v>
      </c>
      <c r="O73" s="6">
        <f t="shared" si="22"/>
        <v>651112.70932488795</v>
      </c>
      <c r="P73" s="6">
        <f t="shared" si="0"/>
        <v>649892.25295673194</v>
      </c>
      <c r="Q73" s="6">
        <f t="shared" si="1"/>
        <v>-1220.4563681559664</v>
      </c>
      <c r="R73" s="18">
        <f t="shared" si="23"/>
        <v>-50.167233986551281</v>
      </c>
      <c r="S73" s="13">
        <f t="shared" si="10"/>
        <v>-50.585196549518798</v>
      </c>
      <c r="T73" s="1"/>
      <c r="U73" s="1"/>
      <c r="V73">
        <v>5.4820538240344101</v>
      </c>
      <c r="W73" s="6">
        <f>H73*(1-Y73)</f>
        <v>2215.0235294869995</v>
      </c>
      <c r="X73">
        <f>MIN(W$2*I73^W$3, 1)</f>
        <v>4.5438394661042478E-2</v>
      </c>
      <c r="Y73">
        <f>X73*(1-0.08*K73)</f>
        <v>4.0494697321921055E-2</v>
      </c>
      <c r="Z73" s="6">
        <v>3409.7083301079601</v>
      </c>
      <c r="AA73" s="6">
        <f t="shared" si="2"/>
        <v>1103.2181842321709</v>
      </c>
      <c r="AB73" s="1">
        <v>5.2356230521505998E+142</v>
      </c>
      <c r="AC73" s="6">
        <f t="shared" si="11"/>
        <v>489.20072875746496</v>
      </c>
      <c r="AD73">
        <v>13641937018.5786</v>
      </c>
      <c r="AE73" s="19">
        <f t="shared" si="12"/>
        <v>40.798169124014969</v>
      </c>
      <c r="AF73" s="12">
        <f t="shared" si="13"/>
        <v>2.0588222135238614</v>
      </c>
      <c r="AG73" s="12">
        <f t="shared" si="14"/>
        <v>0.41176444270477219</v>
      </c>
      <c r="AH73" s="6">
        <f t="shared" si="15"/>
        <v>4194.3559960295015</v>
      </c>
      <c r="AI73">
        <f t="shared" si="16"/>
        <v>1.7062052516533681</v>
      </c>
      <c r="AJ73">
        <f t="shared" si="17"/>
        <v>0.65559297964987651</v>
      </c>
      <c r="AK73">
        <f t="shared" si="18"/>
        <v>0.34440702035012349</v>
      </c>
      <c r="AL73">
        <f t="shared" si="3"/>
        <v>2458.2950919680002</v>
      </c>
      <c r="AM73">
        <f t="shared" si="19"/>
        <v>1.1065377976250461</v>
      </c>
      <c r="AN73">
        <f t="shared" si="20"/>
        <v>2.8476970034353726</v>
      </c>
      <c r="AO73">
        <f t="shared" si="4"/>
        <v>1.7289600000000001</v>
      </c>
      <c r="AP73">
        <f t="shared" si="21"/>
        <v>1.6470577708190892</v>
      </c>
      <c r="AQ73">
        <f t="shared" si="5"/>
        <v>2.0588222135238614</v>
      </c>
      <c r="AR73">
        <f t="shared" si="6"/>
        <v>0.41176444270477219</v>
      </c>
      <c r="AS73">
        <f t="shared" si="7"/>
        <v>0.12748471124369359</v>
      </c>
      <c r="AT73">
        <f t="shared" si="8"/>
        <v>2.0224121743779411</v>
      </c>
      <c r="AV73" s="1">
        <v>6.3799123963159498E+37</v>
      </c>
      <c r="AW73" s="9">
        <f t="shared" si="24"/>
        <v>-144.85864291182969</v>
      </c>
      <c r="AX73" s="1">
        <v>8.0947225893988002E+145</v>
      </c>
    </row>
    <row r="74" spans="1:50" x14ac:dyDescent="0.2">
      <c r="A74">
        <v>1</v>
      </c>
      <c r="B74" t="s">
        <v>17</v>
      </c>
      <c r="C74">
        <v>15</v>
      </c>
      <c r="D74">
        <v>8</v>
      </c>
      <c r="E74">
        <v>2018</v>
      </c>
      <c r="F74" s="3">
        <v>20.760838</v>
      </c>
      <c r="G74" s="3">
        <f t="shared" si="9"/>
        <v>293.91083799999996</v>
      </c>
      <c r="H74" s="4">
        <v>1420.6076066444393</v>
      </c>
      <c r="I74" s="5">
        <v>36.700000000000003</v>
      </c>
      <c r="J74" s="7">
        <f t="shared" si="32"/>
        <v>0.64053583548191895</v>
      </c>
      <c r="K74" s="5">
        <v>1.36</v>
      </c>
      <c r="L74" s="5">
        <v>0.8</v>
      </c>
      <c r="N74" s="1">
        <v>2.76057338544799E+38</v>
      </c>
      <c r="O74" s="6">
        <f t="shared" si="22"/>
        <v>649892.25295673194</v>
      </c>
      <c r="P74" s="6">
        <f t="shared" si="0"/>
        <v>647466.77620163071</v>
      </c>
      <c r="Q74" s="6">
        <f t="shared" si="1"/>
        <v>-2425.4767551011892</v>
      </c>
      <c r="R74" s="18">
        <f t="shared" si="23"/>
        <v>-50.585196549518798</v>
      </c>
      <c r="S74" s="13">
        <f t="shared" si="10"/>
        <v>-51.415835405139603</v>
      </c>
      <c r="T74" s="1"/>
      <c r="U74" s="1"/>
      <c r="V74">
        <v>3.37411268297071</v>
      </c>
      <c r="W74" s="6">
        <f>H74*(1-Y74)</f>
        <v>1336.0513180989849</v>
      </c>
      <c r="X74">
        <f>MIN(W$2*I74^W$3, 1)</f>
        <v>6.6787717036606395E-2</v>
      </c>
      <c r="Y74">
        <f>X74*(1-0.08*K74)</f>
        <v>5.952121342302362E-2</v>
      </c>
      <c r="Z74" s="6">
        <v>3638.5664260091198</v>
      </c>
      <c r="AA74" s="6">
        <f t="shared" si="2"/>
        <v>1177.2656946240386</v>
      </c>
      <c r="AB74" s="1">
        <v>1.3533634585222099E+145</v>
      </c>
      <c r="AC74" s="6">
        <f t="shared" si="11"/>
        <v>485.54316497404562</v>
      </c>
      <c r="AD74">
        <v>13641937018.5786</v>
      </c>
      <c r="AE74" s="19">
        <f t="shared" si="12"/>
        <v>49.454298163980688</v>
      </c>
      <c r="AF74" s="12">
        <f t="shared" si="13"/>
        <v>2.4956415888354901</v>
      </c>
      <c r="AG74" s="12">
        <f t="shared" si="14"/>
        <v>0.49912831776709793</v>
      </c>
      <c r="AH74" s="6">
        <f t="shared" si="15"/>
        <v>4605.5983588809977</v>
      </c>
      <c r="AI74">
        <f t="shared" si="16"/>
        <v>1.8790657074872044</v>
      </c>
      <c r="AJ74">
        <f t="shared" si="17"/>
        <v>0.69254428606043961</v>
      </c>
      <c r="AK74">
        <f t="shared" si="18"/>
        <v>0.30745571393956045</v>
      </c>
      <c r="AL74">
        <f t="shared" si="3"/>
        <v>2451.0044223200002</v>
      </c>
      <c r="AM74">
        <f t="shared" si="19"/>
        <v>1.1808081189809816</v>
      </c>
      <c r="AN74">
        <f t="shared" si="20"/>
        <v>3.4518915851464076</v>
      </c>
      <c r="AO74">
        <f t="shared" si="4"/>
        <v>1.7289600000000001</v>
      </c>
      <c r="AP74">
        <f t="shared" si="21"/>
        <v>1.9965132710683922</v>
      </c>
      <c r="AQ74">
        <f t="shared" si="5"/>
        <v>2.4956415888354901</v>
      </c>
      <c r="AR74">
        <f t="shared" si="6"/>
        <v>0.49912831776709793</v>
      </c>
      <c r="AS74">
        <f t="shared" si="7"/>
        <v>0.15085537457016071</v>
      </c>
      <c r="AT74">
        <f t="shared" si="8"/>
        <v>2.4515064481969202</v>
      </c>
      <c r="AV74" s="1">
        <v>2.55815134233764E+38</v>
      </c>
      <c r="AW74" s="9">
        <f t="shared" si="24"/>
        <v>-152.34775603083131</v>
      </c>
      <c r="AX74" s="1">
        <v>2.0924160601796299E+148</v>
      </c>
    </row>
    <row r="75" spans="1:50" x14ac:dyDescent="0.2">
      <c r="A75">
        <v>1</v>
      </c>
      <c r="B75" t="s">
        <v>18</v>
      </c>
      <c r="C75">
        <v>18</v>
      </c>
      <c r="D75">
        <v>8</v>
      </c>
      <c r="E75">
        <v>2018</v>
      </c>
      <c r="F75" s="3">
        <v>18.576442799999999</v>
      </c>
      <c r="G75" s="3">
        <f t="shared" si="9"/>
        <v>291.72644279999997</v>
      </c>
      <c r="H75" s="4">
        <v>71.030380332221952</v>
      </c>
      <c r="I75" s="5">
        <v>1</v>
      </c>
      <c r="J75" s="7">
        <f t="shared" si="32"/>
        <v>1.7453292519943295E-2</v>
      </c>
      <c r="K75" s="5">
        <v>1.36</v>
      </c>
      <c r="L75" s="5">
        <v>0.8</v>
      </c>
      <c r="N75" s="1">
        <v>1.10690618819206E+39</v>
      </c>
      <c r="O75" s="6">
        <f t="shared" si="22"/>
        <v>647466.77620163071</v>
      </c>
      <c r="P75" s="6">
        <f t="shared" si="0"/>
        <v>643955.79776945175</v>
      </c>
      <c r="Q75" s="6">
        <f t="shared" si="1"/>
        <v>-3510.9784321789789</v>
      </c>
      <c r="R75" s="18">
        <f t="shared" si="23"/>
        <v>-51.415835405139603</v>
      </c>
      <c r="S75" s="13">
        <f t="shared" si="10"/>
        <v>-52.618219679027561</v>
      </c>
      <c r="T75" s="1"/>
      <c r="U75" s="1"/>
      <c r="V75">
        <v>0.16882287225426801</v>
      </c>
      <c r="W75" s="6">
        <f>H75*(1-Y75)</f>
        <v>7.7281053801457489</v>
      </c>
      <c r="X75">
        <f>MIN(W$2*I75^W$3, 1)</f>
        <v>1</v>
      </c>
      <c r="Y75">
        <f>X75*(1-0.08*K75)</f>
        <v>0.89119999999999999</v>
      </c>
      <c r="Z75" s="6">
        <v>3475.4575563722701</v>
      </c>
      <c r="AA75" s="6">
        <f t="shared" si="2"/>
        <v>1124.4914824123941</v>
      </c>
      <c r="AB75" s="1">
        <v>3.4983279594791199E+147</v>
      </c>
      <c r="AC75" s="6">
        <f t="shared" si="11"/>
        <v>478.33521804693697</v>
      </c>
      <c r="AD75">
        <v>13641937018.5786</v>
      </c>
      <c r="AE75" s="19">
        <f t="shared" si="12"/>
        <v>43.184313839008901</v>
      </c>
      <c r="AF75" s="12">
        <f t="shared" si="13"/>
        <v>2.1792356499449665</v>
      </c>
      <c r="AG75" s="12">
        <f t="shared" si="14"/>
        <v>0.43584712998899322</v>
      </c>
      <c r="AH75" s="6">
        <f t="shared" si="15"/>
        <v>4314.3198332980319</v>
      </c>
      <c r="AI75">
        <f t="shared" si="16"/>
        <v>1.7565307409562219</v>
      </c>
      <c r="AJ75">
        <f t="shared" si="17"/>
        <v>0.66673858737901814</v>
      </c>
      <c r="AK75">
        <f t="shared" si="18"/>
        <v>0.3332614126209818</v>
      </c>
      <c r="AL75">
        <f t="shared" si="3"/>
        <v>2456.1595949920002</v>
      </c>
      <c r="AM75">
        <f t="shared" si="19"/>
        <v>1.1278751077356008</v>
      </c>
      <c r="AN75">
        <f t="shared" si="20"/>
        <v>3.0142490154630797</v>
      </c>
      <c r="AO75">
        <f t="shared" si="4"/>
        <v>1.7289600000000001</v>
      </c>
      <c r="AP75">
        <f t="shared" si="21"/>
        <v>1.7433885199559733</v>
      </c>
      <c r="AQ75">
        <f t="shared" si="5"/>
        <v>2.1792356499449665</v>
      </c>
      <c r="AR75">
        <f t="shared" si="6"/>
        <v>0.43584712998899322</v>
      </c>
      <c r="AS75">
        <f t="shared" si="7"/>
        <v>0.13398814219176813</v>
      </c>
      <c r="AT75">
        <f t="shared" si="8"/>
        <v>2.1406961127272903</v>
      </c>
      <c r="AV75" s="1">
        <v>1.02574108918529E+39</v>
      </c>
      <c r="AW75" s="9">
        <f t="shared" si="24"/>
        <v>-149.45703137344998</v>
      </c>
      <c r="AX75" s="1">
        <v>5.4087152716407002E+150</v>
      </c>
    </row>
    <row r="76" spans="1:50" x14ac:dyDescent="0.2">
      <c r="A76">
        <v>1</v>
      </c>
      <c r="B76" t="s">
        <v>19</v>
      </c>
      <c r="C76">
        <v>21</v>
      </c>
      <c r="D76">
        <v>8</v>
      </c>
      <c r="E76">
        <v>2018</v>
      </c>
      <c r="F76" s="3">
        <v>15.4872158</v>
      </c>
      <c r="G76" s="3">
        <f t="shared" si="9"/>
        <v>288.63721579999998</v>
      </c>
      <c r="H76" s="4">
        <v>0</v>
      </c>
      <c r="K76" s="5">
        <v>1.36</v>
      </c>
      <c r="L76" s="5">
        <v>0.8</v>
      </c>
      <c r="N76" s="1">
        <v>4.4383580451676298E+39</v>
      </c>
      <c r="O76" s="6">
        <f t="shared" si="22"/>
        <v>643955.79776945175</v>
      </c>
      <c r="P76" s="6">
        <f t="shared" si="0"/>
        <v>640779.54934273905</v>
      </c>
      <c r="Q76" s="6">
        <f t="shared" si="1"/>
        <v>-3176.2484267126511</v>
      </c>
      <c r="R76" s="18">
        <f t="shared" si="23"/>
        <v>-52.618219679027561</v>
      </c>
      <c r="S76" s="13">
        <f t="shared" si="10"/>
        <v>-53.70597092330695</v>
      </c>
      <c r="T76" s="1"/>
      <c r="U76" s="1"/>
      <c r="V76">
        <v>0</v>
      </c>
      <c r="W76" s="6">
        <v>0</v>
      </c>
      <c r="Z76" s="6">
        <v>3255.2691097285201</v>
      </c>
      <c r="AA76" s="6">
        <f t="shared" si="2"/>
        <v>1053.2490549735869</v>
      </c>
      <c r="AB76" s="1">
        <v>9.0428764239260294E+149</v>
      </c>
      <c r="AC76" s="6">
        <f t="shared" si="11"/>
        <v>468.04394972528098</v>
      </c>
      <c r="AD76">
        <v>13641937018.5786</v>
      </c>
      <c r="AE76" s="19">
        <f t="shared" si="12"/>
        <v>35.507666644998714</v>
      </c>
      <c r="AF76" s="12">
        <f t="shared" si="13"/>
        <v>1.7918444481395255</v>
      </c>
      <c r="AG76" s="12">
        <f t="shared" si="14"/>
        <v>0.35836888962790503</v>
      </c>
      <c r="AH76" s="6">
        <f t="shared" si="15"/>
        <v>3906.8815201350017</v>
      </c>
      <c r="AI76">
        <f t="shared" si="16"/>
        <v>1.5859389268693076</v>
      </c>
      <c r="AJ76">
        <f t="shared" si="17"/>
        <v>0.62762357279441161</v>
      </c>
      <c r="AK76">
        <f t="shared" si="18"/>
        <v>0.37237642720558833</v>
      </c>
      <c r="AL76">
        <f t="shared" si="3"/>
        <v>2463.4501707119998</v>
      </c>
      <c r="AM76">
        <f t="shared" si="19"/>
        <v>1.0564183099032969</v>
      </c>
      <c r="AN76">
        <f t="shared" si="20"/>
        <v>2.4784219016442517</v>
      </c>
      <c r="AO76">
        <f t="shared" si="4"/>
        <v>1.7289600000000001</v>
      </c>
      <c r="AP76">
        <f t="shared" si="21"/>
        <v>1.4334755585116206</v>
      </c>
      <c r="AQ76">
        <f t="shared" si="5"/>
        <v>1.7918444481395255</v>
      </c>
      <c r="AR76">
        <f t="shared" si="6"/>
        <v>0.35836888962790503</v>
      </c>
      <c r="AS76">
        <f t="shared" si="7"/>
        <v>0.11287892683182374</v>
      </c>
      <c r="AT76">
        <f t="shared" si="8"/>
        <v>1.7601558807286979</v>
      </c>
      <c r="AV76" s="1">
        <v>4.1129106188126597E+39</v>
      </c>
      <c r="AW76" s="9">
        <f t="shared" si="24"/>
        <v>-145.4279881740448</v>
      </c>
      <c r="AX76" s="1">
        <v>1.39810630621752E+153</v>
      </c>
    </row>
    <row r="77" spans="1:50" x14ac:dyDescent="0.2">
      <c r="A77">
        <v>1</v>
      </c>
      <c r="B77" t="s">
        <v>12</v>
      </c>
      <c r="C77">
        <v>0</v>
      </c>
      <c r="D77">
        <v>9</v>
      </c>
      <c r="E77">
        <v>2018</v>
      </c>
      <c r="F77" s="3">
        <v>13.350284200000001</v>
      </c>
      <c r="G77" s="3">
        <f t="shared" si="9"/>
        <v>286.50028419999995</v>
      </c>
      <c r="H77" s="4">
        <v>0</v>
      </c>
      <c r="K77" s="5">
        <v>1.48</v>
      </c>
      <c r="L77" s="5">
        <v>0.8</v>
      </c>
      <c r="N77" s="1">
        <v>1.7796469427349801E+40</v>
      </c>
      <c r="O77" s="6">
        <f t="shared" si="22"/>
        <v>640779.54934273905</v>
      </c>
      <c r="P77" s="6">
        <f t="shared" ref="P77:P140" si="33">O77+Q77</f>
        <v>637773.95450899529</v>
      </c>
      <c r="Q77" s="6">
        <f t="shared" ref="Q77:Q140" si="34">W77+AA77-AC77-AH77-AW77</f>
        <v>-3005.5948337437994</v>
      </c>
      <c r="R77" s="18">
        <f t="shared" si="23"/>
        <v>-53.70597092330695</v>
      </c>
      <c r="S77" s="13">
        <f t="shared" si="10"/>
        <v>-54.735279428494636</v>
      </c>
      <c r="T77" s="1"/>
      <c r="U77" s="1"/>
      <c r="V77">
        <v>0</v>
      </c>
      <c r="W77" s="6">
        <v>0</v>
      </c>
      <c r="Z77" s="6">
        <v>3109.8944107838001</v>
      </c>
      <c r="AA77" s="6">
        <f t="shared" ref="AA77:AA140" si="35">(1-AA$2)*(0.00000398*G77^2.148)*AA$3*G77^4</f>
        <v>1006.2127703779414</v>
      </c>
      <c r="AB77" s="1">
        <v>2.3375056588625798E+152</v>
      </c>
      <c r="AC77" s="6">
        <f t="shared" si="11"/>
        <v>458.87772403906621</v>
      </c>
      <c r="AD77">
        <v>13641937018.5786</v>
      </c>
      <c r="AE77" s="19">
        <f t="shared" si="12"/>
        <v>33.65260000985645</v>
      </c>
      <c r="AF77" s="12">
        <f t="shared" si="13"/>
        <v>1.5605367048130701</v>
      </c>
      <c r="AG77" s="12">
        <f t="shared" si="14"/>
        <v>0.31210734096261394</v>
      </c>
      <c r="AH77" s="6">
        <f t="shared" si="15"/>
        <v>3708.7517188129491</v>
      </c>
      <c r="AI77">
        <f t="shared" si="16"/>
        <v>1.5024353822672403</v>
      </c>
      <c r="AJ77">
        <f t="shared" si="17"/>
        <v>0.59887948334869057</v>
      </c>
      <c r="AK77">
        <f t="shared" si="18"/>
        <v>0.40112051665130932</v>
      </c>
      <c r="AL77">
        <f t="shared" ref="AL77:AL140" si="36">2500-2.36*F77</f>
        <v>2468.493329288</v>
      </c>
      <c r="AM77">
        <f t="shared" si="19"/>
        <v>1.0092404918535018</v>
      </c>
      <c r="AN77">
        <f t="shared" si="20"/>
        <v>2.238783409605746</v>
      </c>
      <c r="AO77">
        <f t="shared" ref="AO77:AO140" si="37">AM$3+AM$4*K77</f>
        <v>1.79328</v>
      </c>
      <c r="AP77">
        <f t="shared" si="21"/>
        <v>1.2484293638504562</v>
      </c>
      <c r="AQ77">
        <f t="shared" ref="AQ77:AQ140" si="38">0.622*EXP((17.27*F77)/(F77+237.3))</f>
        <v>1.5605367048130701</v>
      </c>
      <c r="AR77">
        <f t="shared" ref="AR77:AR140" si="39">AQ77*(1-L77)</f>
        <v>0.31210734096261394</v>
      </c>
      <c r="AS77">
        <f t="shared" ref="AS77:AS140" si="40">(4098*AT77)/(F77+237.3)^2</f>
        <v>9.999087409075251E-2</v>
      </c>
      <c r="AT77">
        <f t="shared" ref="AT77:AT140" si="41">0.611*EXP((17.27*F77)/(F77+237.3))</f>
        <v>1.5329387888115529</v>
      </c>
      <c r="AV77" s="1">
        <v>1.6491523969053101E+40</v>
      </c>
      <c r="AW77" s="9">
        <f t="shared" si="24"/>
        <v>-155.82183873027429</v>
      </c>
      <c r="AX77" s="1">
        <v>3.61398436655408E+155</v>
      </c>
    </row>
    <row r="78" spans="1:50" x14ac:dyDescent="0.2">
      <c r="A78">
        <v>1</v>
      </c>
      <c r="B78" t="s">
        <v>13</v>
      </c>
      <c r="C78">
        <v>3</v>
      </c>
      <c r="D78">
        <v>9</v>
      </c>
      <c r="E78">
        <v>2018</v>
      </c>
      <c r="F78" s="3">
        <v>10.2136134</v>
      </c>
      <c r="G78" s="3">
        <f t="shared" ref="G78:G141" si="42">F78+273.15</f>
        <v>283.36361339999996</v>
      </c>
      <c r="H78" s="4">
        <v>0</v>
      </c>
      <c r="K78" s="5">
        <v>1.48</v>
      </c>
      <c r="L78" s="5">
        <v>0.8</v>
      </c>
      <c r="N78" s="1">
        <v>7.1358444013642802E+40</v>
      </c>
      <c r="O78" s="6">
        <f t="shared" si="22"/>
        <v>637773.95450899529</v>
      </c>
      <c r="P78" s="6">
        <f t="shared" si="33"/>
        <v>635112.70213037718</v>
      </c>
      <c r="Q78" s="6">
        <f t="shared" si="34"/>
        <v>-2661.2523786180782</v>
      </c>
      <c r="R78" s="18">
        <f t="shared" si="23"/>
        <v>-54.735279428494636</v>
      </c>
      <c r="S78" s="13">
        <f t="shared" ref="S78:S141" si="43">P78/(O$2*O$4*O$3)-273.15</f>
        <v>-55.646662984591131</v>
      </c>
      <c r="T78" s="1"/>
      <c r="U78" s="1"/>
      <c r="V78">
        <v>0</v>
      </c>
      <c r="W78" s="6">
        <v>0</v>
      </c>
      <c r="Z78" s="6">
        <v>2906.37874228176</v>
      </c>
      <c r="AA78" s="6">
        <f t="shared" si="35"/>
        <v>940.36485479963096</v>
      </c>
      <c r="AB78" s="1">
        <v>6.0422507718428698E+154</v>
      </c>
      <c r="AC78" s="6">
        <f t="shared" ref="AC78:AC141" si="44">0.97*AA$3*(R78+273.15)^4</f>
        <v>450.32859317443439</v>
      </c>
      <c r="AD78">
        <v>14718856871.393101</v>
      </c>
      <c r="AE78" s="19">
        <f t="shared" ref="AE78:AE141" si="45">AE$2*3.6*K78*(AF78-AG78)</f>
        <v>27.354727821647032</v>
      </c>
      <c r="AF78" s="12">
        <f t="shared" ref="AF78:AF141" si="46">AQ78</f>
        <v>1.2684920868922058</v>
      </c>
      <c r="AG78" s="12">
        <f t="shared" ref="AG78:AG141" si="47">AR78</f>
        <v>0.25369841737844112</v>
      </c>
      <c r="AH78" s="6">
        <f t="shared" ref="AH78:AH141" si="48">AI78*AL78</f>
        <v>3302.2135000557032</v>
      </c>
      <c r="AI78">
        <f t="shared" ref="AI78:AI141" si="49">AJ78*AM78+AK78*AN78</f>
        <v>1.3337449029658606</v>
      </c>
      <c r="AJ78">
        <f t="shared" ref="AJ78:AJ141" si="50">AS78/(AS78+AM$5)</f>
        <v>0.55447879097454966</v>
      </c>
      <c r="AK78">
        <f t="shared" ref="AK78:AK141" si="51">AM$5/(AS78+AM$5)</f>
        <v>0.44552120902545034</v>
      </c>
      <c r="AL78">
        <f t="shared" si="36"/>
        <v>2475.8958723760002</v>
      </c>
      <c r="AM78">
        <f t="shared" ref="AM78:AM141" si="52">AA78/AM$2</f>
        <v>0.94319443811397286</v>
      </c>
      <c r="AN78">
        <f t="shared" ref="AN78:AN141" si="53">AO78*AP78</f>
        <v>1.819809191665644</v>
      </c>
      <c r="AO78">
        <f t="shared" si="37"/>
        <v>1.79328</v>
      </c>
      <c r="AP78">
        <f t="shared" ref="AP78:AP141" si="54">AQ78-AR78</f>
        <v>1.0147936695137647</v>
      </c>
      <c r="AQ78">
        <f t="shared" si="38"/>
        <v>1.2684920868922058</v>
      </c>
      <c r="AR78">
        <f t="shared" si="39"/>
        <v>0.25369841737844112</v>
      </c>
      <c r="AS78">
        <f t="shared" si="40"/>
        <v>8.3351296821729093E-2</v>
      </c>
      <c r="AT78">
        <f t="shared" si="41"/>
        <v>1.2460589470918615</v>
      </c>
      <c r="AV78" s="1">
        <v>7.1346112057949397E+40</v>
      </c>
      <c r="AW78" s="9">
        <f t="shared" si="24"/>
        <v>-150.92485981242876</v>
      </c>
      <c r="AX78" s="1">
        <v>9.3418382733948299E+157</v>
      </c>
    </row>
    <row r="79" spans="1:50" x14ac:dyDescent="0.2">
      <c r="A79">
        <v>1</v>
      </c>
      <c r="B79" t="s">
        <v>14</v>
      </c>
      <c r="C79">
        <v>6</v>
      </c>
      <c r="D79">
        <v>9</v>
      </c>
      <c r="E79">
        <v>2018</v>
      </c>
      <c r="F79" s="3">
        <v>6.3490758000000396</v>
      </c>
      <c r="G79" s="3">
        <f t="shared" si="42"/>
        <v>279.49907580000001</v>
      </c>
      <c r="H79" s="4">
        <v>36.949187097993295</v>
      </c>
      <c r="I79" s="5">
        <v>1</v>
      </c>
      <c r="J79" s="7">
        <f>I79*PI()/180</f>
        <v>1.7453292519943295E-2</v>
      </c>
      <c r="K79" s="5">
        <v>1.48</v>
      </c>
      <c r="L79" s="5">
        <v>0.8</v>
      </c>
      <c r="N79" s="1">
        <v>2.8612571458823802E+41</v>
      </c>
      <c r="O79" s="6">
        <f t="shared" ref="O79:O142" si="55">P78</f>
        <v>635112.70213037718</v>
      </c>
      <c r="P79" s="6">
        <f t="shared" si="33"/>
        <v>632862.48650946678</v>
      </c>
      <c r="Q79" s="6">
        <f t="shared" si="34"/>
        <v>-2250.2156209103691</v>
      </c>
      <c r="R79" s="18">
        <f t="shared" ref="R79:R142" si="56">S78</f>
        <v>-55.646662984591131</v>
      </c>
      <c r="S79" s="13">
        <f t="shared" si="43"/>
        <v>-56.417281183393499</v>
      </c>
      <c r="T79" s="1"/>
      <c r="U79" s="1"/>
      <c r="V79">
        <v>9.8875164303119795E-2</v>
      </c>
      <c r="W79" s="6">
        <f>H79*(1-Y79)</f>
        <v>4.3747837524024087</v>
      </c>
      <c r="X79">
        <f>MIN(W$2*I79^W$3, 1)</f>
        <v>1</v>
      </c>
      <c r="Y79">
        <f>X79*(1-0.08*K79)</f>
        <v>0.88159999999999994</v>
      </c>
      <c r="Z79" s="6">
        <v>2671.0827670185299</v>
      </c>
      <c r="AA79" s="6">
        <f t="shared" si="35"/>
        <v>864.23435522143961</v>
      </c>
      <c r="AB79" s="1">
        <v>1.5618697756479601E+157</v>
      </c>
      <c r="AC79" s="6">
        <f t="shared" si="44"/>
        <v>442.85912687826749</v>
      </c>
      <c r="AD79">
        <v>14718856871.393101</v>
      </c>
      <c r="AE79" s="19">
        <f t="shared" si="45"/>
        <v>21.036769229113698</v>
      </c>
      <c r="AF79" s="12">
        <f t="shared" si="46"/>
        <v>0.97551602322254316</v>
      </c>
      <c r="AG79" s="12">
        <f t="shared" si="47"/>
        <v>0.19510320464450859</v>
      </c>
      <c r="AH79" s="6">
        <f t="shared" si="48"/>
        <v>2820.02810701516</v>
      </c>
      <c r="AI79">
        <f t="shared" si="49"/>
        <v>1.1348127744396612</v>
      </c>
      <c r="AJ79">
        <f t="shared" si="50"/>
        <v>0.49690988055246987</v>
      </c>
      <c r="AK79">
        <f t="shared" si="51"/>
        <v>0.50309011944753013</v>
      </c>
      <c r="AL79">
        <f t="shared" si="36"/>
        <v>2485.0161811119997</v>
      </c>
      <c r="AM79">
        <f t="shared" si="52"/>
        <v>0.86683485980084218</v>
      </c>
      <c r="AN79">
        <f t="shared" si="53"/>
        <v>1.3994986992996179</v>
      </c>
      <c r="AO79">
        <f t="shared" si="37"/>
        <v>1.79328</v>
      </c>
      <c r="AP79">
        <f t="shared" si="54"/>
        <v>0.78041281857803457</v>
      </c>
      <c r="AQ79">
        <f t="shared" si="38"/>
        <v>0.97551602322254316</v>
      </c>
      <c r="AR79">
        <f t="shared" si="39"/>
        <v>0.19510320464450859</v>
      </c>
      <c r="AS79">
        <f t="shared" si="40"/>
        <v>6.6149665148007825E-2</v>
      </c>
      <c r="AT79">
        <f t="shared" si="41"/>
        <v>0.95826413213661388</v>
      </c>
      <c r="AV79" s="1">
        <v>2.8607626718668901E+41</v>
      </c>
      <c r="AW79" s="9">
        <f t="shared" ref="AW79:AW142" si="57">1.5701*K79*(R79-F79)</f>
        <v>-144.06247400921617</v>
      </c>
      <c r="AX79" s="1">
        <v>2.41478472164713E+160</v>
      </c>
    </row>
    <row r="80" spans="1:50" x14ac:dyDescent="0.2">
      <c r="A80">
        <v>1</v>
      </c>
      <c r="B80" t="s">
        <v>15</v>
      </c>
      <c r="C80">
        <v>9</v>
      </c>
      <c r="D80">
        <v>9</v>
      </c>
      <c r="E80">
        <v>2018</v>
      </c>
      <c r="F80" s="3">
        <v>9.7561425000000099</v>
      </c>
      <c r="G80" s="3">
        <f t="shared" si="42"/>
        <v>282.90614249999999</v>
      </c>
      <c r="H80" s="4">
        <v>1144.8504603419685</v>
      </c>
      <c r="I80" s="5">
        <v>30.41</v>
      </c>
      <c r="J80" s="7">
        <f t="shared" ref="J80:J83" si="58">I80*PI()/180</f>
        <v>0.53075462553147557</v>
      </c>
      <c r="K80" s="5">
        <v>1.48</v>
      </c>
      <c r="L80" s="5">
        <v>0.8</v>
      </c>
      <c r="N80" s="1">
        <v>1.14727732197997E+42</v>
      </c>
      <c r="O80" s="6">
        <f t="shared" si="55"/>
        <v>632862.48650946678</v>
      </c>
      <c r="P80" s="6">
        <f t="shared" si="33"/>
        <v>631330.72693307337</v>
      </c>
      <c r="Q80" s="6">
        <f t="shared" si="34"/>
        <v>-1531.7595763934619</v>
      </c>
      <c r="R80" s="18">
        <f t="shared" si="56"/>
        <v>-56.417281183393499</v>
      </c>
      <c r="S80" s="13">
        <f t="shared" si="43"/>
        <v>-56.941853937572944</v>
      </c>
      <c r="T80" s="1"/>
      <c r="U80" s="1"/>
      <c r="V80">
        <v>3.0623835610549599</v>
      </c>
      <c r="W80" s="6">
        <f>H80*(1-Y80)</f>
        <v>1063.9563137131749</v>
      </c>
      <c r="X80">
        <f>MIN(W$2*I80^W$3, 1)</f>
        <v>8.0148749962475896E-2</v>
      </c>
      <c r="Y80">
        <f>X80*(1-0.08*K80)</f>
        <v>7.065913796691875E-2</v>
      </c>
      <c r="Z80" s="6">
        <v>2877.6510322338499</v>
      </c>
      <c r="AA80" s="6">
        <f t="shared" si="35"/>
        <v>931.06994478156514</v>
      </c>
      <c r="AB80" s="1">
        <v>4.0372988281957498E+159</v>
      </c>
      <c r="AC80" s="6">
        <f t="shared" si="44"/>
        <v>436.6161722488053</v>
      </c>
      <c r="AD80">
        <v>14718856871.393101</v>
      </c>
      <c r="AE80" s="19">
        <f t="shared" si="45"/>
        <v>26.528783673957889</v>
      </c>
      <c r="AF80" s="12">
        <f t="shared" si="46"/>
        <v>1.2301914456871594</v>
      </c>
      <c r="AG80" s="12">
        <f t="shared" si="47"/>
        <v>0.24603828913743184</v>
      </c>
      <c r="AH80" s="6">
        <f t="shared" si="48"/>
        <v>3243.9400235768348</v>
      </c>
      <c r="AI80">
        <f t="shared" si="49"/>
        <v>1.3096375070044803</v>
      </c>
      <c r="AJ80">
        <f t="shared" si="50"/>
        <v>0.5478096363389604</v>
      </c>
      <c r="AK80">
        <f t="shared" si="51"/>
        <v>0.45219036366103965</v>
      </c>
      <c r="AL80">
        <f t="shared" si="36"/>
        <v>2476.9755037</v>
      </c>
      <c r="AM80">
        <f t="shared" si="52"/>
        <v>0.93387155945994493</v>
      </c>
      <c r="AN80">
        <f t="shared" si="53"/>
        <v>1.7648621725774953</v>
      </c>
      <c r="AO80">
        <f t="shared" si="37"/>
        <v>1.79328</v>
      </c>
      <c r="AP80">
        <f t="shared" si="54"/>
        <v>0.98415315654972757</v>
      </c>
      <c r="AQ80">
        <f t="shared" si="38"/>
        <v>1.2301914456871594</v>
      </c>
      <c r="AR80">
        <f t="shared" si="39"/>
        <v>0.24603828913743184</v>
      </c>
      <c r="AS80">
        <f t="shared" si="40"/>
        <v>8.1134239578216805E-2</v>
      </c>
      <c r="AT80">
        <f t="shared" si="41"/>
        <v>1.2084356484161645</v>
      </c>
      <c r="AV80" s="1">
        <v>1.1470790528991601E+42</v>
      </c>
      <c r="AW80" s="9">
        <f t="shared" si="57"/>
        <v>-153.77036093743831</v>
      </c>
      <c r="AX80" s="1">
        <v>6.2420104922040498E+162</v>
      </c>
    </row>
    <row r="81" spans="1:50" x14ac:dyDescent="0.2">
      <c r="A81">
        <v>1</v>
      </c>
      <c r="B81" t="s">
        <v>16</v>
      </c>
      <c r="C81">
        <v>12</v>
      </c>
      <c r="D81">
        <v>9</v>
      </c>
      <c r="E81">
        <v>2018</v>
      </c>
      <c r="F81" s="3">
        <v>16.9837518000001</v>
      </c>
      <c r="G81" s="3">
        <f t="shared" si="42"/>
        <v>290.13375180000008</v>
      </c>
      <c r="H81" s="4">
        <v>2400.4719033518068</v>
      </c>
      <c r="I81" s="5">
        <v>54.59</v>
      </c>
      <c r="J81" s="7">
        <f t="shared" si="58"/>
        <v>0.95277523866370462</v>
      </c>
      <c r="K81" s="5">
        <v>1.48</v>
      </c>
      <c r="L81" s="5">
        <v>0.8</v>
      </c>
      <c r="N81" s="1">
        <v>4.6002340454570302E+42</v>
      </c>
      <c r="O81" s="6">
        <f t="shared" si="55"/>
        <v>631330.72693307337</v>
      </c>
      <c r="P81" s="6">
        <f t="shared" si="33"/>
        <v>630270.11220283236</v>
      </c>
      <c r="Q81" s="6">
        <f t="shared" si="34"/>
        <v>-1060.6147302409836</v>
      </c>
      <c r="R81" s="18">
        <f t="shared" si="56"/>
        <v>-56.941853937572944</v>
      </c>
      <c r="S81" s="13">
        <f t="shared" si="43"/>
        <v>-57.305076468536839</v>
      </c>
      <c r="T81" s="1"/>
      <c r="U81" s="1"/>
      <c r="V81">
        <v>6.4213926150192799</v>
      </c>
      <c r="W81" s="6">
        <f>H81*(1-Y81)</f>
        <v>2304.3126266570853</v>
      </c>
      <c r="X81">
        <f>MIN(W$2*I81^W$3, 1)</f>
        <v>4.5438394661042478E-2</v>
      </c>
      <c r="Y81">
        <f>X81*(1-0.08*K81)</f>
        <v>4.0058488733175045E-2</v>
      </c>
      <c r="Z81" s="6">
        <v>3360.4300408344202</v>
      </c>
      <c r="AA81" s="6">
        <f t="shared" si="35"/>
        <v>1087.2740917904889</v>
      </c>
      <c r="AB81" s="1">
        <v>1.0436069691782399E+162</v>
      </c>
      <c r="AC81" s="6">
        <f t="shared" si="44"/>
        <v>432.40440837836638</v>
      </c>
      <c r="AD81">
        <v>14718856871.393101</v>
      </c>
      <c r="AE81" s="19">
        <f t="shared" si="45"/>
        <v>42.509098651656871</v>
      </c>
      <c r="AF81" s="12">
        <f t="shared" si="46"/>
        <v>1.9712298222128752</v>
      </c>
      <c r="AG81" s="12">
        <f t="shared" si="47"/>
        <v>0.39424596444257498</v>
      </c>
      <c r="AH81" s="6">
        <f t="shared" si="48"/>
        <v>4191.5815187916651</v>
      </c>
      <c r="AI81">
        <f t="shared" si="49"/>
        <v>1.7039514852312276</v>
      </c>
      <c r="AJ81">
        <f t="shared" si="50"/>
        <v>0.64694606200088844</v>
      </c>
      <c r="AK81">
        <f t="shared" si="51"/>
        <v>0.3530539379991115</v>
      </c>
      <c r="AL81">
        <f t="shared" si="36"/>
        <v>2459.9183457519998</v>
      </c>
      <c r="AM81">
        <f t="shared" si="52"/>
        <v>1.0905457289774212</v>
      </c>
      <c r="AN81">
        <f t="shared" si="53"/>
        <v>2.827973612462324</v>
      </c>
      <c r="AO81">
        <f t="shared" si="37"/>
        <v>1.79328</v>
      </c>
      <c r="AP81">
        <f t="shared" si="54"/>
        <v>1.5769838577703004</v>
      </c>
      <c r="AQ81">
        <f t="shared" si="38"/>
        <v>1.9712298222128752</v>
      </c>
      <c r="AR81">
        <f t="shared" si="39"/>
        <v>0.39424596444257498</v>
      </c>
      <c r="AS81">
        <f t="shared" si="40"/>
        <v>0.1227221116218643</v>
      </c>
      <c r="AT81">
        <f t="shared" si="41"/>
        <v>1.936368844649625</v>
      </c>
      <c r="AV81" s="1">
        <v>4.5994390465860201E+42</v>
      </c>
      <c r="AW81" s="9">
        <f t="shared" si="57"/>
        <v>-171.78447848147391</v>
      </c>
      <c r="AX81" s="1">
        <v>1.6135059426004899E+165</v>
      </c>
    </row>
    <row r="82" spans="1:50" x14ac:dyDescent="0.2">
      <c r="A82">
        <v>1</v>
      </c>
      <c r="B82" t="s">
        <v>17</v>
      </c>
      <c r="C82">
        <v>15</v>
      </c>
      <c r="D82">
        <v>9</v>
      </c>
      <c r="E82">
        <v>2018</v>
      </c>
      <c r="F82" s="3">
        <v>20.390924200000001</v>
      </c>
      <c r="G82" s="3">
        <f t="shared" si="42"/>
        <v>293.54092419999995</v>
      </c>
      <c r="H82" s="4">
        <v>1477.2016976586337</v>
      </c>
      <c r="I82" s="5">
        <v>36.700000000000003</v>
      </c>
      <c r="J82" s="7">
        <f t="shared" si="58"/>
        <v>0.64053583548191895</v>
      </c>
      <c r="K82" s="5">
        <v>1.48</v>
      </c>
      <c r="L82" s="5">
        <v>0.8</v>
      </c>
      <c r="N82" s="1">
        <v>1.8445543084962501E+43</v>
      </c>
      <c r="O82" s="6">
        <f t="shared" si="55"/>
        <v>630270.11220283236</v>
      </c>
      <c r="P82" s="6">
        <f t="shared" si="33"/>
        <v>627927.50271428842</v>
      </c>
      <c r="Q82" s="6">
        <f t="shared" si="34"/>
        <v>-2342.6094885439638</v>
      </c>
      <c r="R82" s="18">
        <f t="shared" si="56"/>
        <v>-57.305076468536839</v>
      </c>
      <c r="S82" s="13">
        <f t="shared" si="43"/>
        <v>-58.107336255458364</v>
      </c>
      <c r="T82" s="1"/>
      <c r="U82" s="1"/>
      <c r="V82">
        <v>3.9522600397830399</v>
      </c>
      <c r="W82" s="6">
        <f>H82*(1-Y82)</f>
        <v>1390.2239858617379</v>
      </c>
      <c r="X82">
        <f>MIN(W$2*I82^W$3, 1)</f>
        <v>6.6787717036606395E-2</v>
      </c>
      <c r="Y82">
        <f>X82*(1-0.08*K82)</f>
        <v>5.8880051339472196E-2</v>
      </c>
      <c r="Z82" s="6">
        <v>3610.50289448585</v>
      </c>
      <c r="AA82" s="6">
        <f t="shared" si="35"/>
        <v>1168.1856809416779</v>
      </c>
      <c r="AB82" s="1">
        <v>2.6976341174233199E+164</v>
      </c>
      <c r="AC82" s="6">
        <f t="shared" si="44"/>
        <v>429.50602201133484</v>
      </c>
      <c r="AD82">
        <v>14718856871.393101</v>
      </c>
      <c r="AE82" s="19">
        <f t="shared" si="45"/>
        <v>52.604927720286092</v>
      </c>
      <c r="AF82" s="12">
        <f t="shared" si="46"/>
        <v>2.4393931089277272</v>
      </c>
      <c r="AG82" s="12">
        <f t="shared" si="47"/>
        <v>0.48787862178554531</v>
      </c>
      <c r="AH82" s="6">
        <f t="shared" si="48"/>
        <v>4652.0590594975556</v>
      </c>
      <c r="AI82">
        <f t="shared" si="49"/>
        <v>1.8973456925947805</v>
      </c>
      <c r="AJ82">
        <f t="shared" si="50"/>
        <v>0.68828495888434726</v>
      </c>
      <c r="AK82">
        <f t="shared" si="51"/>
        <v>0.31171504111565268</v>
      </c>
      <c r="AL82">
        <f t="shared" si="36"/>
        <v>2451.8774188880002</v>
      </c>
      <c r="AM82">
        <f t="shared" si="52"/>
        <v>1.1717007832915525</v>
      </c>
      <c r="AN82">
        <f t="shared" si="53"/>
        <v>3.499611899502332</v>
      </c>
      <c r="AO82">
        <f t="shared" si="37"/>
        <v>1.79328</v>
      </c>
      <c r="AP82">
        <f t="shared" si="54"/>
        <v>1.9515144871421819</v>
      </c>
      <c r="AQ82">
        <f t="shared" si="38"/>
        <v>2.4393931089277272</v>
      </c>
      <c r="AR82">
        <f t="shared" si="39"/>
        <v>0.48787862178554531</v>
      </c>
      <c r="AS82">
        <f t="shared" si="40"/>
        <v>0.1478789390430777</v>
      </c>
      <c r="AT82">
        <f t="shared" si="41"/>
        <v>2.3962527163261114</v>
      </c>
      <c r="AV82" s="1">
        <v>1.84423553806451E+43</v>
      </c>
      <c r="AW82" s="9">
        <f t="shared" si="57"/>
        <v>-180.54592616151115</v>
      </c>
      <c r="AX82" s="1">
        <v>4.1707738717495602E+167</v>
      </c>
    </row>
    <row r="83" spans="1:50" x14ac:dyDescent="0.2">
      <c r="A83">
        <v>1</v>
      </c>
      <c r="B83" t="s">
        <v>18</v>
      </c>
      <c r="C83">
        <v>18</v>
      </c>
      <c r="D83">
        <v>9</v>
      </c>
      <c r="E83">
        <v>2018</v>
      </c>
      <c r="F83" s="3">
        <v>17.981740500000001</v>
      </c>
      <c r="G83" s="3">
        <f t="shared" si="42"/>
        <v>291.13174049999998</v>
      </c>
      <c r="H83" s="4">
        <v>73.860084882931673</v>
      </c>
      <c r="I83" s="5">
        <v>1</v>
      </c>
      <c r="J83" s="7">
        <f t="shared" si="58"/>
        <v>1.7453292519943295E-2</v>
      </c>
      <c r="K83" s="5">
        <v>1.48</v>
      </c>
      <c r="L83" s="5">
        <v>0.8</v>
      </c>
      <c r="N83" s="1">
        <v>7.39610324903384E+43</v>
      </c>
      <c r="O83" s="6">
        <f t="shared" si="55"/>
        <v>627927.50271428842</v>
      </c>
      <c r="P83" s="6">
        <f t="shared" si="33"/>
        <v>624474.53762807266</v>
      </c>
      <c r="Q83" s="6">
        <f t="shared" si="34"/>
        <v>-3452.9650862158142</v>
      </c>
      <c r="R83" s="18">
        <f t="shared" si="56"/>
        <v>-58.107336255458364</v>
      </c>
      <c r="S83" s="13">
        <f t="shared" si="43"/>
        <v>-59.289853037645855</v>
      </c>
      <c r="T83" s="1"/>
      <c r="U83" s="1"/>
      <c r="V83">
        <v>0.19775032860624001</v>
      </c>
      <c r="W83" s="6">
        <f>H83*(1-Y83)</f>
        <v>8.7450340501391146</v>
      </c>
      <c r="X83">
        <f>MIN(W$2*I83^W$3, 1)</f>
        <v>1</v>
      </c>
      <c r="Y83">
        <f>X83*(1-0.08*K83)</f>
        <v>0.88159999999999994</v>
      </c>
      <c r="Z83" s="6">
        <v>3432.12729969973</v>
      </c>
      <c r="AA83" s="6">
        <f t="shared" si="35"/>
        <v>1110.4718882240913</v>
      </c>
      <c r="AB83" s="1">
        <v>6.9731518152053895E+166</v>
      </c>
      <c r="AC83" s="6">
        <f t="shared" si="44"/>
        <v>423.15592462760566</v>
      </c>
      <c r="AD83">
        <v>14718856871.393101</v>
      </c>
      <c r="AE83" s="19">
        <f t="shared" si="45"/>
        <v>45.273572587412843</v>
      </c>
      <c r="AF83" s="12">
        <f t="shared" si="46"/>
        <v>2.0994238709634239</v>
      </c>
      <c r="AG83" s="12">
        <f t="shared" si="47"/>
        <v>0.41988477419268466</v>
      </c>
      <c r="AH83" s="6">
        <f t="shared" si="48"/>
        <v>4325.837923794782</v>
      </c>
      <c r="AI83">
        <f t="shared" si="49"/>
        <v>1.7602143917025801</v>
      </c>
      <c r="AJ83">
        <f t="shared" si="50"/>
        <v>0.6594430771853047</v>
      </c>
      <c r="AK83">
        <f t="shared" si="51"/>
        <v>0.34055692281469524</v>
      </c>
      <c r="AL83">
        <f t="shared" si="36"/>
        <v>2457.56309242</v>
      </c>
      <c r="AM83">
        <f t="shared" si="52"/>
        <v>1.1138133282087175</v>
      </c>
      <c r="AN83">
        <f t="shared" si="53"/>
        <v>3.0118838714570311</v>
      </c>
      <c r="AO83">
        <f t="shared" si="37"/>
        <v>1.79328</v>
      </c>
      <c r="AP83">
        <f t="shared" si="54"/>
        <v>1.6795390967707391</v>
      </c>
      <c r="AQ83">
        <f t="shared" si="38"/>
        <v>2.0994238709634239</v>
      </c>
      <c r="AR83">
        <f t="shared" si="39"/>
        <v>0.41988477419268466</v>
      </c>
      <c r="AS83">
        <f t="shared" si="40"/>
        <v>0.12968310675685354</v>
      </c>
      <c r="AT83">
        <f t="shared" si="41"/>
        <v>2.0622957960750035</v>
      </c>
      <c r="AV83" s="1">
        <v>7.3948250762985498E+43</v>
      </c>
      <c r="AW83" s="9">
        <f t="shared" si="57"/>
        <v>-176.81183993234288</v>
      </c>
      <c r="AX83" s="1">
        <v>1.07810911816244E+170</v>
      </c>
    </row>
    <row r="84" spans="1:50" x14ac:dyDescent="0.2">
      <c r="A84">
        <v>1</v>
      </c>
      <c r="B84" t="s">
        <v>19</v>
      </c>
      <c r="C84">
        <v>21</v>
      </c>
      <c r="D84">
        <v>9</v>
      </c>
      <c r="E84">
        <v>2018</v>
      </c>
      <c r="F84" s="3">
        <v>14.574611900000001</v>
      </c>
      <c r="G84" s="3">
        <f t="shared" si="42"/>
        <v>287.72461189999996</v>
      </c>
      <c r="H84" s="4">
        <v>0</v>
      </c>
      <c r="K84" s="5">
        <v>1.48</v>
      </c>
      <c r="L84" s="5">
        <v>0.8</v>
      </c>
      <c r="N84" s="1">
        <v>2.9656130490928402E+44</v>
      </c>
      <c r="O84" s="6">
        <f t="shared" si="55"/>
        <v>624474.53762807266</v>
      </c>
      <c r="P84" s="6">
        <f t="shared" si="33"/>
        <v>621394.95259341039</v>
      </c>
      <c r="Q84" s="6">
        <f t="shared" si="34"/>
        <v>-3079.585034662291</v>
      </c>
      <c r="R84" s="18">
        <f t="shared" si="56"/>
        <v>-59.289853037645855</v>
      </c>
      <c r="S84" s="13">
        <f t="shared" si="43"/>
        <v>-60.344500534719941</v>
      </c>
      <c r="T84" s="1"/>
      <c r="U84" s="1"/>
      <c r="V84">
        <v>0</v>
      </c>
      <c r="W84" s="6">
        <v>0</v>
      </c>
      <c r="Z84" s="6">
        <v>3192.5041333375202</v>
      </c>
      <c r="AA84" s="6">
        <f t="shared" si="35"/>
        <v>1032.941317013705</v>
      </c>
      <c r="AB84" s="1">
        <v>1.8024996764330299E+169</v>
      </c>
      <c r="AC84" s="6">
        <f t="shared" si="44"/>
        <v>413.92470259112952</v>
      </c>
      <c r="AD84">
        <v>14718856871.393101</v>
      </c>
      <c r="AE84" s="19">
        <f t="shared" si="45"/>
        <v>36.43632310644702</v>
      </c>
      <c r="AF84" s="12">
        <f t="shared" si="46"/>
        <v>1.6896233746987002</v>
      </c>
      <c r="AG84" s="12">
        <f t="shared" si="47"/>
        <v>0.33792467493973993</v>
      </c>
      <c r="AH84" s="6">
        <f t="shared" si="48"/>
        <v>3870.2440517547911</v>
      </c>
      <c r="AI84">
        <f t="shared" si="49"/>
        <v>1.5696941535384248</v>
      </c>
      <c r="AJ84">
        <f t="shared" si="50"/>
        <v>0.61550892653288514</v>
      </c>
      <c r="AK84">
        <f t="shared" si="51"/>
        <v>0.38449107346711475</v>
      </c>
      <c r="AL84">
        <f t="shared" si="36"/>
        <v>2465.603915916</v>
      </c>
      <c r="AM84">
        <f t="shared" si="52"/>
        <v>1.0360494654099348</v>
      </c>
      <c r="AN84">
        <f t="shared" si="53"/>
        <v>2.4239742443037482</v>
      </c>
      <c r="AO84">
        <f t="shared" si="37"/>
        <v>1.79328</v>
      </c>
      <c r="AP84">
        <f t="shared" si="54"/>
        <v>1.3516986997589602</v>
      </c>
      <c r="AQ84">
        <f t="shared" si="38"/>
        <v>1.6896233746987002</v>
      </c>
      <c r="AR84">
        <f t="shared" si="39"/>
        <v>0.33792467493973993</v>
      </c>
      <c r="AS84">
        <f t="shared" si="40"/>
        <v>0.10721212401455736</v>
      </c>
      <c r="AT84">
        <f t="shared" si="41"/>
        <v>1.6597425754676942</v>
      </c>
      <c r="AV84" s="1">
        <v>2.9651005405981402E+44</v>
      </c>
      <c r="AW84" s="9">
        <f t="shared" si="57"/>
        <v>-171.64240266992471</v>
      </c>
      <c r="AX84" s="1">
        <v>2.7868192004795202E+172</v>
      </c>
    </row>
    <row r="85" spans="1:50" x14ac:dyDescent="0.2">
      <c r="A85">
        <v>1</v>
      </c>
      <c r="B85" t="s">
        <v>12</v>
      </c>
      <c r="C85">
        <v>0</v>
      </c>
      <c r="D85">
        <v>10</v>
      </c>
      <c r="E85">
        <v>2018</v>
      </c>
      <c r="F85" s="3">
        <v>13.302823999999999</v>
      </c>
      <c r="G85" s="3">
        <f t="shared" si="42"/>
        <v>286.45282399999996</v>
      </c>
      <c r="H85" s="4">
        <v>0</v>
      </c>
      <c r="K85" s="5">
        <v>1.4</v>
      </c>
      <c r="L85" s="5">
        <v>0.8</v>
      </c>
      <c r="N85" s="1">
        <v>1.18912087363012E+45</v>
      </c>
      <c r="O85" s="6">
        <f t="shared" si="55"/>
        <v>621394.95259341039</v>
      </c>
      <c r="P85" s="6">
        <f t="shared" si="33"/>
        <v>618506.61903586285</v>
      </c>
      <c r="Q85" s="6">
        <f t="shared" si="34"/>
        <v>-2888.3335575475921</v>
      </c>
      <c r="R85" s="18">
        <f t="shared" si="56"/>
        <v>-60.344500534719941</v>
      </c>
      <c r="S85" s="13">
        <f t="shared" si="43"/>
        <v>-61.333651255643815</v>
      </c>
      <c r="T85" s="1"/>
      <c r="U85" s="1"/>
      <c r="V85">
        <v>0</v>
      </c>
      <c r="W85" s="6">
        <v>0</v>
      </c>
      <c r="Z85" s="6">
        <v>3106.7284988413999</v>
      </c>
      <c r="AA85" s="6">
        <f t="shared" si="35"/>
        <v>1005.1884330193202</v>
      </c>
      <c r="AB85" s="1">
        <v>4.6593063934970504E+171</v>
      </c>
      <c r="AC85" s="6">
        <f t="shared" si="44"/>
        <v>405.81985382989592</v>
      </c>
      <c r="AD85">
        <v>14718856871.393101</v>
      </c>
      <c r="AE85" s="19">
        <f t="shared" si="45"/>
        <v>31.7351217177061</v>
      </c>
      <c r="AF85" s="12">
        <f t="shared" si="46"/>
        <v>1.5557120388357817</v>
      </c>
      <c r="AG85" s="12">
        <f t="shared" si="47"/>
        <v>0.31114240776715629</v>
      </c>
      <c r="AH85" s="6">
        <f t="shared" si="48"/>
        <v>3649.5892666897657</v>
      </c>
      <c r="AI85">
        <f t="shared" si="49"/>
        <v>1.4784012715250578</v>
      </c>
      <c r="AJ85">
        <f t="shared" si="50"/>
        <v>0.59822644799617386</v>
      </c>
      <c r="AK85">
        <f t="shared" si="51"/>
        <v>0.40177355200382603</v>
      </c>
      <c r="AL85">
        <f t="shared" si="36"/>
        <v>2468.60533536</v>
      </c>
      <c r="AM85">
        <f t="shared" si="52"/>
        <v>1.0082130722360283</v>
      </c>
      <c r="AN85">
        <f t="shared" si="53"/>
        <v>2.1784946822225217</v>
      </c>
      <c r="AO85">
        <f t="shared" si="37"/>
        <v>1.7504</v>
      </c>
      <c r="AP85">
        <f t="shared" si="54"/>
        <v>1.2445696310686254</v>
      </c>
      <c r="AQ85">
        <f t="shared" si="38"/>
        <v>1.5557120388357817</v>
      </c>
      <c r="AR85">
        <f t="shared" si="39"/>
        <v>0.31114240776715629</v>
      </c>
      <c r="AS85">
        <f t="shared" si="40"/>
        <v>9.971949506567461E-2</v>
      </c>
      <c r="AT85">
        <f t="shared" si="41"/>
        <v>1.5281994465091038</v>
      </c>
      <c r="AV85" s="1">
        <v>1.18891537327021E+45</v>
      </c>
      <c r="AW85" s="9">
        <f t="shared" si="57"/>
        <v>-161.88712995274929</v>
      </c>
      <c r="AX85" s="1">
        <v>7.2036875723661097E+174</v>
      </c>
    </row>
    <row r="86" spans="1:50" x14ac:dyDescent="0.2">
      <c r="A86">
        <v>1</v>
      </c>
      <c r="B86" t="s">
        <v>13</v>
      </c>
      <c r="C86">
        <v>3</v>
      </c>
      <c r="D86">
        <v>10</v>
      </c>
      <c r="E86">
        <v>2018</v>
      </c>
      <c r="F86" s="3">
        <v>8.7583215000000205</v>
      </c>
      <c r="G86" s="3">
        <f t="shared" si="42"/>
        <v>281.9083215</v>
      </c>
      <c r="H86" s="4">
        <v>0</v>
      </c>
      <c r="K86" s="5">
        <v>1.4</v>
      </c>
      <c r="L86" s="5">
        <v>0.8</v>
      </c>
      <c r="N86" s="1">
        <v>4.7680139947300299E+45</v>
      </c>
      <c r="O86" s="6">
        <f t="shared" si="55"/>
        <v>618506.61903586285</v>
      </c>
      <c r="P86" s="6">
        <f t="shared" si="33"/>
        <v>616101.22618313297</v>
      </c>
      <c r="Q86" s="6">
        <f t="shared" si="34"/>
        <v>-2405.3928527298367</v>
      </c>
      <c r="R86" s="18">
        <f t="shared" si="56"/>
        <v>-61.333651255643815</v>
      </c>
      <c r="S86" s="13">
        <f t="shared" si="43"/>
        <v>-62.157412094541939</v>
      </c>
      <c r="T86" s="1"/>
      <c r="U86" s="1"/>
      <c r="V86">
        <v>0</v>
      </c>
      <c r="W86" s="6">
        <v>0</v>
      </c>
      <c r="Z86" s="6">
        <v>2815.8151151268298</v>
      </c>
      <c r="AA86" s="6">
        <f t="shared" si="35"/>
        <v>911.06280587505955</v>
      </c>
      <c r="AB86" s="1">
        <v>1.2043905667402E+174</v>
      </c>
      <c r="AC86" s="6">
        <f t="shared" si="44"/>
        <v>398.3270606783102</v>
      </c>
      <c r="AD86">
        <v>14148076343.9335</v>
      </c>
      <c r="AE86" s="19">
        <f t="shared" si="45"/>
        <v>23.462241712894613</v>
      </c>
      <c r="AF86" s="12">
        <f t="shared" si="46"/>
        <v>1.1501607655867392</v>
      </c>
      <c r="AG86" s="12">
        <f t="shared" si="47"/>
        <v>0.23003215311734779</v>
      </c>
      <c r="AH86" s="6">
        <f t="shared" si="48"/>
        <v>3072.2005669196769</v>
      </c>
      <c r="AI86">
        <f t="shared" si="49"/>
        <v>1.2391251343198892</v>
      </c>
      <c r="AJ86">
        <f t="shared" si="50"/>
        <v>0.53311409872032534</v>
      </c>
      <c r="AK86">
        <f t="shared" si="51"/>
        <v>0.46688590127967455</v>
      </c>
      <c r="AL86">
        <f t="shared" si="36"/>
        <v>2479.3303612599998</v>
      </c>
      <c r="AM86">
        <f t="shared" si="52"/>
        <v>0.91380421853065152</v>
      </c>
      <c r="AN86">
        <f t="shared" si="53"/>
        <v>1.6105931232664226</v>
      </c>
      <c r="AO86">
        <f t="shared" si="37"/>
        <v>1.7504</v>
      </c>
      <c r="AP86">
        <f t="shared" si="54"/>
        <v>0.92012861246939137</v>
      </c>
      <c r="AQ86">
        <f t="shared" si="38"/>
        <v>1.1501607655867392</v>
      </c>
      <c r="AR86">
        <f t="shared" si="39"/>
        <v>0.23003215311734779</v>
      </c>
      <c r="AS86">
        <f t="shared" si="40"/>
        <v>7.6472486976415829E-2</v>
      </c>
      <c r="AT86">
        <f t="shared" si="41"/>
        <v>1.1298203018866522</v>
      </c>
      <c r="AV86" s="1">
        <v>4.5823236586578997E+45</v>
      </c>
      <c r="AW86" s="9">
        <f t="shared" si="57"/>
        <v>-154.07196899309093</v>
      </c>
      <c r="AX86" s="1">
        <v>1.8620911837887401E+177</v>
      </c>
    </row>
    <row r="87" spans="1:50" x14ac:dyDescent="0.2">
      <c r="A87">
        <v>1</v>
      </c>
      <c r="B87" t="s">
        <v>14</v>
      </c>
      <c r="C87">
        <v>6</v>
      </c>
      <c r="D87">
        <v>10</v>
      </c>
      <c r="E87">
        <v>2018</v>
      </c>
      <c r="F87" s="3">
        <v>5.7589915000000396</v>
      </c>
      <c r="G87" s="3">
        <f t="shared" si="42"/>
        <v>278.90899150000001</v>
      </c>
      <c r="H87" s="4">
        <v>37.141130927073782</v>
      </c>
      <c r="I87" s="5">
        <v>1</v>
      </c>
      <c r="J87" s="7">
        <f>I87*PI()/180</f>
        <v>1.7453292519943295E-2</v>
      </c>
      <c r="K87" s="5">
        <v>1.4</v>
      </c>
      <c r="L87" s="5">
        <v>0.8</v>
      </c>
      <c r="N87" s="1">
        <v>1.9118289787092601E+46</v>
      </c>
      <c r="O87" s="6">
        <f t="shared" si="55"/>
        <v>616101.22618313297</v>
      </c>
      <c r="P87" s="6">
        <f t="shared" si="33"/>
        <v>614007.84342082217</v>
      </c>
      <c r="Q87" s="6">
        <f t="shared" si="34"/>
        <v>-2093.3827623107836</v>
      </c>
      <c r="R87" s="18">
        <f t="shared" si="56"/>
        <v>-62.157412094541939</v>
      </c>
      <c r="S87" s="13">
        <f t="shared" si="43"/>
        <v>-62.874320660416686</v>
      </c>
      <c r="T87" s="1"/>
      <c r="U87" s="1"/>
      <c r="V87">
        <v>0.107222358640997</v>
      </c>
      <c r="W87" s="6">
        <f>H87*(1-Y87)</f>
        <v>4.1598066638322635</v>
      </c>
      <c r="X87">
        <f>MIN(W$2*I87^W$3, 1)</f>
        <v>1</v>
      </c>
      <c r="Y87">
        <f>X87*(1-0.08*K87)</f>
        <v>0.88800000000000001</v>
      </c>
      <c r="Z87" s="6">
        <v>2636.6005414647698</v>
      </c>
      <c r="AA87" s="6">
        <f t="shared" si="35"/>
        <v>853.07755980647789</v>
      </c>
      <c r="AB87" s="1">
        <v>3.1132458669756802E+176</v>
      </c>
      <c r="AC87" s="6">
        <f t="shared" si="44"/>
        <v>392.16668537669602</v>
      </c>
      <c r="AD87">
        <v>14148076343.9335</v>
      </c>
      <c r="AE87" s="19">
        <f t="shared" si="45"/>
        <v>19.103421027950127</v>
      </c>
      <c r="AF87" s="12">
        <f t="shared" si="46"/>
        <v>0.93648363288139413</v>
      </c>
      <c r="AG87" s="12">
        <f t="shared" si="47"/>
        <v>0.1872967265762788</v>
      </c>
      <c r="AH87" s="6">
        <f t="shared" si="48"/>
        <v>2707.7432068017042</v>
      </c>
      <c r="AI87">
        <f t="shared" si="49"/>
        <v>1.0890177144308359</v>
      </c>
      <c r="AJ87">
        <f t="shared" si="50"/>
        <v>0.48791595903551427</v>
      </c>
      <c r="AK87">
        <f t="shared" si="51"/>
        <v>0.51208404096448579</v>
      </c>
      <c r="AL87">
        <f t="shared" si="36"/>
        <v>2486.40878006</v>
      </c>
      <c r="AM87">
        <f t="shared" si="52"/>
        <v>0.85564449328633685</v>
      </c>
      <c r="AN87">
        <f t="shared" si="53"/>
        <v>1.3113767607964737</v>
      </c>
      <c r="AO87">
        <f t="shared" si="37"/>
        <v>1.7504</v>
      </c>
      <c r="AP87">
        <f t="shared" si="54"/>
        <v>0.74918690630511531</v>
      </c>
      <c r="AQ87">
        <f t="shared" si="38"/>
        <v>0.93648363288139413</v>
      </c>
      <c r="AR87">
        <f t="shared" si="39"/>
        <v>0.1872967265762788</v>
      </c>
      <c r="AS87">
        <f t="shared" si="40"/>
        <v>6.3811593207231149E-2</v>
      </c>
      <c r="AT87">
        <f t="shared" si="41"/>
        <v>0.91992202522593536</v>
      </c>
      <c r="AV87" s="1">
        <v>1.83737278668438E+46</v>
      </c>
      <c r="AW87" s="9">
        <f t="shared" si="57"/>
        <v>-149.2897633973065</v>
      </c>
      <c r="AX87" s="1">
        <v>4.8133453067078402E+179</v>
      </c>
    </row>
    <row r="88" spans="1:50" x14ac:dyDescent="0.2">
      <c r="A88">
        <v>1</v>
      </c>
      <c r="B88" t="s">
        <v>15</v>
      </c>
      <c r="C88">
        <v>9</v>
      </c>
      <c r="D88">
        <v>10</v>
      </c>
      <c r="E88">
        <v>2018</v>
      </c>
      <c r="F88" s="3">
        <v>9.4766739999999992</v>
      </c>
      <c r="G88" s="3">
        <f t="shared" si="42"/>
        <v>282.62667399999998</v>
      </c>
      <c r="H88" s="4">
        <v>1150.797735460628</v>
      </c>
      <c r="I88" s="5">
        <v>30.41</v>
      </c>
      <c r="J88" s="7">
        <f t="shared" ref="J88:J91" si="59">I88*PI()/180</f>
        <v>0.53075462553147557</v>
      </c>
      <c r="K88" s="5">
        <v>1.4</v>
      </c>
      <c r="L88" s="5">
        <v>0.8</v>
      </c>
      <c r="N88" s="1">
        <v>7.6658542694555498E+46</v>
      </c>
      <c r="O88" s="6">
        <f t="shared" si="55"/>
        <v>614007.84342082217</v>
      </c>
      <c r="P88" s="6">
        <f t="shared" si="33"/>
        <v>612612.67549417354</v>
      </c>
      <c r="Q88" s="6">
        <f t="shared" si="34"/>
        <v>-1395.167926648583</v>
      </c>
      <c r="R88" s="18">
        <f t="shared" si="56"/>
        <v>-62.874320660416686</v>
      </c>
      <c r="S88" s="13">
        <f t="shared" si="43"/>
        <v>-63.352115670223696</v>
      </c>
      <c r="T88" s="1"/>
      <c r="U88" s="1"/>
      <c r="V88">
        <v>3.3209147190197599</v>
      </c>
      <c r="W88" s="6">
        <f>H88*(1-Y88)</f>
        <v>1068.8930554989743</v>
      </c>
      <c r="X88">
        <f>MIN(W$2*I88^W$3, 1)</f>
        <v>8.0148749962475896E-2</v>
      </c>
      <c r="Y88">
        <f>X88*(1-0.08*K88)</f>
        <v>7.1172089966678592E-2</v>
      </c>
      <c r="Z88" s="6">
        <v>2860.2185879220901</v>
      </c>
      <c r="AA88" s="6">
        <f t="shared" si="35"/>
        <v>925.42964136014643</v>
      </c>
      <c r="AB88" s="1">
        <v>8.0474723863656501E+178</v>
      </c>
      <c r="AC88" s="6">
        <f t="shared" si="44"/>
        <v>386.86378861243816</v>
      </c>
      <c r="AD88">
        <v>14148076343.9335</v>
      </c>
      <c r="AE88" s="19">
        <f t="shared" si="45"/>
        <v>24.627776960362759</v>
      </c>
      <c r="AF88" s="12">
        <f t="shared" si="46"/>
        <v>1.2072973737996509</v>
      </c>
      <c r="AG88" s="12">
        <f t="shared" si="47"/>
        <v>0.24145947475993013</v>
      </c>
      <c r="AH88" s="6">
        <f t="shared" si="48"/>
        <v>3161.6644502981139</v>
      </c>
      <c r="AI88">
        <f t="shared" si="49"/>
        <v>1.2760815807456414</v>
      </c>
      <c r="AJ88">
        <f t="shared" si="50"/>
        <v>0.54371379696389732</v>
      </c>
      <c r="AK88">
        <f t="shared" si="51"/>
        <v>0.45628620303610273</v>
      </c>
      <c r="AL88">
        <f t="shared" si="36"/>
        <v>2477.6350493599998</v>
      </c>
      <c r="AM88">
        <f t="shared" si="52"/>
        <v>0.92821428421278473</v>
      </c>
      <c r="AN88">
        <f t="shared" si="53"/>
        <v>1.6906026584791272</v>
      </c>
      <c r="AO88">
        <f t="shared" si="37"/>
        <v>1.7504</v>
      </c>
      <c r="AP88">
        <f t="shared" si="54"/>
        <v>0.96583789903972073</v>
      </c>
      <c r="AQ88">
        <f t="shared" si="38"/>
        <v>1.2072973737996509</v>
      </c>
      <c r="AR88">
        <f t="shared" si="39"/>
        <v>0.24145947475993013</v>
      </c>
      <c r="AS88">
        <f t="shared" si="40"/>
        <v>7.9804764862010671E-2</v>
      </c>
      <c r="AT88">
        <f t="shared" si="41"/>
        <v>1.1859464556134833</v>
      </c>
      <c r="AV88" s="1">
        <v>7.3673075250146803E+46</v>
      </c>
      <c r="AW88" s="9">
        <f t="shared" si="57"/>
        <v>-159.03761540284833</v>
      </c>
      <c r="AX88" s="1">
        <v>1.24420829889041E+182</v>
      </c>
    </row>
    <row r="89" spans="1:50" x14ac:dyDescent="0.2">
      <c r="A89">
        <v>1</v>
      </c>
      <c r="B89" t="s">
        <v>16</v>
      </c>
      <c r="C89">
        <v>12</v>
      </c>
      <c r="D89">
        <v>10</v>
      </c>
      <c r="E89">
        <v>2018</v>
      </c>
      <c r="F89" s="3">
        <v>17.363210599999999</v>
      </c>
      <c r="G89" s="3">
        <f t="shared" si="42"/>
        <v>290.51321059999998</v>
      </c>
      <c r="H89" s="4">
        <v>2412.9418872653227</v>
      </c>
      <c r="I89" s="5">
        <v>54.59</v>
      </c>
      <c r="J89" s="7">
        <f t="shared" si="59"/>
        <v>0.95277523866370462</v>
      </c>
      <c r="K89" s="5">
        <v>1.4</v>
      </c>
      <c r="L89" s="5">
        <v>0.8</v>
      </c>
      <c r="N89" s="1">
        <v>3.0737750256408599E+47</v>
      </c>
      <c r="O89" s="6">
        <f t="shared" si="55"/>
        <v>612612.67549417354</v>
      </c>
      <c r="P89" s="6">
        <f t="shared" si="33"/>
        <v>611635.12521110382</v>
      </c>
      <c r="Q89" s="6">
        <f t="shared" si="34"/>
        <v>-977.55028306975623</v>
      </c>
      <c r="R89" s="18">
        <f t="shared" si="56"/>
        <v>-63.352115670223696</v>
      </c>
      <c r="S89" s="13">
        <f t="shared" si="43"/>
        <v>-63.686891605195285</v>
      </c>
      <c r="T89" s="1"/>
      <c r="U89" s="1"/>
      <c r="V89">
        <v>6.9634965139625198</v>
      </c>
      <c r="W89" s="6">
        <f>H89*(1-Y89)</f>
        <v>2315.5813845435855</v>
      </c>
      <c r="X89">
        <f>MIN(W$2*I89^W$3, 1)</f>
        <v>4.5438394661042478E-2</v>
      </c>
      <c r="Y89">
        <f>X89*(1-0.08*K89)</f>
        <v>4.0349294459005723E-2</v>
      </c>
      <c r="Z89" s="6">
        <v>3387.5417760544201</v>
      </c>
      <c r="AA89" s="6">
        <f t="shared" si="35"/>
        <v>1096.0461498098437</v>
      </c>
      <c r="AB89" s="1">
        <v>2.0802022897160501E+181</v>
      </c>
      <c r="AC89" s="6">
        <f t="shared" si="44"/>
        <v>383.35957856297119</v>
      </c>
      <c r="AD89">
        <v>14148076343.9335</v>
      </c>
      <c r="AE89" s="19">
        <f t="shared" si="45"/>
        <v>41.188643911729024</v>
      </c>
      <c r="AF89" s="12">
        <f t="shared" si="46"/>
        <v>2.0191404894169938</v>
      </c>
      <c r="AG89" s="12">
        <f t="shared" si="47"/>
        <v>0.40382809788339868</v>
      </c>
      <c r="AH89" s="6">
        <f t="shared" si="48"/>
        <v>4183.2418261478433</v>
      </c>
      <c r="AI89">
        <f t="shared" si="49"/>
        <v>1.7011805612570607</v>
      </c>
      <c r="AJ89">
        <f t="shared" si="50"/>
        <v>0.65173493617544309</v>
      </c>
      <c r="AK89">
        <f t="shared" si="51"/>
        <v>0.34826506382455685</v>
      </c>
      <c r="AL89">
        <f t="shared" si="36"/>
        <v>2459.022822984</v>
      </c>
      <c r="AM89">
        <f t="shared" si="52"/>
        <v>1.0993441823569143</v>
      </c>
      <c r="AN89">
        <f t="shared" si="53"/>
        <v>2.827442810140405</v>
      </c>
      <c r="AO89">
        <f t="shared" si="37"/>
        <v>1.7504</v>
      </c>
      <c r="AP89">
        <f t="shared" si="54"/>
        <v>1.6153123915335952</v>
      </c>
      <c r="AQ89">
        <f t="shared" si="38"/>
        <v>2.0191404894169938</v>
      </c>
      <c r="AR89">
        <f t="shared" si="39"/>
        <v>0.40382809788339868</v>
      </c>
      <c r="AS89">
        <f t="shared" si="40"/>
        <v>0.12533053606709618</v>
      </c>
      <c r="AT89">
        <f t="shared" si="41"/>
        <v>1.9834322170961145</v>
      </c>
      <c r="AV89" s="1">
        <v>2.9540668372521001E+47</v>
      </c>
      <c r="AW89" s="9">
        <f t="shared" si="57"/>
        <v>-177.42358728762952</v>
      </c>
      <c r="AX89" s="1">
        <v>3.2161712746235399E+184</v>
      </c>
    </row>
    <row r="90" spans="1:50" x14ac:dyDescent="0.2">
      <c r="A90">
        <v>1</v>
      </c>
      <c r="B90" t="s">
        <v>17</v>
      </c>
      <c r="C90">
        <v>15</v>
      </c>
      <c r="D90">
        <v>10</v>
      </c>
      <c r="E90">
        <v>2018</v>
      </c>
      <c r="F90" s="3">
        <v>21.081008499999999</v>
      </c>
      <c r="G90" s="3">
        <f t="shared" si="42"/>
        <v>294.23100849999997</v>
      </c>
      <c r="H90" s="4">
        <v>1484.8754727114058</v>
      </c>
      <c r="I90" s="5">
        <v>36.700000000000003</v>
      </c>
      <c r="J90" s="7">
        <f t="shared" si="59"/>
        <v>0.64053583548191895</v>
      </c>
      <c r="K90" s="5">
        <v>1.4</v>
      </c>
      <c r="L90" s="5">
        <v>0.8</v>
      </c>
      <c r="N90" s="1">
        <v>1.2324905452350199E+48</v>
      </c>
      <c r="O90" s="6">
        <f t="shared" si="55"/>
        <v>611635.12521110382</v>
      </c>
      <c r="P90" s="6">
        <f t="shared" si="33"/>
        <v>609341.56220120215</v>
      </c>
      <c r="Q90" s="6">
        <f t="shared" si="34"/>
        <v>-2293.5630099017203</v>
      </c>
      <c r="R90" s="18">
        <f t="shared" si="56"/>
        <v>-63.686891605195285</v>
      </c>
      <c r="S90" s="13">
        <f t="shared" si="43"/>
        <v>-64.472354731086767</v>
      </c>
      <c r="T90" s="1"/>
      <c r="U90" s="1"/>
      <c r="V90">
        <v>4.28591594678874</v>
      </c>
      <c r="W90" s="6">
        <f>H90*(1-Y90)</f>
        <v>1396.8112314108366</v>
      </c>
      <c r="X90">
        <f>MIN(W$2*I90^W$3, 1)</f>
        <v>6.6787717036606395E-2</v>
      </c>
      <c r="Y90">
        <f>X90*(1-0.08*K90)</f>
        <v>5.9307492728506481E-2</v>
      </c>
      <c r="Z90" s="6">
        <v>3663.0034186251401</v>
      </c>
      <c r="AA90" s="6">
        <f t="shared" si="35"/>
        <v>1185.1723341403554</v>
      </c>
      <c r="AB90" s="1">
        <v>5.3771437271052798E+183</v>
      </c>
      <c r="AC90" s="6">
        <f t="shared" si="44"/>
        <v>380.91851105797747</v>
      </c>
      <c r="AD90">
        <v>14148076343.9335</v>
      </c>
      <c r="AE90" s="19">
        <f t="shared" si="45"/>
        <v>51.920560164574681</v>
      </c>
      <c r="AF90" s="12">
        <f t="shared" si="46"/>
        <v>2.5452380876188698</v>
      </c>
      <c r="AG90" s="12">
        <f t="shared" si="47"/>
        <v>0.50904761752377381</v>
      </c>
      <c r="AH90" s="6">
        <f t="shared" si="48"/>
        <v>4680.959776332169</v>
      </c>
      <c r="AI90">
        <f t="shared" si="49"/>
        <v>1.9104018082730037</v>
      </c>
      <c r="AJ90">
        <f t="shared" si="50"/>
        <v>0.69619413632938454</v>
      </c>
      <c r="AK90">
        <f t="shared" si="51"/>
        <v>0.30380586367061552</v>
      </c>
      <c r="AL90">
        <f t="shared" si="36"/>
        <v>2450.24881994</v>
      </c>
      <c r="AM90">
        <f t="shared" si="52"/>
        <v>1.1887385497897245</v>
      </c>
      <c r="AN90">
        <f t="shared" si="53"/>
        <v>3.5641477988544561</v>
      </c>
      <c r="AO90">
        <f t="shared" si="37"/>
        <v>1.7504</v>
      </c>
      <c r="AP90">
        <f t="shared" si="54"/>
        <v>2.0361904700950961</v>
      </c>
      <c r="AQ90">
        <f t="shared" si="38"/>
        <v>2.5452380876188698</v>
      </c>
      <c r="AR90">
        <f t="shared" si="39"/>
        <v>0.50904761752377381</v>
      </c>
      <c r="AS90">
        <f t="shared" si="40"/>
        <v>0.15347230473763271</v>
      </c>
      <c r="AT90">
        <f t="shared" si="41"/>
        <v>2.5002258384809153</v>
      </c>
      <c r="AV90" s="1">
        <v>1.1844911929253601E+48</v>
      </c>
      <c r="AW90" s="9">
        <f t="shared" si="57"/>
        <v>-186.33171193723396</v>
      </c>
      <c r="AX90" s="1">
        <v>8.3135256989832397E+186</v>
      </c>
    </row>
    <row r="91" spans="1:50" x14ac:dyDescent="0.2">
      <c r="A91">
        <v>1</v>
      </c>
      <c r="B91" t="s">
        <v>18</v>
      </c>
      <c r="C91">
        <v>18</v>
      </c>
      <c r="D91">
        <v>10</v>
      </c>
      <c r="E91">
        <v>2018</v>
      </c>
      <c r="F91" s="3">
        <v>18.4521841</v>
      </c>
      <c r="G91" s="3">
        <f t="shared" si="42"/>
        <v>291.60218409999999</v>
      </c>
      <c r="H91" s="4">
        <v>74.243773635570292</v>
      </c>
      <c r="I91" s="5">
        <v>1</v>
      </c>
      <c r="J91" s="7">
        <f t="shared" si="59"/>
        <v>1.7453292519943295E-2</v>
      </c>
      <c r="K91" s="5">
        <v>1.4</v>
      </c>
      <c r="L91" s="5">
        <v>0.8</v>
      </c>
      <c r="N91" s="1">
        <v>4.9419132220875697E+48</v>
      </c>
      <c r="O91" s="6">
        <f t="shared" si="55"/>
        <v>609341.56220120215</v>
      </c>
      <c r="P91" s="6">
        <f t="shared" si="33"/>
        <v>605950.1506459798</v>
      </c>
      <c r="Q91" s="6">
        <f t="shared" si="34"/>
        <v>-3391.4115552223448</v>
      </c>
      <c r="R91" s="18">
        <f t="shared" si="56"/>
        <v>-64.472354731086767</v>
      </c>
      <c r="S91" s="13">
        <f t="shared" si="43"/>
        <v>-65.633791635086936</v>
      </c>
      <c r="T91" s="1"/>
      <c r="U91" s="1"/>
      <c r="V91">
        <v>0.21444471728199399</v>
      </c>
      <c r="W91" s="6">
        <f>H91*(1-Y91)</f>
        <v>8.3153026471838718</v>
      </c>
      <c r="X91">
        <f>MIN(W$2*I91^W$3, 1)</f>
        <v>1</v>
      </c>
      <c r="Y91">
        <f>X91*(1-0.08*K91)</f>
        <v>0.88800000000000001</v>
      </c>
      <c r="Z91" s="6">
        <v>3466.3663665352601</v>
      </c>
      <c r="AA91" s="6">
        <f t="shared" si="35"/>
        <v>1121.5500091327201</v>
      </c>
      <c r="AB91" s="1">
        <v>1.3899453339172399E+186</v>
      </c>
      <c r="AC91" s="6">
        <f t="shared" si="44"/>
        <v>375.236962364362</v>
      </c>
      <c r="AD91">
        <v>14148076343.9335</v>
      </c>
      <c r="AE91" s="19">
        <f t="shared" si="45"/>
        <v>44.109857813398911</v>
      </c>
      <c r="AF91" s="12">
        <f t="shared" si="46"/>
        <v>2.1623435839337772</v>
      </c>
      <c r="AG91" s="12">
        <f t="shared" si="47"/>
        <v>0.43246871678675536</v>
      </c>
      <c r="AH91" s="6">
        <f t="shared" si="48"/>
        <v>4328.3196504240523</v>
      </c>
      <c r="AI91">
        <f t="shared" si="49"/>
        <v>1.7620202473297439</v>
      </c>
      <c r="AJ91">
        <f t="shared" si="50"/>
        <v>0.6652236820839792</v>
      </c>
      <c r="AK91">
        <f t="shared" si="51"/>
        <v>0.33477631791602086</v>
      </c>
      <c r="AL91">
        <f t="shared" si="36"/>
        <v>2456.4528455240002</v>
      </c>
      <c r="AM91">
        <f t="shared" si="52"/>
        <v>1.1249247834831697</v>
      </c>
      <c r="AN91">
        <f t="shared" si="53"/>
        <v>3.0279729674541471</v>
      </c>
      <c r="AO91">
        <f t="shared" si="37"/>
        <v>1.7504</v>
      </c>
      <c r="AP91">
        <f t="shared" si="54"/>
        <v>1.7298748671470219</v>
      </c>
      <c r="AQ91">
        <f t="shared" si="38"/>
        <v>2.1623435839337772</v>
      </c>
      <c r="AR91">
        <f t="shared" si="39"/>
        <v>0.43246871678675536</v>
      </c>
      <c r="AS91">
        <f t="shared" si="40"/>
        <v>0.13307877029200757</v>
      </c>
      <c r="AT91">
        <f t="shared" si="41"/>
        <v>2.1241027810024726</v>
      </c>
      <c r="AV91" s="1">
        <v>4.7494503794736498E+48</v>
      </c>
      <c r="AW91" s="9">
        <f t="shared" si="57"/>
        <v>-182.27974578616505</v>
      </c>
      <c r="AX91" s="1">
        <v>2.1489747792037301E+189</v>
      </c>
    </row>
    <row r="92" spans="1:50" x14ac:dyDescent="0.2">
      <c r="A92">
        <v>1</v>
      </c>
      <c r="B92" t="s">
        <v>19</v>
      </c>
      <c r="C92">
        <v>21</v>
      </c>
      <c r="D92">
        <v>10</v>
      </c>
      <c r="E92">
        <v>2018</v>
      </c>
      <c r="F92" s="3">
        <v>14.734434</v>
      </c>
      <c r="G92" s="3">
        <f t="shared" si="42"/>
        <v>287.884434</v>
      </c>
      <c r="H92" s="4">
        <v>0</v>
      </c>
      <c r="K92" s="5">
        <v>1.4</v>
      </c>
      <c r="L92" s="5">
        <v>0.8</v>
      </c>
      <c r="N92" s="1">
        <v>1.9815572938116899E+49</v>
      </c>
      <c r="O92" s="6">
        <f t="shared" si="55"/>
        <v>605950.1506459798</v>
      </c>
      <c r="P92" s="6">
        <f t="shared" si="33"/>
        <v>602960.10879803193</v>
      </c>
      <c r="Q92" s="6">
        <f t="shared" si="34"/>
        <v>-2990.0418479478831</v>
      </c>
      <c r="R92" s="18">
        <f t="shared" si="56"/>
        <v>-65.633791635086936</v>
      </c>
      <c r="S92" s="13">
        <f t="shared" si="43"/>
        <v>-66.657773800083646</v>
      </c>
      <c r="T92" s="1"/>
      <c r="U92" s="1"/>
      <c r="V92">
        <v>0</v>
      </c>
      <c r="W92" s="6">
        <v>0</v>
      </c>
      <c r="Z92" s="6">
        <v>3203.4222096178701</v>
      </c>
      <c r="AA92" s="6">
        <f t="shared" si="35"/>
        <v>1036.4738831815987</v>
      </c>
      <c r="AB92" s="1">
        <v>3.5928889561565103E+188</v>
      </c>
      <c r="AC92" s="6">
        <f t="shared" si="44"/>
        <v>366.95262271495227</v>
      </c>
      <c r="AD92">
        <v>14148076343.9335</v>
      </c>
      <c r="AE92" s="19">
        <f t="shared" si="45"/>
        <v>34.824250838208151</v>
      </c>
      <c r="AF92" s="12">
        <f t="shared" si="46"/>
        <v>1.7071466356535374</v>
      </c>
      <c r="AG92" s="12">
        <f t="shared" si="47"/>
        <v>0.34142932713070739</v>
      </c>
      <c r="AH92" s="6">
        <f t="shared" si="48"/>
        <v>3836.22371991204</v>
      </c>
      <c r="AI92">
        <f t="shared" si="49"/>
        <v>1.5561342347398233</v>
      </c>
      <c r="AJ92">
        <f t="shared" si="50"/>
        <v>0.61764819967355999</v>
      </c>
      <c r="AK92">
        <f t="shared" si="51"/>
        <v>0.38235180032644001</v>
      </c>
      <c r="AL92">
        <f t="shared" si="36"/>
        <v>2465.2267357599999</v>
      </c>
      <c r="AM92">
        <f t="shared" si="52"/>
        <v>1.0395926611650941</v>
      </c>
      <c r="AN92">
        <f t="shared" si="53"/>
        <v>2.3905515768383614</v>
      </c>
      <c r="AO92">
        <f t="shared" si="37"/>
        <v>1.7504</v>
      </c>
      <c r="AP92">
        <f t="shared" si="54"/>
        <v>1.36571730852283</v>
      </c>
      <c r="AQ92">
        <f t="shared" si="38"/>
        <v>1.7071466356535374</v>
      </c>
      <c r="AR92">
        <f t="shared" si="39"/>
        <v>0.34142932713070739</v>
      </c>
      <c r="AS92">
        <f t="shared" si="40"/>
        <v>0.10818669312794357</v>
      </c>
      <c r="AT92">
        <f t="shared" si="41"/>
        <v>1.6769559395246163</v>
      </c>
      <c r="AV92" s="1">
        <v>1.9043855321011E+49</v>
      </c>
      <c r="AW92" s="9">
        <f t="shared" si="57"/>
        <v>-176.66061149750999</v>
      </c>
      <c r="AX92" s="1">
        <v>5.5549146882633502E+191</v>
      </c>
    </row>
    <row r="93" spans="1:50" x14ac:dyDescent="0.2">
      <c r="A93">
        <v>1</v>
      </c>
      <c r="B93" t="s">
        <v>12</v>
      </c>
      <c r="C93">
        <v>0</v>
      </c>
      <c r="D93">
        <v>11</v>
      </c>
      <c r="E93">
        <v>2018</v>
      </c>
      <c r="F93" s="3">
        <v>12.1654319</v>
      </c>
      <c r="G93" s="3">
        <f t="shared" si="42"/>
        <v>285.31543189999996</v>
      </c>
      <c r="H93" s="4">
        <v>0</v>
      </c>
      <c r="K93" s="5">
        <v>1.27</v>
      </c>
      <c r="L93" s="5">
        <v>0.8</v>
      </c>
      <c r="N93" s="1">
        <v>7.9454436615939501E+49</v>
      </c>
      <c r="O93" s="6">
        <f t="shared" si="55"/>
        <v>602960.10879803193</v>
      </c>
      <c r="P93" s="6">
        <f t="shared" si="33"/>
        <v>600318.74451618933</v>
      </c>
      <c r="Q93" s="6">
        <f t="shared" si="34"/>
        <v>-2641.3642818426447</v>
      </c>
      <c r="R93" s="18">
        <f t="shared" si="56"/>
        <v>-66.657773800083646</v>
      </c>
      <c r="S93" s="13">
        <f t="shared" si="43"/>
        <v>-67.562346395856025</v>
      </c>
      <c r="T93" s="1"/>
      <c r="U93" s="1"/>
      <c r="V93">
        <v>0</v>
      </c>
      <c r="W93" s="6">
        <v>0</v>
      </c>
      <c r="Z93" s="6">
        <v>3031.6600704669099</v>
      </c>
      <c r="AA93" s="6">
        <f t="shared" si="35"/>
        <v>980.89988771672154</v>
      </c>
      <c r="AB93" s="1">
        <v>9.2873084547080305E+190</v>
      </c>
      <c r="AC93" s="6">
        <f t="shared" si="44"/>
        <v>359.76319167414357</v>
      </c>
      <c r="AD93">
        <v>14148076343.9335</v>
      </c>
      <c r="AE93" s="19">
        <f t="shared" si="45"/>
        <v>26.719910711871464</v>
      </c>
      <c r="AF93" s="12">
        <f t="shared" si="46"/>
        <v>1.4439373868370524</v>
      </c>
      <c r="AG93" s="12">
        <f t="shared" si="47"/>
        <v>0.28878747736741039</v>
      </c>
      <c r="AH93" s="6">
        <f t="shared" si="48"/>
        <v>3419.6765782777434</v>
      </c>
      <c r="AI93">
        <f t="shared" si="49"/>
        <v>1.383761986034421</v>
      </c>
      <c r="AJ93">
        <f t="shared" si="50"/>
        <v>0.58239647749042822</v>
      </c>
      <c r="AK93">
        <f t="shared" si="51"/>
        <v>0.41760352250957178</v>
      </c>
      <c r="AL93">
        <f t="shared" si="36"/>
        <v>2471.2895807159998</v>
      </c>
      <c r="AM93">
        <f t="shared" si="52"/>
        <v>0.98385144204285013</v>
      </c>
      <c r="AN93">
        <f t="shared" si="53"/>
        <v>1.9414835558438168</v>
      </c>
      <c r="AO93">
        <f t="shared" si="37"/>
        <v>1.68072</v>
      </c>
      <c r="AP93">
        <f t="shared" si="54"/>
        <v>1.155149909469642</v>
      </c>
      <c r="AQ93">
        <f t="shared" si="38"/>
        <v>1.4439373868370524</v>
      </c>
      <c r="AR93">
        <f t="shared" si="39"/>
        <v>0.28878747736741039</v>
      </c>
      <c r="AS93">
        <f t="shared" si="40"/>
        <v>9.3400756113938083E-2</v>
      </c>
      <c r="AT93">
        <f t="shared" si="41"/>
        <v>1.4184015166518311</v>
      </c>
      <c r="AV93" s="1">
        <v>7.6360083064556796E+49</v>
      </c>
      <c r="AW93" s="9">
        <f t="shared" si="57"/>
        <v>-157.17560039252069</v>
      </c>
      <c r="AX93" s="1">
        <v>1.43589759603031E+194</v>
      </c>
    </row>
    <row r="94" spans="1:50" x14ac:dyDescent="0.2">
      <c r="A94">
        <v>1</v>
      </c>
      <c r="B94" t="s">
        <v>13</v>
      </c>
      <c r="C94">
        <v>3</v>
      </c>
      <c r="D94">
        <v>11</v>
      </c>
      <c r="E94">
        <v>2018</v>
      </c>
      <c r="F94" s="3">
        <v>8.38788350000004</v>
      </c>
      <c r="G94" s="3">
        <f t="shared" si="42"/>
        <v>281.53788350000002</v>
      </c>
      <c r="H94" s="4">
        <v>0</v>
      </c>
      <c r="K94" s="5">
        <v>1.27</v>
      </c>
      <c r="L94" s="5">
        <v>0.8</v>
      </c>
      <c r="N94" s="1">
        <v>3.1858818908095998E+50</v>
      </c>
      <c r="O94" s="6">
        <f t="shared" si="55"/>
        <v>600318.74451618933</v>
      </c>
      <c r="P94" s="6">
        <f t="shared" si="33"/>
        <v>598067.30192602647</v>
      </c>
      <c r="Q94" s="6">
        <f t="shared" si="34"/>
        <v>-2251.442590162811</v>
      </c>
      <c r="R94" s="18">
        <f t="shared" si="56"/>
        <v>-67.562346395856025</v>
      </c>
      <c r="S94" s="13">
        <f t="shared" si="43"/>
        <v>-68.3333847876508</v>
      </c>
      <c r="T94" s="1"/>
      <c r="U94" s="1"/>
      <c r="V94">
        <v>0</v>
      </c>
      <c r="W94" s="6">
        <v>0</v>
      </c>
      <c r="Z94" s="6">
        <v>2793.1437909422998</v>
      </c>
      <c r="AA94" s="6">
        <f t="shared" si="35"/>
        <v>903.72745203257989</v>
      </c>
      <c r="AB94" s="1">
        <v>2.4006892332448001E+193</v>
      </c>
      <c r="AC94" s="6">
        <f t="shared" si="44"/>
        <v>353.50049098853526</v>
      </c>
      <c r="AD94">
        <v>11976648468.414101</v>
      </c>
      <c r="AE94" s="19">
        <f t="shared" si="45"/>
        <v>20.755783115201233</v>
      </c>
      <c r="AF94" s="12">
        <f t="shared" si="46"/>
        <v>1.1216374020218864</v>
      </c>
      <c r="AG94" s="12">
        <f t="shared" si="47"/>
        <v>0.22432748040437725</v>
      </c>
      <c r="AH94" s="6">
        <f t="shared" si="48"/>
        <v>2953.1163602753995</v>
      </c>
      <c r="AI94">
        <f t="shared" si="49"/>
        <v>1.1906744977007997</v>
      </c>
      <c r="AJ94">
        <f t="shared" si="50"/>
        <v>0.52760980241553701</v>
      </c>
      <c r="AK94">
        <f t="shared" si="51"/>
        <v>0.4723901975844631</v>
      </c>
      <c r="AL94">
        <f t="shared" si="36"/>
        <v>2480.2045949399999</v>
      </c>
      <c r="AM94">
        <f t="shared" si="52"/>
        <v>0.9064467924098093</v>
      </c>
      <c r="AN94">
        <f t="shared" si="53"/>
        <v>1.5081267314609801</v>
      </c>
      <c r="AO94">
        <f t="shared" si="37"/>
        <v>1.68072</v>
      </c>
      <c r="AP94">
        <f t="shared" si="54"/>
        <v>0.89730992161750922</v>
      </c>
      <c r="AQ94">
        <f t="shared" si="38"/>
        <v>1.1216374020218864</v>
      </c>
      <c r="AR94">
        <f t="shared" si="39"/>
        <v>0.22432748040437725</v>
      </c>
      <c r="AS94">
        <f t="shared" si="40"/>
        <v>7.4801065517527979E-2</v>
      </c>
      <c r="AT94">
        <f t="shared" si="41"/>
        <v>1.1018013707964189</v>
      </c>
      <c r="AV94" s="1">
        <v>2.5918857729466401E+50</v>
      </c>
      <c r="AW94" s="9">
        <f t="shared" si="57"/>
        <v>-151.44680906854418</v>
      </c>
      <c r="AX94" s="1">
        <v>3.7116715953206E+196</v>
      </c>
    </row>
    <row r="95" spans="1:50" x14ac:dyDescent="0.2">
      <c r="A95">
        <v>1</v>
      </c>
      <c r="B95" t="s">
        <v>14</v>
      </c>
      <c r="C95">
        <v>6</v>
      </c>
      <c r="D95">
        <v>11</v>
      </c>
      <c r="E95">
        <v>2018</v>
      </c>
      <c r="F95" s="3">
        <v>7.4791627000000203</v>
      </c>
      <c r="G95" s="3">
        <f t="shared" si="42"/>
        <v>280.62916269999999</v>
      </c>
      <c r="H95" s="4">
        <v>35.725545187605206</v>
      </c>
      <c r="I95" s="5">
        <v>1</v>
      </c>
      <c r="J95" s="7">
        <f>I95*PI()/180</f>
        <v>1.7453292519943295E-2</v>
      </c>
      <c r="K95" s="5">
        <v>1.27</v>
      </c>
      <c r="L95" s="5">
        <v>0.8</v>
      </c>
      <c r="N95" s="1">
        <v>1.2774419975123699E+51</v>
      </c>
      <c r="O95" s="6">
        <f t="shared" si="55"/>
        <v>598067.30192602647</v>
      </c>
      <c r="P95" s="6">
        <f t="shared" si="33"/>
        <v>595915.84060189768</v>
      </c>
      <c r="Q95" s="6">
        <f t="shared" si="34"/>
        <v>-2151.4613241287507</v>
      </c>
      <c r="R95" s="18">
        <f t="shared" si="56"/>
        <v>-68.3333847876508</v>
      </c>
      <c r="S95" s="13">
        <f t="shared" si="43"/>
        <v>-69.070183179318832</v>
      </c>
      <c r="T95" s="1"/>
      <c r="U95" s="1"/>
      <c r="V95">
        <v>9.4845429818634502E-2</v>
      </c>
      <c r="W95" s="6">
        <f>H95*(1-Y95)</f>
        <v>3.6297153910606896</v>
      </c>
      <c r="X95">
        <f>MIN(W$2*I95^W$3, 1)</f>
        <v>1</v>
      </c>
      <c r="Y95">
        <f>X95*(1-0.08*K95)</f>
        <v>0.89839999999999998</v>
      </c>
      <c r="Z95" s="6">
        <v>2738.1753096329398</v>
      </c>
      <c r="AA95" s="6">
        <f t="shared" si="35"/>
        <v>885.94228618580019</v>
      </c>
      <c r="AB95" s="1">
        <v>6.2055748688909496E+195</v>
      </c>
      <c r="AC95" s="6">
        <f t="shared" si="44"/>
        <v>348.22715976901179</v>
      </c>
      <c r="AD95">
        <v>11976648468.414101</v>
      </c>
      <c r="AE95" s="19">
        <f t="shared" si="45"/>
        <v>19.509478673426315</v>
      </c>
      <c r="AF95" s="12">
        <f t="shared" si="46"/>
        <v>1.0542874172758543</v>
      </c>
      <c r="AG95" s="12">
        <f t="shared" si="47"/>
        <v>0.2108574834551708</v>
      </c>
      <c r="AH95" s="6">
        <f t="shared" si="48"/>
        <v>2843.9784325657579</v>
      </c>
      <c r="AI95">
        <f t="shared" si="49"/>
        <v>1.145680253217398</v>
      </c>
      <c r="AJ95">
        <f t="shared" si="50"/>
        <v>0.51400590015943115</v>
      </c>
      <c r="AK95">
        <f t="shared" si="51"/>
        <v>0.4859940998405689</v>
      </c>
      <c r="AL95">
        <f t="shared" si="36"/>
        <v>2482.3491760279999</v>
      </c>
      <c r="AM95">
        <f t="shared" si="52"/>
        <v>0.88860811051735222</v>
      </c>
      <c r="AN95">
        <f t="shared" si="53"/>
        <v>1.417569558371099</v>
      </c>
      <c r="AO95">
        <f t="shared" si="37"/>
        <v>1.68072</v>
      </c>
      <c r="AP95">
        <f t="shared" si="54"/>
        <v>0.84342993382068343</v>
      </c>
      <c r="AQ95">
        <f t="shared" si="38"/>
        <v>1.0542874172758543</v>
      </c>
      <c r="AR95">
        <f t="shared" si="39"/>
        <v>0.2108574834551708</v>
      </c>
      <c r="AS95">
        <f t="shared" si="40"/>
        <v>7.0832555922188928E-2</v>
      </c>
      <c r="AT95">
        <f t="shared" si="41"/>
        <v>1.0356424629510401</v>
      </c>
      <c r="AV95" s="1">
        <v>1.0392675725575801E+51</v>
      </c>
      <c r="AW95" s="9">
        <f t="shared" si="57"/>
        <v>-151.17226662915789</v>
      </c>
      <c r="AX95" s="1">
        <v>9.5943513448286594E+198</v>
      </c>
    </row>
    <row r="96" spans="1:50" x14ac:dyDescent="0.2">
      <c r="A96">
        <v>1</v>
      </c>
      <c r="B96" t="s">
        <v>15</v>
      </c>
      <c r="C96">
        <v>9</v>
      </c>
      <c r="D96">
        <v>11</v>
      </c>
      <c r="E96">
        <v>2018</v>
      </c>
      <c r="F96" s="3">
        <v>10.5659068000001</v>
      </c>
      <c r="G96" s="3">
        <f t="shared" si="42"/>
        <v>283.71590680000008</v>
      </c>
      <c r="H96" s="4">
        <v>1106.9365814605137</v>
      </c>
      <c r="I96" s="5">
        <v>30.41</v>
      </c>
      <c r="J96" s="7">
        <f t="shared" ref="J96:J99" si="60">I96*PI()/180</f>
        <v>0.53075462553147557</v>
      </c>
      <c r="K96" s="5">
        <v>1.27</v>
      </c>
      <c r="L96" s="5">
        <v>0.8</v>
      </c>
      <c r="N96" s="1">
        <v>5.1221549101234897E+51</v>
      </c>
      <c r="O96" s="6">
        <f t="shared" si="55"/>
        <v>595915.84060189768</v>
      </c>
      <c r="P96" s="6">
        <f t="shared" si="33"/>
        <v>594486.39532434521</v>
      </c>
      <c r="Q96" s="6">
        <f t="shared" si="34"/>
        <v>-1429.4452775524946</v>
      </c>
      <c r="R96" s="18">
        <f t="shared" si="56"/>
        <v>-69.070183179318832</v>
      </c>
      <c r="S96" s="13">
        <f t="shared" si="43"/>
        <v>-69.559716953254821</v>
      </c>
      <c r="T96" s="1"/>
      <c r="U96" s="1"/>
      <c r="V96">
        <v>2.9375737291049302</v>
      </c>
      <c r="W96" s="6">
        <f>H96*(1-Y96)</f>
        <v>1027.2309078311637</v>
      </c>
      <c r="X96">
        <f>MIN(W$2*I96^W$3, 1)</f>
        <v>8.0148749962475896E-2</v>
      </c>
      <c r="Y96">
        <f>X96*(1-0.08*K96)</f>
        <v>7.2005636966288339E-2</v>
      </c>
      <c r="Z96" s="6">
        <v>2928.6649646814499</v>
      </c>
      <c r="AA96" s="6">
        <f t="shared" si="35"/>
        <v>947.57560816292926</v>
      </c>
      <c r="AB96" s="1">
        <v>1.6040876478361099E+198</v>
      </c>
      <c r="AC96" s="6">
        <f t="shared" si="44"/>
        <v>343.243344362676</v>
      </c>
      <c r="AD96">
        <v>11976648468.414101</v>
      </c>
      <c r="AE96" s="19">
        <f t="shared" si="45"/>
        <v>24.03226413054497</v>
      </c>
      <c r="AF96" s="12">
        <f t="shared" si="46"/>
        <v>1.2986976282454226</v>
      </c>
      <c r="AG96" s="12">
        <f t="shared" si="47"/>
        <v>0.25973952564908448</v>
      </c>
      <c r="AH96" s="6">
        <f t="shared" si="48"/>
        <v>3219.8049627771029</v>
      </c>
      <c r="AI96">
        <f t="shared" si="49"/>
        <v>1.3008974169664844</v>
      </c>
      <c r="AJ96">
        <f t="shared" si="50"/>
        <v>0.55958356367563844</v>
      </c>
      <c r="AK96">
        <f t="shared" si="51"/>
        <v>0.4404164363243615</v>
      </c>
      <c r="AL96">
        <f t="shared" si="36"/>
        <v>2475.0644599519997</v>
      </c>
      <c r="AM96">
        <f t="shared" si="52"/>
        <v>0.9504268888294175</v>
      </c>
      <c r="AN96">
        <f t="shared" si="53"/>
        <v>1.7461976621957174</v>
      </c>
      <c r="AO96">
        <f t="shared" si="37"/>
        <v>1.68072</v>
      </c>
      <c r="AP96">
        <f t="shared" si="54"/>
        <v>1.0389581025963381</v>
      </c>
      <c r="AQ96">
        <f t="shared" si="38"/>
        <v>1.2986976282454226</v>
      </c>
      <c r="AR96">
        <f t="shared" si="39"/>
        <v>0.25973952564908448</v>
      </c>
      <c r="AS96">
        <f t="shared" si="40"/>
        <v>8.5093666533551882E-2</v>
      </c>
      <c r="AT96">
        <f t="shared" si="41"/>
        <v>1.2757303068455841</v>
      </c>
      <c r="AV96" s="1">
        <v>4.1671477140052198E+51</v>
      </c>
      <c r="AW96" s="9">
        <f t="shared" si="57"/>
        <v>-158.79651359319141</v>
      </c>
      <c r="AX96" s="1">
        <v>2.4800571754265101E+201</v>
      </c>
    </row>
    <row r="97" spans="1:50" x14ac:dyDescent="0.2">
      <c r="A97">
        <v>1</v>
      </c>
      <c r="B97" t="s">
        <v>16</v>
      </c>
      <c r="C97">
        <v>12</v>
      </c>
      <c r="D97">
        <v>11</v>
      </c>
      <c r="E97">
        <v>2018</v>
      </c>
      <c r="F97" s="3">
        <v>17.113997399999999</v>
      </c>
      <c r="G97" s="3">
        <f t="shared" si="42"/>
        <v>290.26399739999999</v>
      </c>
      <c r="H97" s="4">
        <v>2320.9757559031432</v>
      </c>
      <c r="I97" s="5">
        <v>54.59</v>
      </c>
      <c r="J97" s="7">
        <f t="shared" si="60"/>
        <v>0.95277523866370462</v>
      </c>
      <c r="K97" s="5">
        <v>1.27</v>
      </c>
      <c r="L97" s="5">
        <v>0.8</v>
      </c>
      <c r="N97" s="1">
        <v>2.0538287432536201E+52</v>
      </c>
      <c r="O97" s="6">
        <f t="shared" si="55"/>
        <v>594486.39532434521</v>
      </c>
      <c r="P97" s="6">
        <f t="shared" si="33"/>
        <v>593581.39408062398</v>
      </c>
      <c r="Q97" s="6">
        <f t="shared" si="34"/>
        <v>-905.00124372125151</v>
      </c>
      <c r="R97" s="18">
        <f t="shared" si="56"/>
        <v>-69.559716953254821</v>
      </c>
      <c r="S97" s="13">
        <f t="shared" si="43"/>
        <v>-69.869647442524212</v>
      </c>
      <c r="T97" s="1"/>
      <c r="U97" s="1"/>
      <c r="V97">
        <v>6.1596837476657704</v>
      </c>
      <c r="W97" s="6">
        <f>H97*(1-Y97)</f>
        <v>2226.2292230070811</v>
      </c>
      <c r="X97">
        <f>MIN(W$2*I97^W$3, 1)</f>
        <v>4.5438394661042478E-2</v>
      </c>
      <c r="Y97">
        <f>X97*(1-0.08*K97)</f>
        <v>4.0821853763480562E-2</v>
      </c>
      <c r="Z97" s="6">
        <v>3369.71532879202</v>
      </c>
      <c r="AA97" s="6">
        <f t="shared" si="35"/>
        <v>1090.2783659186316</v>
      </c>
      <c r="AB97" s="1">
        <v>4.14642839108995E+200</v>
      </c>
      <c r="AC97" s="6">
        <f t="shared" si="44"/>
        <v>339.9617736160871</v>
      </c>
      <c r="AD97">
        <v>11976648468.414101</v>
      </c>
      <c r="AE97" s="19">
        <f t="shared" si="45"/>
        <v>36.779613233992954</v>
      </c>
      <c r="AF97" s="12">
        <f t="shared" si="46"/>
        <v>1.9875612308230506</v>
      </c>
      <c r="AG97" s="12">
        <f t="shared" si="47"/>
        <v>0.39751224616461001</v>
      </c>
      <c r="AH97" s="6">
        <f t="shared" si="48"/>
        <v>4054.3767856415548</v>
      </c>
      <c r="AI97">
        <f t="shared" si="49"/>
        <v>1.6483813259341984</v>
      </c>
      <c r="AJ97">
        <f t="shared" si="50"/>
        <v>0.64859490944880649</v>
      </c>
      <c r="AK97">
        <f t="shared" si="51"/>
        <v>0.35140509055119346</v>
      </c>
      <c r="AL97">
        <f t="shared" si="36"/>
        <v>2459.6109661360001</v>
      </c>
      <c r="AM97">
        <f t="shared" si="52"/>
        <v>1.0935590430477748</v>
      </c>
      <c r="AN97">
        <f t="shared" si="53"/>
        <v>2.6724271294951341</v>
      </c>
      <c r="AO97">
        <f t="shared" si="37"/>
        <v>1.68072</v>
      </c>
      <c r="AP97">
        <f t="shared" si="54"/>
        <v>1.5900489846584405</v>
      </c>
      <c r="AQ97">
        <f t="shared" si="38"/>
        <v>1.9875612308230506</v>
      </c>
      <c r="AR97">
        <f t="shared" si="39"/>
        <v>0.39751224616461001</v>
      </c>
      <c r="AS97">
        <f t="shared" si="40"/>
        <v>0.12361218779141628</v>
      </c>
      <c r="AT97">
        <f t="shared" si="41"/>
        <v>1.9524114341364691</v>
      </c>
      <c r="AV97" s="1">
        <v>1.67089982684674E+52</v>
      </c>
      <c r="AW97" s="9">
        <f t="shared" si="57"/>
        <v>-172.82972661067765</v>
      </c>
      <c r="AX97" s="1">
        <v>6.4107341625546106E+203</v>
      </c>
    </row>
    <row r="98" spans="1:50" x14ac:dyDescent="0.2">
      <c r="A98">
        <v>1</v>
      </c>
      <c r="B98" t="s">
        <v>17</v>
      </c>
      <c r="C98">
        <v>15</v>
      </c>
      <c r="D98">
        <v>11</v>
      </c>
      <c r="E98">
        <v>2018</v>
      </c>
      <c r="F98" s="3">
        <v>20.2008373</v>
      </c>
      <c r="G98" s="3">
        <f t="shared" si="42"/>
        <v>293.35083729999997</v>
      </c>
      <c r="H98" s="4">
        <v>1428.2813816972114</v>
      </c>
      <c r="I98" s="5">
        <v>36.700000000000003</v>
      </c>
      <c r="J98" s="7">
        <f t="shared" si="60"/>
        <v>0.64053583548191895</v>
      </c>
      <c r="K98" s="5">
        <v>1.27</v>
      </c>
      <c r="L98" s="5">
        <v>0.8</v>
      </c>
      <c r="N98" s="1">
        <v>8.2352302509980901E+52</v>
      </c>
      <c r="O98" s="6">
        <f t="shared" si="55"/>
        <v>593581.39408062398</v>
      </c>
      <c r="P98" s="6">
        <f t="shared" si="33"/>
        <v>591470.12893687224</v>
      </c>
      <c r="Q98" s="6">
        <f t="shared" si="34"/>
        <v>-2111.2651437516911</v>
      </c>
      <c r="R98" s="18">
        <f t="shared" si="56"/>
        <v>-69.869647442524212</v>
      </c>
      <c r="S98" s="13">
        <f t="shared" si="43"/>
        <v>-70.592680083109087</v>
      </c>
      <c r="T98" s="1"/>
      <c r="U98" s="1"/>
      <c r="V98">
        <v>3.7911825974726399</v>
      </c>
      <c r="W98" s="6">
        <f>H98*(1-Y98)</f>
        <v>1342.5815208491406</v>
      </c>
      <c r="X98">
        <f>MIN(W$2*I98^W$3, 1)</f>
        <v>6.6787717036606395E-2</v>
      </c>
      <c r="Y98">
        <f>X98*(1-0.08*K98)</f>
        <v>6.0002084985687182E-2</v>
      </c>
      <c r="Z98" s="6">
        <v>3596.1525860443298</v>
      </c>
      <c r="AA98" s="6">
        <f t="shared" si="35"/>
        <v>1163.5426089574153</v>
      </c>
      <c r="AB98" s="1">
        <v>1.07181602112764E+203</v>
      </c>
      <c r="AC98" s="6">
        <f t="shared" si="44"/>
        <v>337.89636729413814</v>
      </c>
      <c r="AD98">
        <v>11976648468.414101</v>
      </c>
      <c r="AE98" s="19">
        <f t="shared" si="45"/>
        <v>44.613866032893299</v>
      </c>
      <c r="AF98" s="12">
        <f t="shared" si="46"/>
        <v>2.4109223204706707</v>
      </c>
      <c r="AG98" s="12">
        <f t="shared" si="47"/>
        <v>0.48218446409413401</v>
      </c>
      <c r="AH98" s="6">
        <f t="shared" si="48"/>
        <v>4459.0958847437905</v>
      </c>
      <c r="AI98">
        <f t="shared" si="49"/>
        <v>1.8183128348984579</v>
      </c>
      <c r="AJ98">
        <f t="shared" si="50"/>
        <v>0.68607857513975345</v>
      </c>
      <c r="AK98">
        <f t="shared" si="51"/>
        <v>0.3139214248602466</v>
      </c>
      <c r="AL98">
        <f t="shared" si="36"/>
        <v>2452.3260239719998</v>
      </c>
      <c r="AM98">
        <f t="shared" si="52"/>
        <v>1.1670437401779492</v>
      </c>
      <c r="AN98">
        <f t="shared" si="53"/>
        <v>3.2416682899691729</v>
      </c>
      <c r="AO98">
        <f t="shared" si="37"/>
        <v>1.68072</v>
      </c>
      <c r="AP98">
        <f t="shared" si="54"/>
        <v>1.9287378563765367</v>
      </c>
      <c r="AQ98">
        <f t="shared" si="38"/>
        <v>2.4109223204706707</v>
      </c>
      <c r="AR98">
        <f t="shared" si="39"/>
        <v>0.48218446409413401</v>
      </c>
      <c r="AS98">
        <f t="shared" si="40"/>
        <v>0.14636886535857693</v>
      </c>
      <c r="AT98">
        <f t="shared" si="41"/>
        <v>2.3682854305588101</v>
      </c>
      <c r="AV98" s="1">
        <v>6.6998014540575297E+52</v>
      </c>
      <c r="AW98" s="9">
        <f t="shared" si="57"/>
        <v>-179.60297847968133</v>
      </c>
      <c r="AX98" s="1">
        <v>1.6571195579746001E+206</v>
      </c>
    </row>
    <row r="99" spans="1:50" x14ac:dyDescent="0.2">
      <c r="A99">
        <v>1</v>
      </c>
      <c r="B99" t="s">
        <v>18</v>
      </c>
      <c r="C99">
        <v>18</v>
      </c>
      <c r="D99">
        <v>11</v>
      </c>
      <c r="E99">
        <v>2018</v>
      </c>
      <c r="F99" s="3">
        <v>18.018158</v>
      </c>
      <c r="G99" s="3">
        <f t="shared" si="42"/>
        <v>291.16815799999995</v>
      </c>
      <c r="H99" s="4">
        <v>71.414069084860557</v>
      </c>
      <c r="I99" s="5">
        <v>1</v>
      </c>
      <c r="J99" s="7">
        <f t="shared" si="60"/>
        <v>1.7453292519943295E-2</v>
      </c>
      <c r="K99" s="5">
        <v>1.27</v>
      </c>
      <c r="L99" s="5">
        <v>0.8</v>
      </c>
      <c r="N99" s="1">
        <v>3.3020775227596202E+53</v>
      </c>
      <c r="O99" s="6">
        <f t="shared" si="55"/>
        <v>591470.12893687224</v>
      </c>
      <c r="P99" s="6">
        <f t="shared" si="33"/>
        <v>588259.91093017522</v>
      </c>
      <c r="Q99" s="6">
        <f t="shared" si="34"/>
        <v>-3210.2180066970172</v>
      </c>
      <c r="R99" s="18">
        <f t="shared" si="56"/>
        <v>-70.592680083109087</v>
      </c>
      <c r="S99" s="13">
        <f t="shared" si="43"/>
        <v>-71.692064691008511</v>
      </c>
      <c r="T99" s="1"/>
      <c r="U99" s="1"/>
      <c r="V99">
        <v>0.189690859637269</v>
      </c>
      <c r="W99" s="6">
        <f>H99*(1-Y99)</f>
        <v>7.2556694190218343</v>
      </c>
      <c r="X99">
        <f>MIN(W$2*I99^W$3, 1)</f>
        <v>1</v>
      </c>
      <c r="Y99">
        <f>X99*(1-0.08*K99)</f>
        <v>0.89839999999999998</v>
      </c>
      <c r="Z99" s="6">
        <v>3434.7676263211301</v>
      </c>
      <c r="AA99" s="6">
        <f t="shared" si="35"/>
        <v>1111.3261713647682</v>
      </c>
      <c r="AB99" s="1">
        <v>2.7705520867415798E+205</v>
      </c>
      <c r="AC99" s="6">
        <f t="shared" si="44"/>
        <v>333.11460190995581</v>
      </c>
      <c r="AD99">
        <v>11976648468.414101</v>
      </c>
      <c r="AE99" s="19">
        <f t="shared" si="45"/>
        <v>38.938679751290195</v>
      </c>
      <c r="AF99" s="12">
        <f t="shared" si="46"/>
        <v>2.1042366530806724</v>
      </c>
      <c r="AG99" s="12">
        <f t="shared" si="47"/>
        <v>0.42084733061613439</v>
      </c>
      <c r="AH99" s="6">
        <f t="shared" si="48"/>
        <v>4172.3776492011993</v>
      </c>
      <c r="AI99">
        <f t="shared" si="49"/>
        <v>1.6978296844350917</v>
      </c>
      <c r="AJ99">
        <f t="shared" si="50"/>
        <v>0.65989310285984004</v>
      </c>
      <c r="AK99">
        <f t="shared" si="51"/>
        <v>0.3401068971401599</v>
      </c>
      <c r="AL99">
        <f t="shared" si="36"/>
        <v>2457.4771471200002</v>
      </c>
      <c r="AM99">
        <f t="shared" si="52"/>
        <v>1.1146701819104998</v>
      </c>
      <c r="AN99">
        <f t="shared" si="53"/>
        <v>2.8293061020525982</v>
      </c>
      <c r="AO99">
        <f t="shared" si="37"/>
        <v>1.68072</v>
      </c>
      <c r="AP99">
        <f t="shared" si="54"/>
        <v>1.683389322464538</v>
      </c>
      <c r="AQ99">
        <f t="shared" si="38"/>
        <v>2.1042366530806724</v>
      </c>
      <c r="AR99">
        <f t="shared" si="39"/>
        <v>0.42084733061613439</v>
      </c>
      <c r="AS99">
        <f t="shared" si="40"/>
        <v>0.12994331913093282</v>
      </c>
      <c r="AT99">
        <f t="shared" si="41"/>
        <v>2.0670234646821397</v>
      </c>
      <c r="AV99" s="1">
        <v>2.6864171509611699E+53</v>
      </c>
      <c r="AW99" s="9">
        <f t="shared" si="57"/>
        <v>-176.69240363034777</v>
      </c>
      <c r="AX99" s="1">
        <v>4.2835113105480104E+208</v>
      </c>
    </row>
    <row r="100" spans="1:50" x14ac:dyDescent="0.2">
      <c r="A100">
        <v>1</v>
      </c>
      <c r="B100" t="s">
        <v>19</v>
      </c>
      <c r="C100">
        <v>21</v>
      </c>
      <c r="D100">
        <v>11</v>
      </c>
      <c r="E100">
        <v>2018</v>
      </c>
      <c r="F100" s="3">
        <v>14.931357800000001</v>
      </c>
      <c r="G100" s="3">
        <f t="shared" si="42"/>
        <v>288.08135779999998</v>
      </c>
      <c r="H100" s="4">
        <v>0</v>
      </c>
      <c r="K100" s="5">
        <v>1.27</v>
      </c>
      <c r="L100" s="5">
        <v>0.8</v>
      </c>
      <c r="N100" s="1">
        <v>1.32403292124015E+54</v>
      </c>
      <c r="O100" s="6">
        <f t="shared" si="55"/>
        <v>588259.91093017522</v>
      </c>
      <c r="P100" s="6">
        <f t="shared" si="33"/>
        <v>585375.70584888</v>
      </c>
      <c r="Q100" s="6">
        <f t="shared" si="34"/>
        <v>-2884.2050812952616</v>
      </c>
      <c r="R100" s="18">
        <f t="shared" si="56"/>
        <v>-71.692064691008511</v>
      </c>
      <c r="S100" s="13">
        <f t="shared" si="43"/>
        <v>-72.679801556787226</v>
      </c>
      <c r="T100" s="1"/>
      <c r="U100" s="1"/>
      <c r="V100">
        <v>0</v>
      </c>
      <c r="W100" s="6">
        <v>0</v>
      </c>
      <c r="Z100" s="6">
        <v>3216.9178278268</v>
      </c>
      <c r="AA100" s="6">
        <f t="shared" si="35"/>
        <v>1040.8404183729147</v>
      </c>
      <c r="AB100" s="1">
        <v>7.1616384846276098E+207</v>
      </c>
      <c r="AC100" s="6">
        <f t="shared" si="44"/>
        <v>325.94131724140192</v>
      </c>
      <c r="AD100">
        <v>11976648468.414101</v>
      </c>
      <c r="AE100" s="19">
        <f t="shared" si="45"/>
        <v>31.994165956331354</v>
      </c>
      <c r="AF100" s="12">
        <f t="shared" si="46"/>
        <v>1.7289568398329576</v>
      </c>
      <c r="AG100" s="12">
        <f t="shared" si="47"/>
        <v>0.34579136796659143</v>
      </c>
      <c r="AH100" s="6">
        <f t="shared" si="48"/>
        <v>3771.8336257062529</v>
      </c>
      <c r="AI100">
        <f t="shared" si="49"/>
        <v>1.530303385256601</v>
      </c>
      <c r="AJ100">
        <f t="shared" si="50"/>
        <v>0.62027385228089138</v>
      </c>
      <c r="AK100">
        <f t="shared" si="51"/>
        <v>0.37972614771910856</v>
      </c>
      <c r="AL100">
        <f t="shared" si="36"/>
        <v>2464.7619955919999</v>
      </c>
      <c r="AM100">
        <f t="shared" si="52"/>
        <v>1.0439723353790518</v>
      </c>
      <c r="AN100">
        <f t="shared" si="53"/>
        <v>2.3247138718752391</v>
      </c>
      <c r="AO100">
        <f t="shared" si="37"/>
        <v>1.68072</v>
      </c>
      <c r="AP100">
        <f t="shared" si="54"/>
        <v>1.3831654718663662</v>
      </c>
      <c r="AQ100">
        <f t="shared" si="38"/>
        <v>1.7289568398329576</v>
      </c>
      <c r="AR100">
        <f t="shared" si="39"/>
        <v>0.34579136796659143</v>
      </c>
      <c r="AS100">
        <f t="shared" si="40"/>
        <v>0.1093978472962313</v>
      </c>
      <c r="AT100">
        <f t="shared" si="41"/>
        <v>1.6983804326976482</v>
      </c>
      <c r="AV100" s="1">
        <v>1.0771717876218099E+54</v>
      </c>
      <c r="AW100" s="9">
        <f t="shared" si="57"/>
        <v>-172.72944327947823</v>
      </c>
      <c r="AX100" s="1">
        <v>1.1072507749542901E+211</v>
      </c>
    </row>
    <row r="101" spans="1:50" x14ac:dyDescent="0.2">
      <c r="A101">
        <v>1</v>
      </c>
      <c r="B101" t="s">
        <v>12</v>
      </c>
      <c r="C101">
        <v>0</v>
      </c>
      <c r="D101">
        <v>12</v>
      </c>
      <c r="E101">
        <v>2018</v>
      </c>
      <c r="F101" s="3">
        <v>12.105613699999999</v>
      </c>
      <c r="G101" s="3">
        <f t="shared" si="42"/>
        <v>285.25561369999997</v>
      </c>
      <c r="H101" s="4">
        <v>0</v>
      </c>
      <c r="K101" s="5">
        <v>1.05</v>
      </c>
      <c r="L101" s="5">
        <v>0.8</v>
      </c>
      <c r="N101" s="1">
        <v>5.30897038135754E+54</v>
      </c>
      <c r="O101" s="6">
        <f t="shared" si="55"/>
        <v>585375.70584888</v>
      </c>
      <c r="P101" s="6">
        <f t="shared" si="33"/>
        <v>582903.69081383583</v>
      </c>
      <c r="Q101" s="6">
        <f t="shared" si="34"/>
        <v>-2472.0150350441836</v>
      </c>
      <c r="R101" s="18">
        <f t="shared" si="56"/>
        <v>-72.679801556787226</v>
      </c>
      <c r="S101" s="13">
        <f t="shared" si="43"/>
        <v>-73.526378105281452</v>
      </c>
      <c r="T101" s="1"/>
      <c r="U101" s="1"/>
      <c r="V101">
        <v>0</v>
      </c>
      <c r="W101" s="6">
        <v>0</v>
      </c>
      <c r="Z101" s="6">
        <v>3027.7544676411799</v>
      </c>
      <c r="AA101" s="6">
        <f t="shared" si="35"/>
        <v>979.6362218425221</v>
      </c>
      <c r="AB101" s="1">
        <v>1.8512218568256101E+210</v>
      </c>
      <c r="AC101" s="6">
        <f t="shared" si="44"/>
        <v>319.59588790706772</v>
      </c>
      <c r="AD101">
        <v>11976648468.414101</v>
      </c>
      <c r="AE101" s="19">
        <f t="shared" si="45"/>
        <v>22.004394306459687</v>
      </c>
      <c r="AF101" s="12">
        <f t="shared" si="46"/>
        <v>1.4382593281289517</v>
      </c>
      <c r="AG101" s="12">
        <f t="shared" si="47"/>
        <v>0.28765186562579026</v>
      </c>
      <c r="AH101" s="6">
        <f t="shared" si="48"/>
        <v>3271.8330284990534</v>
      </c>
      <c r="AI101">
        <f t="shared" si="49"/>
        <v>1.3238619072336344</v>
      </c>
      <c r="AJ101">
        <f t="shared" si="50"/>
        <v>0.58155461513424755</v>
      </c>
      <c r="AK101">
        <f t="shared" si="51"/>
        <v>0.41844538486575233</v>
      </c>
      <c r="AL101">
        <f t="shared" si="36"/>
        <v>2471.4307516680001</v>
      </c>
      <c r="AM101">
        <f t="shared" si="52"/>
        <v>0.98258397376381357</v>
      </c>
      <c r="AN101">
        <f t="shared" si="53"/>
        <v>1.798169342399941</v>
      </c>
      <c r="AO101">
        <f t="shared" si="37"/>
        <v>1.5628000000000002</v>
      </c>
      <c r="AP101">
        <f t="shared" si="54"/>
        <v>1.1506074625031615</v>
      </c>
      <c r="AQ101">
        <f t="shared" si="38"/>
        <v>1.4382593281289517</v>
      </c>
      <c r="AR101">
        <f t="shared" si="39"/>
        <v>0.28765186562579026</v>
      </c>
      <c r="AS101">
        <f t="shared" si="40"/>
        <v>9.3078104411712645E-2</v>
      </c>
      <c r="AT101">
        <f t="shared" si="41"/>
        <v>1.4128238737729735</v>
      </c>
      <c r="AV101" s="1">
        <v>4.3191321185290199E+54</v>
      </c>
      <c r="AW101" s="9">
        <f t="shared" si="57"/>
        <v>-139.77765951941569</v>
      </c>
      <c r="AX101" s="1">
        <v>2.8621478729794599E+213</v>
      </c>
    </row>
    <row r="102" spans="1:50" x14ac:dyDescent="0.2">
      <c r="A102">
        <v>1</v>
      </c>
      <c r="B102" t="s">
        <v>13</v>
      </c>
      <c r="C102">
        <v>3</v>
      </c>
      <c r="D102">
        <v>12</v>
      </c>
      <c r="E102">
        <v>2018</v>
      </c>
      <c r="F102" s="3">
        <v>9.6618981000000304</v>
      </c>
      <c r="G102" s="3">
        <f t="shared" si="42"/>
        <v>282.81189810000001</v>
      </c>
      <c r="H102" s="4">
        <v>0</v>
      </c>
      <c r="K102" s="5">
        <v>1.05</v>
      </c>
      <c r="L102" s="5">
        <v>0.8</v>
      </c>
      <c r="N102" s="1">
        <v>2.12873608034852E+55</v>
      </c>
      <c r="O102" s="6">
        <f t="shared" si="55"/>
        <v>582903.69081383583</v>
      </c>
      <c r="P102" s="6">
        <f t="shared" si="33"/>
        <v>580677.04877729912</v>
      </c>
      <c r="Q102" s="6">
        <f t="shared" si="34"/>
        <v>-2226.6420365366639</v>
      </c>
      <c r="R102" s="18">
        <f t="shared" si="56"/>
        <v>-73.526378105281452</v>
      </c>
      <c r="S102" s="13">
        <f t="shared" si="43"/>
        <v>-74.288923196351135</v>
      </c>
      <c r="T102" s="1"/>
      <c r="U102" s="1"/>
      <c r="V102">
        <v>0</v>
      </c>
      <c r="W102" s="6">
        <v>0</v>
      </c>
      <c r="Z102" s="6">
        <v>2871.76242243466</v>
      </c>
      <c r="AA102" s="6">
        <f t="shared" si="35"/>
        <v>929.16467289864499</v>
      </c>
      <c r="AB102" s="1">
        <v>4.7852490328085999E+212</v>
      </c>
      <c r="AC102" s="6">
        <f t="shared" si="44"/>
        <v>314.23143280649384</v>
      </c>
      <c r="AD102">
        <v>12589624110.3083</v>
      </c>
      <c r="AE102" s="19">
        <f t="shared" si="45"/>
        <v>18.702330814549526</v>
      </c>
      <c r="AF102" s="12">
        <f t="shared" si="46"/>
        <v>1.2224286375327718</v>
      </c>
      <c r="AG102" s="12">
        <f t="shared" si="47"/>
        <v>0.24448572750655428</v>
      </c>
      <c r="AH102" s="6">
        <f t="shared" si="48"/>
        <v>2978.719884722223</v>
      </c>
      <c r="AI102">
        <f t="shared" si="49"/>
        <v>1.2024553468623269</v>
      </c>
      <c r="AJ102">
        <f t="shared" si="50"/>
        <v>0.54643020967577305</v>
      </c>
      <c r="AK102">
        <f t="shared" si="51"/>
        <v>0.45356979032422701</v>
      </c>
      <c r="AL102">
        <f t="shared" si="36"/>
        <v>2477.197920484</v>
      </c>
      <c r="AM102">
        <f t="shared" si="52"/>
        <v>0.93196055456233196</v>
      </c>
      <c r="AN102">
        <f t="shared" si="53"/>
        <v>1.5283291797889729</v>
      </c>
      <c r="AO102">
        <f t="shared" si="37"/>
        <v>1.5628000000000002</v>
      </c>
      <c r="AP102">
        <f t="shared" si="54"/>
        <v>0.97794291002621747</v>
      </c>
      <c r="AQ102">
        <f t="shared" si="38"/>
        <v>1.2224286375327718</v>
      </c>
      <c r="AR102">
        <f t="shared" si="39"/>
        <v>0.24448572750655428</v>
      </c>
      <c r="AS102">
        <f t="shared" si="40"/>
        <v>8.0683807825640455E-2</v>
      </c>
      <c r="AT102">
        <f t="shared" si="41"/>
        <v>1.2008101246503593</v>
      </c>
      <c r="AV102" s="1">
        <v>1.82047824858066E+55</v>
      </c>
      <c r="AW102" s="9">
        <f t="shared" si="57"/>
        <v>-137.1446080934081</v>
      </c>
      <c r="AX102" s="1">
        <v>7.3984057018511907E+215</v>
      </c>
    </row>
    <row r="103" spans="1:50" x14ac:dyDescent="0.2">
      <c r="A103">
        <v>1</v>
      </c>
      <c r="B103" t="s">
        <v>14</v>
      </c>
      <c r="C103">
        <v>6</v>
      </c>
      <c r="D103">
        <v>12</v>
      </c>
      <c r="E103">
        <v>2018</v>
      </c>
      <c r="F103" s="3">
        <v>8.5191389999999991</v>
      </c>
      <c r="G103" s="3">
        <f t="shared" si="42"/>
        <v>281.66913899999997</v>
      </c>
      <c r="H103" s="4">
        <v>35.749538166240271</v>
      </c>
      <c r="I103" s="5">
        <v>1</v>
      </c>
      <c r="J103" s="7">
        <f>I103*PI()/180</f>
        <v>1.7453292519943295E-2</v>
      </c>
      <c r="K103" s="5">
        <v>1.05</v>
      </c>
      <c r="L103" s="5">
        <v>0.8</v>
      </c>
      <c r="N103" s="1">
        <v>8.5355859503191504E+55</v>
      </c>
      <c r="O103" s="6">
        <f t="shared" si="55"/>
        <v>580677.04877729912</v>
      </c>
      <c r="P103" s="6">
        <f t="shared" si="33"/>
        <v>578568.99002544442</v>
      </c>
      <c r="Q103" s="6">
        <f t="shared" si="34"/>
        <v>-2108.05875185472</v>
      </c>
      <c r="R103" s="18">
        <f t="shared" si="56"/>
        <v>-74.288923196351135</v>
      </c>
      <c r="S103" s="13">
        <f t="shared" si="43"/>
        <v>-75.01085776263352</v>
      </c>
      <c r="T103" s="1"/>
      <c r="U103" s="1"/>
      <c r="V103">
        <v>8.5418265053721104E-2</v>
      </c>
      <c r="W103" s="6">
        <f>H103*(1-Y103)</f>
        <v>3.0029612059641813</v>
      </c>
      <c r="X103">
        <f>MIN(W$2*I103^W$3, 1)</f>
        <v>1</v>
      </c>
      <c r="Y103">
        <f>X103*(1-0.08*K103)</f>
        <v>0.91600000000000004</v>
      </c>
      <c r="Z103" s="6">
        <v>2801.1592612193599</v>
      </c>
      <c r="AA103" s="6">
        <f t="shared" si="35"/>
        <v>906.32087402317848</v>
      </c>
      <c r="AB103" s="1">
        <v>1.23694565411306E+215</v>
      </c>
      <c r="AC103" s="6">
        <f t="shared" si="44"/>
        <v>309.45752557792923</v>
      </c>
      <c r="AD103">
        <v>12589624110.3083</v>
      </c>
      <c r="AE103" s="19">
        <f t="shared" si="45"/>
        <v>17.313814313328194</v>
      </c>
      <c r="AF103" s="12">
        <f t="shared" si="46"/>
        <v>1.1316719103841268</v>
      </c>
      <c r="AG103" s="12">
        <f t="shared" si="47"/>
        <v>0.22633438207682532</v>
      </c>
      <c r="AH103" s="6">
        <f t="shared" si="48"/>
        <v>2844.4428468831488</v>
      </c>
      <c r="AI103">
        <f t="shared" si="49"/>
        <v>1.1470014011178959</v>
      </c>
      <c r="AJ103">
        <f t="shared" si="50"/>
        <v>0.52956297803972174</v>
      </c>
      <c r="AK103">
        <f t="shared" si="51"/>
        <v>0.47043702196027837</v>
      </c>
      <c r="AL103">
        <f t="shared" si="36"/>
        <v>2479.8948319599999</v>
      </c>
      <c r="AM103">
        <f t="shared" si="52"/>
        <v>0.90904801807741076</v>
      </c>
      <c r="AN103">
        <f t="shared" si="53"/>
        <v>1.4148614892386511</v>
      </c>
      <c r="AO103">
        <f t="shared" si="37"/>
        <v>1.5628000000000002</v>
      </c>
      <c r="AP103">
        <f t="shared" si="54"/>
        <v>0.90533752830730152</v>
      </c>
      <c r="AQ103">
        <f t="shared" si="38"/>
        <v>1.1316719103841268</v>
      </c>
      <c r="AR103">
        <f t="shared" si="39"/>
        <v>0.22633438207682532</v>
      </c>
      <c r="AS103">
        <f t="shared" si="40"/>
        <v>7.538968513504464E-2</v>
      </c>
      <c r="AT103">
        <f t="shared" si="41"/>
        <v>1.1116584200075588</v>
      </c>
      <c r="AV103" s="1">
        <v>7.2995655520165002E+55</v>
      </c>
      <c r="AW103" s="9">
        <f t="shared" si="57"/>
        <v>-136.51778537721546</v>
      </c>
      <c r="AX103" s="1">
        <v>1.9124241429288501E+218</v>
      </c>
    </row>
    <row r="104" spans="1:50" x14ac:dyDescent="0.2">
      <c r="A104">
        <v>1</v>
      </c>
      <c r="B104" t="s">
        <v>15</v>
      </c>
      <c r="C104">
        <v>9</v>
      </c>
      <c r="D104">
        <v>12</v>
      </c>
      <c r="E104">
        <v>2018</v>
      </c>
      <c r="F104" s="3">
        <v>11.693243799999999</v>
      </c>
      <c r="G104" s="3">
        <f t="shared" si="42"/>
        <v>284.84324379999998</v>
      </c>
      <c r="H104" s="4">
        <v>1107.679990850346</v>
      </c>
      <c r="I104" s="5">
        <v>30.41</v>
      </c>
      <c r="J104" s="7">
        <f t="shared" ref="J104:J107" si="61">I104*PI()/180</f>
        <v>0.53075462553147557</v>
      </c>
      <c r="K104" s="5">
        <v>1.05</v>
      </c>
      <c r="L104" s="5">
        <v>0.8</v>
      </c>
      <c r="N104" s="1">
        <v>3.4225110471823999E+56</v>
      </c>
      <c r="O104" s="6">
        <f t="shared" si="55"/>
        <v>578568.99002544442</v>
      </c>
      <c r="P104" s="6">
        <f t="shared" si="33"/>
        <v>577182.41260011203</v>
      </c>
      <c r="Q104" s="6">
        <f t="shared" si="34"/>
        <v>-1386.5774253323366</v>
      </c>
      <c r="R104" s="18">
        <f t="shared" si="56"/>
        <v>-75.01085776263352</v>
      </c>
      <c r="S104" s="13">
        <f t="shared" si="43"/>
        <v>-75.485710833637171</v>
      </c>
      <c r="T104" s="1"/>
      <c r="U104" s="1"/>
      <c r="V104">
        <v>2.64559348708053</v>
      </c>
      <c r="W104" s="6">
        <f>H104*(1-Y104)</f>
        <v>1026.3582742217527</v>
      </c>
      <c r="X104">
        <f>MIN(W$2*I104^W$3, 1)</f>
        <v>8.0148749962475896E-2</v>
      </c>
      <c r="Y104">
        <f>X104*(1-0.08*K104)</f>
        <v>7.3416254965627925E-2</v>
      </c>
      <c r="Z104" s="6">
        <v>3000.94479700801</v>
      </c>
      <c r="AA104" s="6">
        <f t="shared" si="35"/>
        <v>970.96189744514959</v>
      </c>
      <c r="AB104" s="1">
        <v>3.1973979634894298E+217</v>
      </c>
      <c r="AC104" s="6">
        <f t="shared" si="44"/>
        <v>304.98818533816336</v>
      </c>
      <c r="AD104">
        <v>12589624110.3083</v>
      </c>
      <c r="AE104" s="19">
        <f t="shared" si="45"/>
        <v>21.413653808726121</v>
      </c>
      <c r="AF104" s="12">
        <f t="shared" si="46"/>
        <v>1.399647130059068</v>
      </c>
      <c r="AG104" s="12">
        <f t="shared" si="47"/>
        <v>0.27992942601181353</v>
      </c>
      <c r="AH104" s="6">
        <f t="shared" si="48"/>
        <v>3221.850227017741</v>
      </c>
      <c r="AI104">
        <f t="shared" si="49"/>
        <v>1.3031245294737996</v>
      </c>
      <c r="AJ104">
        <f t="shared" si="50"/>
        <v>0.57572655197603617</v>
      </c>
      <c r="AK104">
        <f t="shared" si="51"/>
        <v>0.42427344802396388</v>
      </c>
      <c r="AL104">
        <f t="shared" si="36"/>
        <v>2472.4039446319998</v>
      </c>
      <c r="AM104">
        <f t="shared" si="52"/>
        <v>0.97388354808941779</v>
      </c>
      <c r="AN104">
        <f t="shared" si="53"/>
        <v>1.7498948278850497</v>
      </c>
      <c r="AO104">
        <f t="shared" si="37"/>
        <v>1.5628000000000002</v>
      </c>
      <c r="AP104">
        <f t="shared" si="54"/>
        <v>1.1197177040472546</v>
      </c>
      <c r="AQ104">
        <f t="shared" si="38"/>
        <v>1.399647130059068</v>
      </c>
      <c r="AR104">
        <f t="shared" si="39"/>
        <v>0.27992942601181353</v>
      </c>
      <c r="AS104">
        <f t="shared" si="40"/>
        <v>9.0879559106520375E-2</v>
      </c>
      <c r="AT104">
        <f t="shared" si="41"/>
        <v>1.3748945280805314</v>
      </c>
      <c r="AV104" s="1">
        <v>2.92690436096826E+56</v>
      </c>
      <c r="AW104" s="9">
        <f t="shared" si="57"/>
        <v>-142.94081535666544</v>
      </c>
      <c r="AX104" s="1">
        <v>4.9434516703268403E+220</v>
      </c>
    </row>
    <row r="105" spans="1:50" x14ac:dyDescent="0.2">
      <c r="A105">
        <v>1</v>
      </c>
      <c r="B105" t="s">
        <v>16</v>
      </c>
      <c r="C105">
        <v>12</v>
      </c>
      <c r="D105">
        <v>12</v>
      </c>
      <c r="E105">
        <v>2018</v>
      </c>
      <c r="F105" s="3">
        <v>18.4266577</v>
      </c>
      <c r="G105" s="3">
        <f t="shared" si="42"/>
        <v>291.5766577</v>
      </c>
      <c r="H105" s="4">
        <v>2322.5345038923329</v>
      </c>
      <c r="I105" s="5">
        <v>54.59</v>
      </c>
      <c r="J105" s="7">
        <f t="shared" si="61"/>
        <v>0.95277523866370462</v>
      </c>
      <c r="K105" s="5">
        <v>1.05</v>
      </c>
      <c r="L105" s="5">
        <v>0.8</v>
      </c>
      <c r="N105" s="1">
        <v>1.3723231112970701E+57</v>
      </c>
      <c r="O105" s="6">
        <f t="shared" si="55"/>
        <v>577182.41260011203</v>
      </c>
      <c r="P105" s="6">
        <f t="shared" si="33"/>
        <v>576323.76907194138</v>
      </c>
      <c r="Q105" s="6">
        <f t="shared" si="34"/>
        <v>-858.64352817069062</v>
      </c>
      <c r="R105" s="18">
        <f t="shared" si="56"/>
        <v>-75.485710833637171</v>
      </c>
      <c r="S105" s="13">
        <f t="shared" si="43"/>
        <v>-75.779765466865797</v>
      </c>
      <c r="T105" s="1"/>
      <c r="U105" s="1"/>
      <c r="V105">
        <v>5.5474417693222202</v>
      </c>
      <c r="W105" s="6">
        <f>H105*(1-Y105)</f>
        <v>2225.8669726003313</v>
      </c>
      <c r="X105">
        <f>MIN(W$2*I105^W$3, 1)</f>
        <v>4.5438394661042478E-2</v>
      </c>
      <c r="Y105">
        <f>X105*(1-0.08*K105)</f>
        <v>4.1621569509514914E-2</v>
      </c>
      <c r="Z105" s="6">
        <v>3464.5012358691802</v>
      </c>
      <c r="AA105" s="6">
        <f t="shared" si="35"/>
        <v>1120.9465422471162</v>
      </c>
      <c r="AB105" s="1">
        <v>8.2649983068633198E+219</v>
      </c>
      <c r="AC105" s="6">
        <f t="shared" si="44"/>
        <v>302.07498435983081</v>
      </c>
      <c r="AD105">
        <v>12589624110.3083</v>
      </c>
      <c r="AE105" s="19">
        <f t="shared" si="45"/>
        <v>33.029520362480945</v>
      </c>
      <c r="AF105" s="12">
        <f t="shared" si="46"/>
        <v>2.1588876795857832</v>
      </c>
      <c r="AG105" s="12">
        <f t="shared" si="47"/>
        <v>0.43177753591715656</v>
      </c>
      <c r="AH105" s="6">
        <f t="shared" si="48"/>
        <v>4058.2064589847041</v>
      </c>
      <c r="AI105">
        <f t="shared" si="49"/>
        <v>1.6520190668199897</v>
      </c>
      <c r="AJ105">
        <f t="shared" si="50"/>
        <v>0.66491185693414845</v>
      </c>
      <c r="AK105">
        <f t="shared" si="51"/>
        <v>0.33508814306585155</v>
      </c>
      <c r="AL105">
        <f t="shared" si="36"/>
        <v>2456.5130878280002</v>
      </c>
      <c r="AM105">
        <f t="shared" si="52"/>
        <v>1.1243195007493643</v>
      </c>
      <c r="AN105">
        <f t="shared" si="53"/>
        <v>2.69912773252533</v>
      </c>
      <c r="AO105">
        <f t="shared" si="37"/>
        <v>1.5628000000000002</v>
      </c>
      <c r="AP105">
        <f t="shared" si="54"/>
        <v>1.7271101436686267</v>
      </c>
      <c r="AQ105">
        <f t="shared" si="38"/>
        <v>2.1588876795857832</v>
      </c>
      <c r="AR105">
        <f t="shared" si="39"/>
        <v>0.43177753591715656</v>
      </c>
      <c r="AS105">
        <f t="shared" si="40"/>
        <v>0.13289260738318709</v>
      </c>
      <c r="AT105">
        <f t="shared" si="41"/>
        <v>2.1207079939339448</v>
      </c>
      <c r="AV105" s="1">
        <v>1.1735998638834701E+57</v>
      </c>
      <c r="AW105" s="9">
        <f t="shared" si="57"/>
        <v>-154.8244003263969</v>
      </c>
      <c r="AX105" s="1">
        <v>1.2778396731297901E+223</v>
      </c>
    </row>
    <row r="106" spans="1:50" x14ac:dyDescent="0.2">
      <c r="A106">
        <v>1</v>
      </c>
      <c r="B106" t="s">
        <v>17</v>
      </c>
      <c r="C106">
        <v>15</v>
      </c>
      <c r="D106">
        <v>12</v>
      </c>
      <c r="E106">
        <v>2018</v>
      </c>
      <c r="F106" s="3">
        <v>21.600860999999998</v>
      </c>
      <c r="G106" s="3">
        <f t="shared" si="42"/>
        <v>294.75086099999999</v>
      </c>
      <c r="H106" s="4">
        <v>1429.2406035788078</v>
      </c>
      <c r="I106" s="5">
        <v>36.700000000000003</v>
      </c>
      <c r="J106" s="7">
        <f t="shared" si="61"/>
        <v>0.64053583548191895</v>
      </c>
      <c r="K106" s="5">
        <v>1.05</v>
      </c>
      <c r="L106" s="5">
        <v>0.8</v>
      </c>
      <c r="N106" s="1">
        <v>5.5025993951151398E+57</v>
      </c>
      <c r="O106" s="6">
        <f t="shared" si="55"/>
        <v>576323.76907194138</v>
      </c>
      <c r="P106" s="6">
        <f t="shared" si="33"/>
        <v>574260.66613481066</v>
      </c>
      <c r="Q106" s="6">
        <f t="shared" si="34"/>
        <v>-2063.1029371307541</v>
      </c>
      <c r="R106" s="18">
        <f t="shared" si="56"/>
        <v>-75.779765466865797</v>
      </c>
      <c r="S106" s="13">
        <f t="shared" si="43"/>
        <v>-76.486304277894192</v>
      </c>
      <c r="T106" s="1"/>
      <c r="U106" s="1"/>
      <c r="V106">
        <v>3.41435787256402</v>
      </c>
      <c r="W106" s="6">
        <f>H106*(1-Y106)</f>
        <v>1341.8031667985181</v>
      </c>
      <c r="X106">
        <f>MIN(W$2*I106^W$3, 1)</f>
        <v>6.6787717036606395E-2</v>
      </c>
      <c r="Y106">
        <f>X106*(1-0.08*K106)</f>
        <v>6.1177548805531459E-2</v>
      </c>
      <c r="Z106" s="6">
        <v>3702.9737998922501</v>
      </c>
      <c r="AA106" s="6">
        <f t="shared" si="35"/>
        <v>1198.1048336903016</v>
      </c>
      <c r="AB106" s="1">
        <v>2.1364308663630801E+222</v>
      </c>
      <c r="AC106" s="6">
        <f t="shared" si="44"/>
        <v>300.28146805339969</v>
      </c>
      <c r="AD106">
        <v>12589624110.3083</v>
      </c>
      <c r="AE106" s="19">
        <f t="shared" si="45"/>
        <v>40.200536699532094</v>
      </c>
      <c r="AF106" s="12">
        <f t="shared" si="46"/>
        <v>2.6276022915531381</v>
      </c>
      <c r="AG106" s="12">
        <f t="shared" si="47"/>
        <v>0.52552045831062755</v>
      </c>
      <c r="AH106" s="6">
        <f t="shared" si="48"/>
        <v>4463.2716572625814</v>
      </c>
      <c r="AI106">
        <f t="shared" si="49"/>
        <v>1.8224710580422538</v>
      </c>
      <c r="AJ106">
        <f t="shared" si="50"/>
        <v>0.70204757367374737</v>
      </c>
      <c r="AK106">
        <f t="shared" si="51"/>
        <v>0.29795242632625257</v>
      </c>
      <c r="AL106">
        <f t="shared" si="36"/>
        <v>2449.02196804</v>
      </c>
      <c r="AM106">
        <f t="shared" si="52"/>
        <v>1.2017099635810446</v>
      </c>
      <c r="AN106">
        <f t="shared" si="53"/>
        <v>3.2851334889913959</v>
      </c>
      <c r="AO106">
        <f t="shared" si="37"/>
        <v>1.5628000000000002</v>
      </c>
      <c r="AP106">
        <f t="shared" si="54"/>
        <v>2.1020818332425106</v>
      </c>
      <c r="AQ106">
        <f t="shared" si="38"/>
        <v>2.6276022915531381</v>
      </c>
      <c r="AR106">
        <f t="shared" si="39"/>
        <v>0.52552045831062755</v>
      </c>
      <c r="AS106">
        <f t="shared" si="40"/>
        <v>0.15780306059628563</v>
      </c>
      <c r="AT106">
        <f t="shared" si="41"/>
        <v>2.5811334407378896</v>
      </c>
      <c r="AV106" s="1">
        <v>4.7057794537968997E+57</v>
      </c>
      <c r="AW106" s="9">
        <f t="shared" si="57"/>
        <v>-160.5421876964073</v>
      </c>
      <c r="AX106" s="1">
        <v>3.3031054799742302E+225</v>
      </c>
    </row>
    <row r="107" spans="1:50" x14ac:dyDescent="0.2">
      <c r="A107">
        <v>1</v>
      </c>
      <c r="B107" t="s">
        <v>18</v>
      </c>
      <c r="C107">
        <v>18</v>
      </c>
      <c r="D107">
        <v>12</v>
      </c>
      <c r="E107">
        <v>2018</v>
      </c>
      <c r="F107" s="3">
        <v>19.356407799999999</v>
      </c>
      <c r="G107" s="3">
        <f t="shared" si="42"/>
        <v>292.50640779999998</v>
      </c>
      <c r="H107" s="4">
        <v>71.462030178940395</v>
      </c>
      <c r="I107" s="5">
        <v>1</v>
      </c>
      <c r="J107" s="7">
        <f t="shared" si="61"/>
        <v>1.7453292519943295E-2</v>
      </c>
      <c r="K107" s="5">
        <v>1.05</v>
      </c>
      <c r="L107" s="5">
        <v>0.8</v>
      </c>
      <c r="N107" s="1">
        <v>2.20637544131303E+58</v>
      </c>
      <c r="O107" s="6">
        <f t="shared" si="55"/>
        <v>574260.66613481066</v>
      </c>
      <c r="P107" s="6">
        <f t="shared" si="33"/>
        <v>571095.44639633805</v>
      </c>
      <c r="Q107" s="6">
        <f t="shared" si="34"/>
        <v>-3165.2197384726346</v>
      </c>
      <c r="R107" s="18">
        <f t="shared" si="56"/>
        <v>-76.486304277894192</v>
      </c>
      <c r="S107" s="13">
        <f t="shared" si="43"/>
        <v>-77.570278591737321</v>
      </c>
      <c r="T107" s="1"/>
      <c r="U107" s="1"/>
      <c r="V107">
        <v>0.17083653010744199</v>
      </c>
      <c r="W107" s="6">
        <f>H107*(1-Y107)</f>
        <v>6.0028105350309904</v>
      </c>
      <c r="X107">
        <f>MIN(W$2*I107^W$3, 1)</f>
        <v>1</v>
      </c>
      <c r="Y107">
        <f>X107*(1-0.08*K107)</f>
        <v>0.91600000000000004</v>
      </c>
      <c r="Z107" s="6">
        <v>3532.9796510828101</v>
      </c>
      <c r="AA107" s="6">
        <f t="shared" si="35"/>
        <v>1143.1028751580568</v>
      </c>
      <c r="AB107" s="1">
        <v>5.5224897541221499E+224</v>
      </c>
      <c r="AC107" s="6">
        <f t="shared" si="44"/>
        <v>296.00475426235937</v>
      </c>
      <c r="AD107">
        <v>12589624110.3083</v>
      </c>
      <c r="AE107" s="19">
        <f t="shared" si="45"/>
        <v>35.00374968476843</v>
      </c>
      <c r="AF107" s="12">
        <f t="shared" si="46"/>
        <v>2.2879279839495399</v>
      </c>
      <c r="AG107" s="12">
        <f t="shared" si="47"/>
        <v>0.4575855967899079</v>
      </c>
      <c r="AH107" s="6">
        <f t="shared" si="48"/>
        <v>4176.3274442485399</v>
      </c>
      <c r="AI107">
        <f t="shared" si="49"/>
        <v>1.7016238119579841</v>
      </c>
      <c r="AJ107">
        <f t="shared" si="50"/>
        <v>0.6761328317997054</v>
      </c>
      <c r="AK107">
        <f t="shared" si="51"/>
        <v>0.32386716820029454</v>
      </c>
      <c r="AL107">
        <f t="shared" si="36"/>
        <v>2454.3188775919998</v>
      </c>
      <c r="AM107">
        <f t="shared" si="52"/>
        <v>1.146542502666055</v>
      </c>
      <c r="AN107">
        <f t="shared" si="53"/>
        <v>2.8604590826530734</v>
      </c>
      <c r="AO107">
        <f t="shared" si="37"/>
        <v>1.5628000000000002</v>
      </c>
      <c r="AP107">
        <f t="shared" si="54"/>
        <v>1.830342387159632</v>
      </c>
      <c r="AQ107">
        <f t="shared" si="38"/>
        <v>2.2879279839495399</v>
      </c>
      <c r="AR107">
        <f t="shared" si="39"/>
        <v>0.4575855967899079</v>
      </c>
      <c r="AS107">
        <f t="shared" si="40"/>
        <v>0.13981729857287689</v>
      </c>
      <c r="AT107">
        <f t="shared" si="41"/>
        <v>2.247466235037249</v>
      </c>
      <c r="AV107" s="1">
        <v>1.8868748156207901E+58</v>
      </c>
      <c r="AW107" s="9">
        <f t="shared" si="57"/>
        <v>-158.00677434517675</v>
      </c>
      <c r="AX107" s="1">
        <v>8.5382431311691898E+227</v>
      </c>
    </row>
    <row r="108" spans="1:50" x14ac:dyDescent="0.2">
      <c r="A108">
        <v>1</v>
      </c>
      <c r="B108" t="s">
        <v>19</v>
      </c>
      <c r="C108">
        <v>21</v>
      </c>
      <c r="D108">
        <v>12</v>
      </c>
      <c r="E108">
        <v>2018</v>
      </c>
      <c r="F108" s="3">
        <v>16.182245300000002</v>
      </c>
      <c r="G108" s="3">
        <f t="shared" si="42"/>
        <v>289.33224529999995</v>
      </c>
      <c r="H108" s="4">
        <v>0</v>
      </c>
      <c r="K108" s="5">
        <v>1.05</v>
      </c>
      <c r="L108" s="5">
        <v>0.8</v>
      </c>
      <c r="N108" s="1">
        <v>8.8468962366238401E+58</v>
      </c>
      <c r="O108" s="6">
        <f t="shared" si="55"/>
        <v>571095.44639633805</v>
      </c>
      <c r="P108" s="6">
        <f t="shared" si="33"/>
        <v>568254.14192092663</v>
      </c>
      <c r="Q108" s="6">
        <f t="shared" si="34"/>
        <v>-2841.3044754114549</v>
      </c>
      <c r="R108" s="18">
        <f t="shared" si="56"/>
        <v>-77.570278591737321</v>
      </c>
      <c r="S108" s="13">
        <f t="shared" si="43"/>
        <v>-78.543323537627799</v>
      </c>
      <c r="T108" s="1"/>
      <c r="U108" s="1"/>
      <c r="V108">
        <v>0</v>
      </c>
      <c r="W108" s="6">
        <v>0</v>
      </c>
      <c r="Z108" s="6">
        <v>3303.7604390172901</v>
      </c>
      <c r="AA108" s="6">
        <f t="shared" si="35"/>
        <v>1068.938524884132</v>
      </c>
      <c r="AB108" s="1">
        <v>1.42751602986814E+227</v>
      </c>
      <c r="AC108" s="6">
        <f t="shared" si="44"/>
        <v>289.53241602306372</v>
      </c>
      <c r="AD108">
        <v>12589624110.3083</v>
      </c>
      <c r="AE108" s="19">
        <f t="shared" si="45"/>
        <v>28.660103495557653</v>
      </c>
      <c r="AF108" s="12">
        <f t="shared" si="46"/>
        <v>1.8732922444280182</v>
      </c>
      <c r="AG108" s="12">
        <f t="shared" si="47"/>
        <v>0.37465844888560357</v>
      </c>
      <c r="AH108" s="6">
        <f t="shared" si="48"/>
        <v>3775.2714639230608</v>
      </c>
      <c r="AI108">
        <f t="shared" si="49"/>
        <v>1.5335349257667867</v>
      </c>
      <c r="AJ108">
        <f t="shared" si="50"/>
        <v>0.63668293805836862</v>
      </c>
      <c r="AK108">
        <f t="shared" si="51"/>
        <v>0.36331706194163138</v>
      </c>
      <c r="AL108">
        <f t="shared" si="36"/>
        <v>2461.809901092</v>
      </c>
      <c r="AM108">
        <f t="shared" si="52"/>
        <v>1.0721549898536931</v>
      </c>
      <c r="AN108">
        <f t="shared" si="53"/>
        <v>2.342064895673686</v>
      </c>
      <c r="AO108">
        <f t="shared" si="37"/>
        <v>1.5628000000000002</v>
      </c>
      <c r="AP108">
        <f t="shared" si="54"/>
        <v>1.4986337955424147</v>
      </c>
      <c r="AQ108">
        <f t="shared" si="38"/>
        <v>1.8732922444280182</v>
      </c>
      <c r="AR108">
        <f t="shared" si="39"/>
        <v>0.37465844888560357</v>
      </c>
      <c r="AS108">
        <f t="shared" si="40"/>
        <v>0.1173635463404139</v>
      </c>
      <c r="AT108">
        <f t="shared" si="41"/>
        <v>1.8401632819059792</v>
      </c>
      <c r="AV108" s="1">
        <v>7.5657956450792001E+58</v>
      </c>
      <c r="AW108" s="9">
        <f t="shared" si="57"/>
        <v>-154.56087965053763</v>
      </c>
      <c r="AX108" s="1">
        <v>2.2070622996733902E+230</v>
      </c>
    </row>
    <row r="109" spans="1:50" x14ac:dyDescent="0.2">
      <c r="A109">
        <v>1</v>
      </c>
      <c r="B109" t="s">
        <v>12</v>
      </c>
      <c r="C109">
        <v>0</v>
      </c>
      <c r="D109">
        <v>13</v>
      </c>
      <c r="E109">
        <v>2018</v>
      </c>
      <c r="F109" s="3">
        <v>12.748681899999999</v>
      </c>
      <c r="G109" s="3">
        <f t="shared" si="42"/>
        <v>285.89868189999999</v>
      </c>
      <c r="H109" s="4">
        <v>0</v>
      </c>
      <c r="K109" s="5">
        <v>1</v>
      </c>
      <c r="L109" s="5">
        <v>0.8</v>
      </c>
      <c r="N109" s="1">
        <v>3.5473370286886198E+59</v>
      </c>
      <c r="O109" s="6">
        <f t="shared" si="55"/>
        <v>568254.14192092663</v>
      </c>
      <c r="P109" s="6">
        <f t="shared" si="33"/>
        <v>565789.32668019307</v>
      </c>
      <c r="Q109" s="6">
        <f t="shared" si="34"/>
        <v>-2464.8152407335556</v>
      </c>
      <c r="R109" s="18">
        <f t="shared" si="56"/>
        <v>-78.543323537627799</v>
      </c>
      <c r="S109" s="13">
        <f t="shared" si="43"/>
        <v>-79.387434414622874</v>
      </c>
      <c r="T109" s="1"/>
      <c r="U109" s="1"/>
      <c r="V109">
        <v>0</v>
      </c>
      <c r="W109" s="6">
        <v>0</v>
      </c>
      <c r="Z109" s="6">
        <v>3069.9627787203099</v>
      </c>
      <c r="AA109" s="6">
        <f t="shared" si="35"/>
        <v>993.29280821299437</v>
      </c>
      <c r="AB109" s="1">
        <v>3.6900059687923199E+229</v>
      </c>
      <c r="AC109" s="6">
        <f t="shared" si="44"/>
        <v>283.81336613734823</v>
      </c>
      <c r="AD109">
        <v>12589624110.3083</v>
      </c>
      <c r="AE109" s="19">
        <f t="shared" si="45"/>
        <v>21.8611421166277</v>
      </c>
      <c r="AF109" s="12">
        <f t="shared" si="46"/>
        <v>1.5003408270020129</v>
      </c>
      <c r="AG109" s="12">
        <f t="shared" si="47"/>
        <v>0.30006816540040249</v>
      </c>
      <c r="AH109" s="6">
        <f t="shared" si="48"/>
        <v>3317.6322605468213</v>
      </c>
      <c r="AI109">
        <f t="shared" si="49"/>
        <v>1.3432182072125918</v>
      </c>
      <c r="AJ109">
        <f t="shared" si="50"/>
        <v>0.59055666097799508</v>
      </c>
      <c r="AK109">
        <f t="shared" si="51"/>
        <v>0.40944333902200492</v>
      </c>
      <c r="AL109">
        <f t="shared" si="36"/>
        <v>2469.9131107160001</v>
      </c>
      <c r="AM109">
        <f t="shared" si="52"/>
        <v>0.99628165317251194</v>
      </c>
      <c r="AN109">
        <f t="shared" si="53"/>
        <v>1.8436188082200735</v>
      </c>
      <c r="AO109">
        <f t="shared" si="37"/>
        <v>1.536</v>
      </c>
      <c r="AP109">
        <f t="shared" si="54"/>
        <v>1.2002726616016104</v>
      </c>
      <c r="AQ109">
        <f t="shared" si="38"/>
        <v>1.5003408270020129</v>
      </c>
      <c r="AR109">
        <f t="shared" si="39"/>
        <v>0.30006816540040249</v>
      </c>
      <c r="AS109">
        <f t="shared" si="40"/>
        <v>9.6596984222486804E-2</v>
      </c>
      <c r="AT109">
        <f t="shared" si="41"/>
        <v>1.4738074683251283</v>
      </c>
      <c r="AV109" s="1">
        <v>3.0336545524493099E+59</v>
      </c>
      <c r="AW109" s="9">
        <f t="shared" si="57"/>
        <v>-143.3375777376194</v>
      </c>
      <c r="AX109" s="1">
        <v>5.7050659249294597E+232</v>
      </c>
    </row>
    <row r="110" spans="1:50" x14ac:dyDescent="0.2">
      <c r="A110">
        <v>1</v>
      </c>
      <c r="B110" t="s">
        <v>13</v>
      </c>
      <c r="C110">
        <v>3</v>
      </c>
      <c r="D110">
        <v>13</v>
      </c>
      <c r="E110">
        <v>2018</v>
      </c>
      <c r="F110" s="3">
        <v>10.763649900000001</v>
      </c>
      <c r="G110" s="3">
        <f t="shared" si="42"/>
        <v>283.9136499</v>
      </c>
      <c r="H110" s="4">
        <v>0</v>
      </c>
      <c r="K110" s="5">
        <v>1</v>
      </c>
      <c r="L110" s="5">
        <v>0.8</v>
      </c>
      <c r="N110" s="1">
        <v>1.4223745434034399E+60</v>
      </c>
      <c r="O110" s="6">
        <f t="shared" si="55"/>
        <v>565789.32668019307</v>
      </c>
      <c r="P110" s="6">
        <f t="shared" si="33"/>
        <v>563524.21866302483</v>
      </c>
      <c r="Q110" s="6">
        <f t="shared" si="34"/>
        <v>-2265.108017168227</v>
      </c>
      <c r="R110" s="18">
        <f t="shared" si="56"/>
        <v>-79.387434414622874</v>
      </c>
      <c r="S110" s="13">
        <f t="shared" si="43"/>
        <v>-80.163152725376023</v>
      </c>
      <c r="T110" s="1"/>
      <c r="U110" s="1"/>
      <c r="V110">
        <v>0</v>
      </c>
      <c r="W110" s="6">
        <v>0</v>
      </c>
      <c r="Z110" s="6">
        <v>2941.2368492905898</v>
      </c>
      <c r="AA110" s="6">
        <f t="shared" si="35"/>
        <v>951.64326743700713</v>
      </c>
      <c r="AB110" s="1">
        <v>9.5383475665633294E+231</v>
      </c>
      <c r="AC110" s="6">
        <f t="shared" si="44"/>
        <v>278.92112408306951</v>
      </c>
      <c r="AD110">
        <v>12223023576.8325</v>
      </c>
      <c r="AE110" s="19">
        <f t="shared" si="45"/>
        <v>19.174096871089493</v>
      </c>
      <c r="AF110" s="12">
        <f t="shared" si="46"/>
        <v>1.3159276035585656</v>
      </c>
      <c r="AG110" s="12">
        <f t="shared" si="47"/>
        <v>0.26318552071171308</v>
      </c>
      <c r="AH110" s="6">
        <f t="shared" si="48"/>
        <v>3079.3763780045538</v>
      </c>
      <c r="AI110">
        <f t="shared" si="49"/>
        <v>1.2443947033058878</v>
      </c>
      <c r="AJ110">
        <f t="shared" si="50"/>
        <v>0.56243667143370291</v>
      </c>
      <c r="AK110">
        <f t="shared" si="51"/>
        <v>0.43756332856629715</v>
      </c>
      <c r="AL110">
        <f t="shared" si="36"/>
        <v>2474.597786236</v>
      </c>
      <c r="AM110">
        <f t="shared" si="52"/>
        <v>0.95450678780040832</v>
      </c>
      <c r="AN110">
        <f t="shared" si="53"/>
        <v>1.6170118392527655</v>
      </c>
      <c r="AO110">
        <f t="shared" si="37"/>
        <v>1.536</v>
      </c>
      <c r="AP110">
        <f t="shared" si="54"/>
        <v>1.0527420828468526</v>
      </c>
      <c r="AQ110">
        <f t="shared" si="38"/>
        <v>1.3159276035585656</v>
      </c>
      <c r="AR110">
        <f t="shared" si="39"/>
        <v>0.26318552071171308</v>
      </c>
      <c r="AS110">
        <f t="shared" si="40"/>
        <v>8.6085204948453342E-2</v>
      </c>
      <c r="AT110">
        <f t="shared" si="41"/>
        <v>1.2926555719843786</v>
      </c>
      <c r="AV110" s="1">
        <v>1.1809827311246601E+60</v>
      </c>
      <c r="AW110" s="9">
        <f t="shared" si="57"/>
        <v>-141.54621748238938</v>
      </c>
      <c r="AX110" s="1">
        <v>1.4747103972827501E+235</v>
      </c>
    </row>
    <row r="111" spans="1:50" x14ac:dyDescent="0.2">
      <c r="A111">
        <v>1</v>
      </c>
      <c r="B111" t="s">
        <v>14</v>
      </c>
      <c r="C111">
        <v>6</v>
      </c>
      <c r="D111">
        <v>13</v>
      </c>
      <c r="E111">
        <v>2018</v>
      </c>
      <c r="F111" s="3">
        <v>9.1792107000000005</v>
      </c>
      <c r="G111" s="3">
        <f t="shared" si="42"/>
        <v>282.32921069999998</v>
      </c>
      <c r="H111" s="4">
        <v>31.382816054659244</v>
      </c>
      <c r="I111" s="5">
        <v>1</v>
      </c>
      <c r="J111" s="7">
        <f>I111*PI()/180</f>
        <v>1.7453292519943295E-2</v>
      </c>
      <c r="K111" s="5">
        <v>1</v>
      </c>
      <c r="L111" s="5">
        <v>0.8</v>
      </c>
      <c r="N111" s="1">
        <v>5.7032904552349698E+60</v>
      </c>
      <c r="O111" s="6">
        <f t="shared" si="55"/>
        <v>563524.21866302483</v>
      </c>
      <c r="P111" s="6">
        <f t="shared" si="33"/>
        <v>561419.17938025144</v>
      </c>
      <c r="Q111" s="6">
        <f t="shared" si="34"/>
        <v>-2105.0392827733681</v>
      </c>
      <c r="R111" s="18">
        <f t="shared" si="56"/>
        <v>-80.163152725376023</v>
      </c>
      <c r="S111" s="13">
        <f t="shared" si="43"/>
        <v>-80.884053231720713</v>
      </c>
      <c r="T111" s="1"/>
      <c r="U111" s="1"/>
      <c r="V111">
        <v>8.0308528145865699E-2</v>
      </c>
      <c r="W111" s="6">
        <f>H111*(1-Y111)</f>
        <v>2.5106252843727384</v>
      </c>
      <c r="X111">
        <f>MIN(W$2*I111^W$3, 1)</f>
        <v>1</v>
      </c>
      <c r="Y111">
        <f>X111*(1-0.08*K111)</f>
        <v>0.92</v>
      </c>
      <c r="Z111" s="6">
        <v>2841.7609174190402</v>
      </c>
      <c r="AA111" s="6">
        <f t="shared" si="35"/>
        <v>919.45762388354217</v>
      </c>
      <c r="AB111" s="1">
        <v>2.4655806811700699E+234</v>
      </c>
      <c r="AC111" s="6">
        <f t="shared" si="44"/>
        <v>274.4812905665238</v>
      </c>
      <c r="AD111">
        <v>12223023576.8325</v>
      </c>
      <c r="AE111" s="19">
        <f t="shared" si="45"/>
        <v>17.24221618436631</v>
      </c>
      <c r="AF111" s="12">
        <f t="shared" si="46"/>
        <v>1.1833416914536863</v>
      </c>
      <c r="AG111" s="12">
        <f t="shared" si="47"/>
        <v>0.23666833829073722</v>
      </c>
      <c r="AH111" s="6">
        <f t="shared" si="48"/>
        <v>2892.8026861889421</v>
      </c>
      <c r="AI111">
        <f t="shared" si="49"/>
        <v>1.1672353731341851</v>
      </c>
      <c r="AJ111">
        <f t="shared" si="50"/>
        <v>0.53933680949160556</v>
      </c>
      <c r="AK111">
        <f t="shared" si="51"/>
        <v>0.46066319050839438</v>
      </c>
      <c r="AL111">
        <f t="shared" si="36"/>
        <v>2478.3370627479999</v>
      </c>
      <c r="AM111">
        <f t="shared" si="52"/>
        <v>0.92222429677386375</v>
      </c>
      <c r="AN111">
        <f t="shared" si="53"/>
        <v>1.4540902704582899</v>
      </c>
      <c r="AO111">
        <f t="shared" si="37"/>
        <v>1.536</v>
      </c>
      <c r="AP111">
        <f t="shared" si="54"/>
        <v>0.94667335316294909</v>
      </c>
      <c r="AQ111">
        <f t="shared" si="38"/>
        <v>1.1833416914536863</v>
      </c>
      <c r="AR111">
        <f t="shared" si="39"/>
        <v>0.23666833829073722</v>
      </c>
      <c r="AS111">
        <f t="shared" si="40"/>
        <v>7.8410162934189176E-2</v>
      </c>
      <c r="AT111">
        <f t="shared" si="41"/>
        <v>1.1624144268138299</v>
      </c>
      <c r="AV111" s="1">
        <v>4.7353825119114203E+60</v>
      </c>
      <c r="AW111" s="9">
        <f t="shared" si="57"/>
        <v>-140.2764448141829</v>
      </c>
      <c r="AX111" s="1">
        <v>3.8119993431640401E+237</v>
      </c>
    </row>
    <row r="112" spans="1:50" x14ac:dyDescent="0.2">
      <c r="A112">
        <v>1</v>
      </c>
      <c r="B112" t="s">
        <v>15</v>
      </c>
      <c r="C112">
        <v>9</v>
      </c>
      <c r="D112">
        <v>13</v>
      </c>
      <c r="E112">
        <v>2018</v>
      </c>
      <c r="F112" s="3">
        <v>12.0888068</v>
      </c>
      <c r="G112" s="3">
        <f t="shared" si="42"/>
        <v>285.23880679999996</v>
      </c>
      <c r="H112" s="4">
        <v>972.37948190084069</v>
      </c>
      <c r="I112" s="5">
        <v>30.41</v>
      </c>
      <c r="J112" s="7">
        <f t="shared" ref="J112:J115" si="62">I112*PI()/180</f>
        <v>0.53075462553147557</v>
      </c>
      <c r="K112" s="5">
        <v>1</v>
      </c>
      <c r="L112" s="5">
        <v>0.8</v>
      </c>
      <c r="N112" s="1">
        <v>2.2868464686483299E+61</v>
      </c>
      <c r="O112" s="6">
        <f t="shared" si="55"/>
        <v>561419.17938025144</v>
      </c>
      <c r="P112" s="6">
        <f t="shared" si="33"/>
        <v>559936.79464465729</v>
      </c>
      <c r="Q112" s="6">
        <f t="shared" si="34"/>
        <v>-1482.3847355941839</v>
      </c>
      <c r="R112" s="18">
        <f t="shared" si="56"/>
        <v>-80.884053231720713</v>
      </c>
      <c r="S112" s="13">
        <f t="shared" si="43"/>
        <v>-81.391716872600398</v>
      </c>
      <c r="T112" s="1"/>
      <c r="U112" s="1"/>
      <c r="V112">
        <v>2.48733358007334</v>
      </c>
      <c r="W112" s="6">
        <f>H112*(1-Y112)</f>
        <v>900.67928193440935</v>
      </c>
      <c r="X112">
        <f>MIN(W$2*I112^W$3, 1)</f>
        <v>8.0148749962475896E-2</v>
      </c>
      <c r="Y112">
        <f>X112*(1-0.08*K112)</f>
        <v>7.373684996547783E-2</v>
      </c>
      <c r="Z112" s="6">
        <v>3026.6578832362502</v>
      </c>
      <c r="AA112" s="6">
        <f t="shared" si="35"/>
        <v>979.28141968968907</v>
      </c>
      <c r="AB112" s="1">
        <v>6.3733136719291004E+236</v>
      </c>
      <c r="AC112" s="6">
        <f t="shared" si="44"/>
        <v>270.40292502596213</v>
      </c>
      <c r="AD112">
        <v>12223023576.8325</v>
      </c>
      <c r="AE112" s="19">
        <f t="shared" si="45"/>
        <v>20.933372084357412</v>
      </c>
      <c r="AF112" s="12">
        <f t="shared" si="46"/>
        <v>1.4366675179837549</v>
      </c>
      <c r="AG112" s="12">
        <f t="shared" si="47"/>
        <v>0.28733350359675092</v>
      </c>
      <c r="AH112" s="6">
        <f t="shared" si="48"/>
        <v>3237.919199728125</v>
      </c>
      <c r="AI112">
        <f t="shared" si="49"/>
        <v>1.3101185346298763</v>
      </c>
      <c r="AJ112">
        <f t="shared" si="50"/>
        <v>0.58131791667838717</v>
      </c>
      <c r="AK112">
        <f t="shared" si="51"/>
        <v>0.41868208332161289</v>
      </c>
      <c r="AL112">
        <f t="shared" si="36"/>
        <v>2471.4704159520002</v>
      </c>
      <c r="AM112">
        <f t="shared" si="52"/>
        <v>0.98222810400169414</v>
      </c>
      <c r="AN112">
        <f t="shared" si="53"/>
        <v>1.7653770460984384</v>
      </c>
      <c r="AO112">
        <f t="shared" si="37"/>
        <v>1.536</v>
      </c>
      <c r="AP112">
        <f t="shared" si="54"/>
        <v>1.1493340143870041</v>
      </c>
      <c r="AQ112">
        <f t="shared" si="38"/>
        <v>1.4366675179837549</v>
      </c>
      <c r="AR112">
        <f t="shared" si="39"/>
        <v>0.28733350359675092</v>
      </c>
      <c r="AS112">
        <f t="shared" si="40"/>
        <v>9.298762118662604E-2</v>
      </c>
      <c r="AT112">
        <f t="shared" si="41"/>
        <v>1.411260214611052</v>
      </c>
      <c r="AV112" s="1">
        <v>1.8987447439440499E+61</v>
      </c>
      <c r="AW112" s="9">
        <f t="shared" si="57"/>
        <v>-145.9766875358047</v>
      </c>
      <c r="AX112" s="1">
        <v>9.8536899306181501E+239</v>
      </c>
    </row>
    <row r="113" spans="1:50" x14ac:dyDescent="0.2">
      <c r="A113">
        <v>1</v>
      </c>
      <c r="B113" t="s">
        <v>16</v>
      </c>
      <c r="C113">
        <v>12</v>
      </c>
      <c r="D113">
        <v>13</v>
      </c>
      <c r="E113">
        <v>2018</v>
      </c>
      <c r="F113" s="3">
        <v>18.2611028</v>
      </c>
      <c r="G113" s="3">
        <f t="shared" si="42"/>
        <v>291.41110279999998</v>
      </c>
      <c r="H113" s="4">
        <v>2038.8423698598463</v>
      </c>
      <c r="I113" s="5">
        <v>54.59</v>
      </c>
      <c r="J113" s="7">
        <f t="shared" si="62"/>
        <v>0.95277523866370462</v>
      </c>
      <c r="K113" s="5">
        <v>1</v>
      </c>
      <c r="L113" s="5">
        <v>0.8</v>
      </c>
      <c r="N113" s="1">
        <v>9.1695606461162904E+61</v>
      </c>
      <c r="O113" s="6">
        <f t="shared" si="55"/>
        <v>559936.79464465729</v>
      </c>
      <c r="P113" s="6">
        <f t="shared" si="33"/>
        <v>558897.0686678465</v>
      </c>
      <c r="Q113" s="6">
        <f t="shared" si="34"/>
        <v>-1039.7259768107783</v>
      </c>
      <c r="R113" s="18">
        <f t="shared" si="56"/>
        <v>-81.391716872600398</v>
      </c>
      <c r="S113" s="13">
        <f t="shared" si="43"/>
        <v>-81.747785754201061</v>
      </c>
      <c r="T113" s="1"/>
      <c r="U113" s="1"/>
      <c r="V113">
        <v>5.2155927445842796</v>
      </c>
      <c r="W113" s="6">
        <f>H113*(1-Y113)</f>
        <v>1953.6119835467673</v>
      </c>
      <c r="X113">
        <f>MIN(W$2*I113^W$3, 1)</f>
        <v>4.5438394661042478E-2</v>
      </c>
      <c r="Y113">
        <f>X113*(1-0.08*K113)</f>
        <v>4.1803323088159081E-2</v>
      </c>
      <c r="Z113" s="6">
        <v>3452.4250669312701</v>
      </c>
      <c r="AA113" s="6">
        <f t="shared" si="35"/>
        <v>1117.039272804004</v>
      </c>
      <c r="AB113" s="1">
        <v>1.64744668349374E+239</v>
      </c>
      <c r="AC113" s="6">
        <f t="shared" si="44"/>
        <v>267.55830275503854</v>
      </c>
      <c r="AD113">
        <v>12223023576.8325</v>
      </c>
      <c r="AE113" s="19">
        <f t="shared" si="45"/>
        <v>31.131806822311521</v>
      </c>
      <c r="AF113" s="12">
        <f t="shared" si="46"/>
        <v>2.1365910593631421</v>
      </c>
      <c r="AG113" s="12">
        <f t="shared" si="47"/>
        <v>0.42731821187262831</v>
      </c>
      <c r="AH113" s="6">
        <f t="shared" si="48"/>
        <v>3999.2838225744613</v>
      </c>
      <c r="AI113">
        <f t="shared" si="49"/>
        <v>1.6277738781712559</v>
      </c>
      <c r="AJ113">
        <f t="shared" si="50"/>
        <v>0.66288436130346229</v>
      </c>
      <c r="AK113">
        <f t="shared" si="51"/>
        <v>0.33711563869653771</v>
      </c>
      <c r="AL113">
        <f t="shared" si="36"/>
        <v>2456.9037973919999</v>
      </c>
      <c r="AM113">
        <f t="shared" si="52"/>
        <v>1.120400474226684</v>
      </c>
      <c r="AN113">
        <f t="shared" si="53"/>
        <v>2.6254430937454289</v>
      </c>
      <c r="AO113">
        <f t="shared" si="37"/>
        <v>1.536</v>
      </c>
      <c r="AP113">
        <f t="shared" si="54"/>
        <v>1.7092728474905137</v>
      </c>
      <c r="AQ113">
        <f t="shared" si="38"/>
        <v>2.1365910593631421</v>
      </c>
      <c r="AR113">
        <f t="shared" si="39"/>
        <v>0.42731821187262831</v>
      </c>
      <c r="AS113">
        <f t="shared" si="40"/>
        <v>0.13169057055973821</v>
      </c>
      <c r="AT113">
        <f t="shared" si="41"/>
        <v>2.098805686930675</v>
      </c>
      <c r="AV113" s="1">
        <v>7.6133904570254504E+61</v>
      </c>
      <c r="AW113" s="9">
        <f t="shared" si="57"/>
        <v>-156.4648921679499</v>
      </c>
      <c r="AX113" s="1">
        <v>2.54709396587081E+242</v>
      </c>
    </row>
    <row r="114" spans="1:50" x14ac:dyDescent="0.2">
      <c r="A114">
        <v>1</v>
      </c>
      <c r="B114" t="s">
        <v>17</v>
      </c>
      <c r="C114">
        <v>15</v>
      </c>
      <c r="D114">
        <v>13</v>
      </c>
      <c r="E114">
        <v>2018</v>
      </c>
      <c r="F114" s="3">
        <v>21.170789299999999</v>
      </c>
      <c r="G114" s="3">
        <f t="shared" si="42"/>
        <v>294.3207893</v>
      </c>
      <c r="H114" s="4">
        <v>1254.6622211282422</v>
      </c>
      <c r="I114" s="5">
        <v>36.700000000000003</v>
      </c>
      <c r="J114" s="7">
        <f t="shared" si="62"/>
        <v>0.64053583548191895</v>
      </c>
      <c r="K114" s="5">
        <v>1</v>
      </c>
      <c r="L114" s="5">
        <v>0.8</v>
      </c>
      <c r="N114" s="1">
        <v>3.6767156691765901E+62</v>
      </c>
      <c r="O114" s="6">
        <f t="shared" si="55"/>
        <v>558897.0686678465</v>
      </c>
      <c r="P114" s="6">
        <f t="shared" si="33"/>
        <v>556790.64578911045</v>
      </c>
      <c r="Q114" s="6">
        <f t="shared" si="34"/>
        <v>-2106.4228787360626</v>
      </c>
      <c r="R114" s="18">
        <f t="shared" si="56"/>
        <v>-81.747785754201061</v>
      </c>
      <c r="S114" s="13">
        <f t="shared" si="43"/>
        <v>-82.46916009257265</v>
      </c>
      <c r="T114" s="1"/>
      <c r="U114" s="1"/>
      <c r="V114">
        <v>3.2101103333861301</v>
      </c>
      <c r="W114" s="6">
        <f>H114*(1-Y114)</f>
        <v>1177.5698777591076</v>
      </c>
      <c r="X114">
        <f>MIN(W$2*I114^W$3, 1)</f>
        <v>6.6787717036606395E-2</v>
      </c>
      <c r="Y114">
        <f>X114*(1-0.08*K114)</f>
        <v>6.1444699673677883E-2</v>
      </c>
      <c r="Z114" s="6">
        <v>3669.8805501162701</v>
      </c>
      <c r="AA114" s="6">
        <f t="shared" si="35"/>
        <v>1187.3974442617618</v>
      </c>
      <c r="AB114" s="1">
        <v>4.2585077632512001E+241</v>
      </c>
      <c r="AC114" s="6">
        <f t="shared" si="44"/>
        <v>265.5765544904765</v>
      </c>
      <c r="AD114">
        <v>12223023576.8325</v>
      </c>
      <c r="AE114" s="19">
        <f t="shared" si="45"/>
        <v>37.290999191322875</v>
      </c>
      <c r="AF114" s="12">
        <f t="shared" si="46"/>
        <v>2.5592994303753915</v>
      </c>
      <c r="AG114" s="12">
        <f t="shared" si="47"/>
        <v>0.51185988607507815</v>
      </c>
      <c r="AH114" s="6">
        <f t="shared" si="48"/>
        <v>4367.4061009590569</v>
      </c>
      <c r="AI114">
        <f t="shared" si="49"/>
        <v>1.7825878600253304</v>
      </c>
      <c r="AJ114">
        <f t="shared" si="50"/>
        <v>0.69721148561943513</v>
      </c>
      <c r="AK114">
        <f t="shared" si="51"/>
        <v>0.30278851438056487</v>
      </c>
      <c r="AL114">
        <f t="shared" si="36"/>
        <v>2450.0369372519999</v>
      </c>
      <c r="AM114">
        <f t="shared" si="52"/>
        <v>1.1909703553277451</v>
      </c>
      <c r="AN114">
        <f t="shared" si="53"/>
        <v>3.1448671400452817</v>
      </c>
      <c r="AO114">
        <f t="shared" si="37"/>
        <v>1.536</v>
      </c>
      <c r="AP114">
        <f t="shared" si="54"/>
        <v>2.0474395443003135</v>
      </c>
      <c r="AQ114">
        <f t="shared" si="38"/>
        <v>2.5592994303753915</v>
      </c>
      <c r="AR114">
        <f t="shared" si="39"/>
        <v>0.51185988607507815</v>
      </c>
      <c r="AS114">
        <f t="shared" si="40"/>
        <v>0.15421298426910768</v>
      </c>
      <c r="AT114">
        <f t="shared" si="41"/>
        <v>2.5140385079732543</v>
      </c>
      <c r="AV114" s="1">
        <v>3.0527386282963199E+62</v>
      </c>
      <c r="AW114" s="9">
        <f t="shared" si="57"/>
        <v>-161.59245469260108</v>
      </c>
      <c r="AX114" s="1">
        <v>6.5840184912013503E+244</v>
      </c>
    </row>
    <row r="115" spans="1:50" x14ac:dyDescent="0.2">
      <c r="A115">
        <v>1</v>
      </c>
      <c r="B115" t="s">
        <v>18</v>
      </c>
      <c r="C115">
        <v>18</v>
      </c>
      <c r="D115">
        <v>13</v>
      </c>
      <c r="E115">
        <v>2018</v>
      </c>
      <c r="F115" s="3">
        <v>19.113373800000002</v>
      </c>
      <c r="G115" s="3">
        <f t="shared" si="42"/>
        <v>292.26337379999995</v>
      </c>
      <c r="H115" s="4">
        <v>62.733111056412099</v>
      </c>
      <c r="I115" s="5">
        <v>1</v>
      </c>
      <c r="J115" s="7">
        <f t="shared" si="62"/>
        <v>1.7453292519943295E-2</v>
      </c>
      <c r="K115" s="5">
        <v>1</v>
      </c>
      <c r="L115" s="5">
        <v>0.8</v>
      </c>
      <c r="N115" s="1">
        <v>1.47425145366089E+63</v>
      </c>
      <c r="O115" s="6">
        <f t="shared" si="55"/>
        <v>556790.64578911045</v>
      </c>
      <c r="P115" s="6">
        <f t="shared" si="33"/>
        <v>553724.19420017512</v>
      </c>
      <c r="Q115" s="6">
        <f t="shared" si="34"/>
        <v>-3066.4515889353224</v>
      </c>
      <c r="R115" s="18">
        <f t="shared" si="56"/>
        <v>-82.46916009257265</v>
      </c>
      <c r="S115" s="13">
        <f t="shared" si="43"/>
        <v>-83.519309855209173</v>
      </c>
      <c r="T115" s="1"/>
      <c r="U115" s="1"/>
      <c r="V115">
        <v>0.16061705629173101</v>
      </c>
      <c r="W115" s="6">
        <f>H115*(1-Y115)</f>
        <v>5.0186488845129658</v>
      </c>
      <c r="X115">
        <f>MIN(W$2*I115^W$3, 1)</f>
        <v>1</v>
      </c>
      <c r="Y115">
        <f>X115*(1-0.08*K115)</f>
        <v>0.92</v>
      </c>
      <c r="Z115" s="6">
        <v>3514.9711355675799</v>
      </c>
      <c r="AA115" s="6">
        <f t="shared" si="35"/>
        <v>1137.2761827069767</v>
      </c>
      <c r="AB115" s="1">
        <v>1.1007875733624401E+244</v>
      </c>
      <c r="AC115" s="6">
        <f t="shared" si="44"/>
        <v>261.59541428144439</v>
      </c>
      <c r="AD115">
        <v>12223023576.8325</v>
      </c>
      <c r="AE115" s="19">
        <f t="shared" si="45"/>
        <v>32.836170146212289</v>
      </c>
      <c r="AF115" s="12">
        <f t="shared" si="46"/>
        <v>2.2535623440861032</v>
      </c>
      <c r="AG115" s="12">
        <f t="shared" si="47"/>
        <v>0.45071246881722055</v>
      </c>
      <c r="AH115" s="6">
        <f t="shared" si="48"/>
        <v>4106.6457427100959</v>
      </c>
      <c r="AI115">
        <f t="shared" si="49"/>
        <v>1.672841416358273</v>
      </c>
      <c r="AJ115">
        <f t="shared" si="50"/>
        <v>0.67322692153059949</v>
      </c>
      <c r="AK115">
        <f t="shared" si="51"/>
        <v>0.32677307846940057</v>
      </c>
      <c r="AL115">
        <f t="shared" si="36"/>
        <v>2454.8924378319998</v>
      </c>
      <c r="AM115">
        <f t="shared" si="52"/>
        <v>1.1406982775395955</v>
      </c>
      <c r="AN115">
        <f t="shared" si="53"/>
        <v>2.7691774084130039</v>
      </c>
      <c r="AO115">
        <f t="shared" si="37"/>
        <v>1.536</v>
      </c>
      <c r="AP115">
        <f t="shared" si="54"/>
        <v>1.8028498752688826</v>
      </c>
      <c r="AQ115">
        <f t="shared" si="38"/>
        <v>2.2535623440861032</v>
      </c>
      <c r="AR115">
        <f t="shared" si="39"/>
        <v>0.45071246881722055</v>
      </c>
      <c r="AS115">
        <f t="shared" si="40"/>
        <v>0.13797837020692402</v>
      </c>
      <c r="AT115">
        <f t="shared" si="41"/>
        <v>2.2137083476472812</v>
      </c>
      <c r="AV115" s="1">
        <v>1.224055588019E+63</v>
      </c>
      <c r="AW115" s="9">
        <f t="shared" si="57"/>
        <v>-159.49473646472833</v>
      </c>
      <c r="AX115" s="1">
        <v>1.7019120642320301E+247</v>
      </c>
    </row>
    <row r="116" spans="1:50" x14ac:dyDescent="0.2">
      <c r="A116">
        <v>1</v>
      </c>
      <c r="B116" t="s">
        <v>19</v>
      </c>
      <c r="C116">
        <v>21</v>
      </c>
      <c r="D116">
        <v>13</v>
      </c>
      <c r="E116">
        <v>2018</v>
      </c>
      <c r="F116" s="3">
        <v>16.2037248</v>
      </c>
      <c r="G116" s="3">
        <f t="shared" si="42"/>
        <v>289.35372479999995</v>
      </c>
      <c r="H116" s="4">
        <v>0</v>
      </c>
      <c r="K116" s="5">
        <v>1</v>
      </c>
      <c r="L116" s="5">
        <v>0.8</v>
      </c>
      <c r="N116" s="1">
        <v>5.9113011289991698E+63</v>
      </c>
      <c r="O116" s="6">
        <f t="shared" si="55"/>
        <v>553724.19420017512</v>
      </c>
      <c r="P116" s="6">
        <f t="shared" si="33"/>
        <v>550952.29707611958</v>
      </c>
      <c r="Q116" s="6">
        <f t="shared" si="34"/>
        <v>-2771.8971240555165</v>
      </c>
      <c r="R116" s="18">
        <f t="shared" si="56"/>
        <v>-83.519309855209173</v>
      </c>
      <c r="S116" s="13">
        <f t="shared" si="43"/>
        <v>-84.468585270931726</v>
      </c>
      <c r="T116" s="1"/>
      <c r="U116" s="1"/>
      <c r="V116">
        <v>0</v>
      </c>
      <c r="W116" s="6">
        <v>0</v>
      </c>
      <c r="Z116" s="6">
        <v>3305.2686174538198</v>
      </c>
      <c r="AA116" s="6">
        <f t="shared" si="35"/>
        <v>1069.4264991373971</v>
      </c>
      <c r="AB116" s="1">
        <v>2.8454410536146401E+246</v>
      </c>
      <c r="AC116" s="6">
        <f t="shared" si="44"/>
        <v>255.88003662338676</v>
      </c>
      <c r="AD116">
        <v>12223023576.8325</v>
      </c>
      <c r="AE116" s="19">
        <f t="shared" si="45"/>
        <v>27.332753605916274</v>
      </c>
      <c r="AF116" s="12">
        <f t="shared" si="46"/>
        <v>1.8758601874762726</v>
      </c>
      <c r="AG116" s="12">
        <f t="shared" si="47"/>
        <v>0.37517203749525441</v>
      </c>
      <c r="AH116" s="6">
        <f t="shared" si="48"/>
        <v>3742.0187232816706</v>
      </c>
      <c r="AI116">
        <f t="shared" si="49"/>
        <v>1.52005878921207</v>
      </c>
      <c r="AJ116">
        <f t="shared" si="50"/>
        <v>0.63696056893292685</v>
      </c>
      <c r="AK116">
        <f t="shared" si="51"/>
        <v>0.36303943106707309</v>
      </c>
      <c r="AL116">
        <f t="shared" si="36"/>
        <v>2461.7592094719998</v>
      </c>
      <c r="AM116">
        <f t="shared" si="52"/>
        <v>1.0726444324347011</v>
      </c>
      <c r="AN116">
        <f t="shared" si="53"/>
        <v>2.3050569983708438</v>
      </c>
      <c r="AO116">
        <f t="shared" si="37"/>
        <v>1.536</v>
      </c>
      <c r="AP116">
        <f t="shared" si="54"/>
        <v>1.5006881499810181</v>
      </c>
      <c r="AQ116">
        <f t="shared" si="38"/>
        <v>1.8758601874762726</v>
      </c>
      <c r="AR116">
        <f t="shared" si="39"/>
        <v>0.37517203749525441</v>
      </c>
      <c r="AS116">
        <f t="shared" si="40"/>
        <v>0.11750451545613164</v>
      </c>
      <c r="AT116">
        <f t="shared" si="41"/>
        <v>1.8426858111704221</v>
      </c>
      <c r="AV116" s="1">
        <v>4.9080916023154997E+63</v>
      </c>
      <c r="AW116" s="9">
        <f t="shared" si="57"/>
        <v>-156.57513671214394</v>
      </c>
      <c r="AX116" s="1">
        <v>4.3992960807283504E+249</v>
      </c>
    </row>
    <row r="117" spans="1:50" x14ac:dyDescent="0.2">
      <c r="A117">
        <v>1</v>
      </c>
      <c r="B117" t="s">
        <v>12</v>
      </c>
      <c r="C117">
        <v>0</v>
      </c>
      <c r="D117">
        <v>14</v>
      </c>
      <c r="E117">
        <v>2018</v>
      </c>
      <c r="F117" s="3">
        <v>13.9377955</v>
      </c>
      <c r="G117" s="3">
        <f t="shared" si="42"/>
        <v>287.08779549999997</v>
      </c>
      <c r="H117" s="4">
        <v>0</v>
      </c>
      <c r="K117" s="5">
        <v>1.39</v>
      </c>
      <c r="L117" s="5">
        <v>0.8</v>
      </c>
      <c r="N117" s="1">
        <v>2.37025243902148E+64</v>
      </c>
      <c r="O117" s="6">
        <f t="shared" si="55"/>
        <v>550952.29707611958</v>
      </c>
      <c r="P117" s="6">
        <f t="shared" si="33"/>
        <v>548209.84019991558</v>
      </c>
      <c r="Q117" s="6">
        <f t="shared" si="34"/>
        <v>-2742.4568762039526</v>
      </c>
      <c r="R117" s="18">
        <f t="shared" si="56"/>
        <v>-84.468585270931726</v>
      </c>
      <c r="S117" s="13">
        <f t="shared" si="43"/>
        <v>-85.407778456951121</v>
      </c>
      <c r="T117" s="1"/>
      <c r="U117" s="1"/>
      <c r="V117">
        <v>0</v>
      </c>
      <c r="W117" s="6">
        <v>0</v>
      </c>
      <c r="Z117" s="6">
        <v>3149.3095879639</v>
      </c>
      <c r="AA117" s="6">
        <f t="shared" si="35"/>
        <v>1018.9656324969268</v>
      </c>
      <c r="AB117" s="1">
        <v>7.3552200129441403E+248</v>
      </c>
      <c r="AC117" s="6">
        <f t="shared" si="44"/>
        <v>250.79472481415553</v>
      </c>
      <c r="AD117">
        <v>12223023576.8325</v>
      </c>
      <c r="AE117" s="19">
        <f t="shared" si="45"/>
        <v>32.837996574335456</v>
      </c>
      <c r="AF117" s="12">
        <f t="shared" si="46"/>
        <v>1.6213580523290863</v>
      </c>
      <c r="AG117" s="12">
        <f t="shared" si="47"/>
        <v>0.32427161046581721</v>
      </c>
      <c r="AH117" s="6">
        <f t="shared" si="48"/>
        <v>3725.3937071300552</v>
      </c>
      <c r="AI117">
        <f t="shared" si="49"/>
        <v>1.5100253070413445</v>
      </c>
      <c r="AJ117">
        <f t="shared" si="50"/>
        <v>0.60691201108408666</v>
      </c>
      <c r="AK117">
        <f t="shared" si="51"/>
        <v>0.39308798891591334</v>
      </c>
      <c r="AL117">
        <f t="shared" si="36"/>
        <v>2467.1068026200001</v>
      </c>
      <c r="AM117">
        <f t="shared" si="52"/>
        <v>1.0220317276799666</v>
      </c>
      <c r="AN117">
        <f t="shared" si="53"/>
        <v>2.2634677245090788</v>
      </c>
      <c r="AO117">
        <f t="shared" si="37"/>
        <v>1.7450399999999999</v>
      </c>
      <c r="AP117">
        <f t="shared" si="54"/>
        <v>1.297086441863269</v>
      </c>
      <c r="AQ117">
        <f t="shared" si="38"/>
        <v>1.6213580523290863</v>
      </c>
      <c r="AR117">
        <f t="shared" si="39"/>
        <v>0.32427161046581721</v>
      </c>
      <c r="AS117">
        <f t="shared" si="40"/>
        <v>0.10340267271479919</v>
      </c>
      <c r="AT117">
        <f t="shared" si="41"/>
        <v>1.5926845176415945</v>
      </c>
      <c r="AV117" s="1">
        <v>1.9679958502298099E+64</v>
      </c>
      <c r="AW117" s="9">
        <f t="shared" si="57"/>
        <v>-214.76592324333146</v>
      </c>
      <c r="AX117" s="1">
        <v>1.1371801406581601E+252</v>
      </c>
    </row>
    <row r="118" spans="1:50" x14ac:dyDescent="0.2">
      <c r="A118">
        <v>1</v>
      </c>
      <c r="B118" t="s">
        <v>13</v>
      </c>
      <c r="C118">
        <v>3</v>
      </c>
      <c r="D118">
        <v>14</v>
      </c>
      <c r="E118">
        <v>2018</v>
      </c>
      <c r="F118" s="3">
        <v>11.2366791</v>
      </c>
      <c r="G118" s="3">
        <f t="shared" si="42"/>
        <v>284.38667909999998</v>
      </c>
      <c r="H118" s="4">
        <v>0</v>
      </c>
      <c r="K118" s="5">
        <v>1.39</v>
      </c>
      <c r="L118" s="5">
        <v>0.8</v>
      </c>
      <c r="N118" s="1">
        <v>9.5039932869034203E+64</v>
      </c>
      <c r="O118" s="6">
        <f t="shared" si="55"/>
        <v>548209.84019991558</v>
      </c>
      <c r="P118" s="6">
        <f t="shared" si="33"/>
        <v>545758.65921560489</v>
      </c>
      <c r="Q118" s="6">
        <f t="shared" si="34"/>
        <v>-2451.1809843106494</v>
      </c>
      <c r="R118" s="18">
        <f t="shared" si="56"/>
        <v>-85.407778456951121</v>
      </c>
      <c r="S118" s="13">
        <f t="shared" si="43"/>
        <v>-86.247220089795121</v>
      </c>
      <c r="T118" s="1"/>
      <c r="U118" s="1"/>
      <c r="V118">
        <v>0</v>
      </c>
      <c r="W118" s="6">
        <v>0</v>
      </c>
      <c r="Z118" s="6">
        <v>2971.49402050756</v>
      </c>
      <c r="AA118" s="6">
        <f t="shared" si="35"/>
        <v>961.43303778048062</v>
      </c>
      <c r="AB118" s="1">
        <v>1.9012610143545401E+251</v>
      </c>
      <c r="AC118" s="6">
        <f t="shared" si="44"/>
        <v>245.83839498451749</v>
      </c>
      <c r="AD118">
        <v>14927318949.586901</v>
      </c>
      <c r="AE118" s="19">
        <f t="shared" si="45"/>
        <v>27.50332826400577</v>
      </c>
      <c r="AF118" s="12">
        <f t="shared" si="46"/>
        <v>1.3579617333155873</v>
      </c>
      <c r="AG118" s="12">
        <f t="shared" si="47"/>
        <v>0.27159234666311743</v>
      </c>
      <c r="AH118" s="6">
        <f t="shared" si="48"/>
        <v>3377.6962604127475</v>
      </c>
      <c r="AI118">
        <f t="shared" si="49"/>
        <v>1.3655636179210608</v>
      </c>
      <c r="AJ118">
        <f t="shared" si="50"/>
        <v>0.56922502763859095</v>
      </c>
      <c r="AK118">
        <f t="shared" si="51"/>
        <v>0.43077497236140905</v>
      </c>
      <c r="AL118">
        <f t="shared" si="36"/>
        <v>2473.4814373240001</v>
      </c>
      <c r="AM118">
        <f t="shared" si="52"/>
        <v>0.96432601582796451</v>
      </c>
      <c r="AN118">
        <f t="shared" si="53"/>
        <v>1.8957580344840261</v>
      </c>
      <c r="AO118">
        <f t="shared" si="37"/>
        <v>1.7450399999999999</v>
      </c>
      <c r="AP118">
        <f t="shared" si="54"/>
        <v>1.08636938665247</v>
      </c>
      <c r="AQ118">
        <f t="shared" si="38"/>
        <v>1.3579617333155873</v>
      </c>
      <c r="AR118">
        <f t="shared" si="39"/>
        <v>0.27159234666311743</v>
      </c>
      <c r="AS118">
        <f t="shared" si="40"/>
        <v>8.8497159099882289E-2</v>
      </c>
      <c r="AT118">
        <f t="shared" si="41"/>
        <v>1.3339463328871766</v>
      </c>
      <c r="AV118" s="1">
        <v>9.6369335238137605E+64</v>
      </c>
      <c r="AW118" s="9">
        <f t="shared" si="57"/>
        <v>-210.92063330613485</v>
      </c>
      <c r="AX118" s="1">
        <v>2.9395127051626102E+254</v>
      </c>
    </row>
    <row r="119" spans="1:50" x14ac:dyDescent="0.2">
      <c r="A119">
        <v>1</v>
      </c>
      <c r="B119" t="s">
        <v>14</v>
      </c>
      <c r="C119">
        <v>6</v>
      </c>
      <c r="D119">
        <v>14</v>
      </c>
      <c r="E119">
        <v>2018</v>
      </c>
      <c r="F119" s="3">
        <v>9.2991843999999997</v>
      </c>
      <c r="G119" s="3">
        <f t="shared" si="42"/>
        <v>282.44918439999998</v>
      </c>
      <c r="H119" s="4">
        <v>34.189994554961324</v>
      </c>
      <c r="I119" s="5">
        <v>1</v>
      </c>
      <c r="J119" s="7">
        <f>I119*PI()/180</f>
        <v>1.7453292519943295E-2</v>
      </c>
      <c r="K119" s="5">
        <v>1.39</v>
      </c>
      <c r="L119" s="5">
        <v>0.8</v>
      </c>
      <c r="N119" s="1">
        <v>3.8108130134355998E+65</v>
      </c>
      <c r="O119" s="6">
        <f t="shared" si="55"/>
        <v>545758.65921560489</v>
      </c>
      <c r="P119" s="6">
        <f t="shared" si="33"/>
        <v>543517.70483402943</v>
      </c>
      <c r="Q119" s="6">
        <f t="shared" si="34"/>
        <v>-2240.9543815754741</v>
      </c>
      <c r="R119" s="18">
        <f t="shared" si="56"/>
        <v>-86.247220089795121</v>
      </c>
      <c r="S119" s="13">
        <f t="shared" si="43"/>
        <v>-87.014666646063034</v>
      </c>
      <c r="T119" s="1"/>
      <c r="U119" s="1"/>
      <c r="V119">
        <v>0.10088967164155099</v>
      </c>
      <c r="W119" s="6">
        <f>H119*(1-Y119)</f>
        <v>3.801927394511698</v>
      </c>
      <c r="X119">
        <f>MIN(W$2*I119^W$3, 1)</f>
        <v>1</v>
      </c>
      <c r="Y119">
        <f>X119*(1-0.08*K119)</f>
        <v>0.88880000000000003</v>
      </c>
      <c r="Z119" s="6">
        <v>2849.1932765445399</v>
      </c>
      <c r="AA119" s="6">
        <f t="shared" si="35"/>
        <v>921.86237905470739</v>
      </c>
      <c r="AB119" s="1">
        <v>4.9145959445712201E+253</v>
      </c>
      <c r="AC119" s="6">
        <f t="shared" si="44"/>
        <v>241.47098041327556</v>
      </c>
      <c r="AD119">
        <v>14927318949.586901</v>
      </c>
      <c r="AE119" s="19">
        <f t="shared" si="45"/>
        <v>24.161337399660159</v>
      </c>
      <c r="AF119" s="12">
        <f t="shared" si="46"/>
        <v>1.1929527691891986</v>
      </c>
      <c r="AG119" s="12">
        <f t="shared" si="47"/>
        <v>0.23859055383783967</v>
      </c>
      <c r="AH119" s="6">
        <f t="shared" si="48"/>
        <v>3133.6719070797217</v>
      </c>
      <c r="AI119">
        <f t="shared" si="49"/>
        <v>1.2645696995122504</v>
      </c>
      <c r="AJ119">
        <f t="shared" si="50"/>
        <v>0.54110427415968831</v>
      </c>
      <c r="AK119">
        <f t="shared" si="51"/>
        <v>0.4588957258403118</v>
      </c>
      <c r="AL119">
        <f t="shared" si="36"/>
        <v>2478.0539248159998</v>
      </c>
      <c r="AM119">
        <f t="shared" si="52"/>
        <v>0.92463628791846275</v>
      </c>
      <c r="AN119">
        <f t="shared" si="53"/>
        <v>1.6654002402767352</v>
      </c>
      <c r="AO119">
        <f t="shared" si="37"/>
        <v>1.7450399999999999</v>
      </c>
      <c r="AP119">
        <f t="shared" si="54"/>
        <v>0.9543622153513589</v>
      </c>
      <c r="AQ119">
        <f t="shared" si="38"/>
        <v>1.1929527691891986</v>
      </c>
      <c r="AR119">
        <f t="shared" si="39"/>
        <v>0.23859055383783967</v>
      </c>
      <c r="AS119">
        <f t="shared" si="40"/>
        <v>7.8970112642635884E-2</v>
      </c>
      <c r="AT119">
        <f t="shared" si="41"/>
        <v>1.1718555337212224</v>
      </c>
      <c r="AV119" s="1">
        <v>3.8641180158207801E+65</v>
      </c>
      <c r="AW119" s="9">
        <f t="shared" si="57"/>
        <v>-208.52419946830398</v>
      </c>
      <c r="AX119" s="1">
        <v>7.5983871287195202E+256</v>
      </c>
    </row>
    <row r="120" spans="1:50" x14ac:dyDescent="0.2">
      <c r="A120">
        <v>1</v>
      </c>
      <c r="B120" t="s">
        <v>15</v>
      </c>
      <c r="C120">
        <v>9</v>
      </c>
      <c r="D120">
        <v>14</v>
      </c>
      <c r="E120">
        <v>2018</v>
      </c>
      <c r="F120" s="3">
        <v>12.3058479</v>
      </c>
      <c r="G120" s="3">
        <f t="shared" si="42"/>
        <v>285.45584789999998</v>
      </c>
      <c r="H120" s="4">
        <v>1059.3583805112371</v>
      </c>
      <c r="I120" s="5">
        <v>30.41</v>
      </c>
      <c r="J120" s="7">
        <f t="shared" ref="J120:J123" si="63">I120*PI()/180</f>
        <v>0.53075462553147557</v>
      </c>
      <c r="K120" s="5">
        <v>1.39</v>
      </c>
      <c r="L120" s="5">
        <v>0.8</v>
      </c>
      <c r="N120" s="1">
        <v>1.52802042099314E+66</v>
      </c>
      <c r="O120" s="6">
        <f t="shared" si="55"/>
        <v>543517.70483402943</v>
      </c>
      <c r="P120" s="6">
        <f t="shared" si="33"/>
        <v>541950.32113117212</v>
      </c>
      <c r="Q120" s="6">
        <f t="shared" si="34"/>
        <v>-1567.3837028573303</v>
      </c>
      <c r="R120" s="18">
        <f t="shared" si="56"/>
        <v>-87.014666646063034</v>
      </c>
      <c r="S120" s="13">
        <f t="shared" si="43"/>
        <v>-87.551439386730181</v>
      </c>
      <c r="T120" s="1"/>
      <c r="U120" s="1"/>
      <c r="V120">
        <v>3.1247773300091501</v>
      </c>
      <c r="W120" s="6">
        <f>H120*(1-Y120)</f>
        <v>983.89370554656819</v>
      </c>
      <c r="X120">
        <f>MIN(W$2*I120^W$3, 1)</f>
        <v>8.0148749962475896E-2</v>
      </c>
      <c r="Y120">
        <f>X120*(1-0.08*K120)</f>
        <v>7.1236208966648576E-2</v>
      </c>
      <c r="Z120" s="6">
        <v>3040.8445780596498</v>
      </c>
      <c r="AA120" s="6">
        <f t="shared" si="35"/>
        <v>983.87155414932295</v>
      </c>
      <c r="AB120" s="1">
        <v>1.2703807165896001E+256</v>
      </c>
      <c r="AC120" s="6">
        <f t="shared" si="44"/>
        <v>237.52929914521988</v>
      </c>
      <c r="AD120">
        <v>14927318949.586901</v>
      </c>
      <c r="AE120" s="19">
        <f t="shared" si="45"/>
        <v>29.516143000235257</v>
      </c>
      <c r="AF120" s="12">
        <f t="shared" si="46"/>
        <v>1.4573433558529048</v>
      </c>
      <c r="AG120" s="12">
        <f t="shared" si="47"/>
        <v>0.2914686711705809</v>
      </c>
      <c r="AH120" s="6">
        <f t="shared" si="48"/>
        <v>3514.3806278533966</v>
      </c>
      <c r="AI120">
        <f t="shared" si="49"/>
        <v>1.4222744153819562</v>
      </c>
      <c r="AJ120">
        <f t="shared" si="50"/>
        <v>0.58436906159609592</v>
      </c>
      <c r="AK120">
        <f t="shared" si="51"/>
        <v>0.41563093840390408</v>
      </c>
      <c r="AL120">
        <f t="shared" si="36"/>
        <v>2470.9581989560002</v>
      </c>
      <c r="AM120">
        <f t="shared" si="52"/>
        <v>0.98683205030022358</v>
      </c>
      <c r="AN120">
        <f t="shared" si="53"/>
        <v>2.0344979597580424</v>
      </c>
      <c r="AO120">
        <f t="shared" si="37"/>
        <v>1.7450399999999999</v>
      </c>
      <c r="AP120">
        <f t="shared" si="54"/>
        <v>1.1658746846823238</v>
      </c>
      <c r="AQ120">
        <f t="shared" si="38"/>
        <v>1.4573433558529048</v>
      </c>
      <c r="AR120">
        <f t="shared" si="39"/>
        <v>0.2914686711705809</v>
      </c>
      <c r="AS120">
        <f t="shared" si="40"/>
        <v>9.4161886944809842E-2</v>
      </c>
      <c r="AT120">
        <f t="shared" si="41"/>
        <v>1.4315704026143485</v>
      </c>
      <c r="AV120" s="1">
        <v>1.5493941099929599E+66</v>
      </c>
      <c r="AW120" s="9">
        <f t="shared" si="57"/>
        <v>-216.76096444539527</v>
      </c>
      <c r="AX120" s="1">
        <v>1.96411761910369E+259</v>
      </c>
    </row>
    <row r="121" spans="1:50" x14ac:dyDescent="0.2">
      <c r="A121">
        <v>1</v>
      </c>
      <c r="B121" t="s">
        <v>16</v>
      </c>
      <c r="C121">
        <v>12</v>
      </c>
      <c r="D121">
        <v>14</v>
      </c>
      <c r="E121">
        <v>2018</v>
      </c>
      <c r="F121" s="3">
        <v>18.684058700000001</v>
      </c>
      <c r="G121" s="3">
        <f t="shared" si="42"/>
        <v>291.83405869999996</v>
      </c>
      <c r="H121" s="4">
        <v>2221.2158845950162</v>
      </c>
      <c r="I121" s="5">
        <v>54.59</v>
      </c>
      <c r="J121" s="7">
        <f t="shared" si="63"/>
        <v>0.95277523866370462</v>
      </c>
      <c r="K121" s="5">
        <v>1.39</v>
      </c>
      <c r="L121" s="5">
        <v>0.8</v>
      </c>
      <c r="N121" s="1">
        <v>6.1268983776957698E+66</v>
      </c>
      <c r="O121" s="6">
        <f t="shared" si="55"/>
        <v>541950.32113117212</v>
      </c>
      <c r="P121" s="6">
        <f t="shared" si="33"/>
        <v>540854.3017330569</v>
      </c>
      <c r="Q121" s="6">
        <f t="shared" si="34"/>
        <v>-1096.0193981151815</v>
      </c>
      <c r="R121" s="18">
        <f t="shared" si="56"/>
        <v>-87.551439386730181</v>
      </c>
      <c r="S121" s="13">
        <f t="shared" si="43"/>
        <v>-87.926786747480548</v>
      </c>
      <c r="T121" s="1"/>
      <c r="U121" s="1"/>
      <c r="V121">
        <v>6.5522236749429599</v>
      </c>
      <c r="W121" s="6">
        <f>H121*(1-Y121)</f>
        <v>2131.5106480232776</v>
      </c>
      <c r="X121">
        <f>MIN(W$2*I121^W$3, 1)</f>
        <v>4.5438394661042478E-2</v>
      </c>
      <c r="Y121">
        <f>X121*(1-0.08*K121)</f>
        <v>4.0385645174734558E-2</v>
      </c>
      <c r="Z121" s="6">
        <v>3483.3472272045801</v>
      </c>
      <c r="AA121" s="6">
        <f t="shared" si="35"/>
        <v>1127.0442017323894</v>
      </c>
      <c r="AB121" s="1">
        <v>3.2838247198438201E+258</v>
      </c>
      <c r="AC121" s="6">
        <f t="shared" si="44"/>
        <v>234.80120252694226</v>
      </c>
      <c r="AD121">
        <v>14927318949.586901</v>
      </c>
      <c r="AE121" s="19">
        <f t="shared" si="45"/>
        <v>44.435095602089127</v>
      </c>
      <c r="AF121" s="12">
        <f t="shared" si="46"/>
        <v>2.1939584498515634</v>
      </c>
      <c r="AG121" s="12">
        <f t="shared" si="47"/>
        <v>0.43879168997031259</v>
      </c>
      <c r="AH121" s="6">
        <f t="shared" si="48"/>
        <v>4351.6255395528115</v>
      </c>
      <c r="AI121">
        <f t="shared" si="49"/>
        <v>1.7719025932892563</v>
      </c>
      <c r="AJ121">
        <f t="shared" si="50"/>
        <v>0.66804654599377999</v>
      </c>
      <c r="AK121">
        <f t="shared" si="51"/>
        <v>0.33195345400622001</v>
      </c>
      <c r="AL121">
        <f t="shared" si="36"/>
        <v>2455.9056214679999</v>
      </c>
      <c r="AM121">
        <f t="shared" si="52"/>
        <v>1.1304355082571609</v>
      </c>
      <c r="AN121">
        <f t="shared" si="53"/>
        <v>3.0628362026631777</v>
      </c>
      <c r="AO121">
        <f t="shared" si="37"/>
        <v>1.7450399999999999</v>
      </c>
      <c r="AP121">
        <f t="shared" si="54"/>
        <v>1.7551667598812508</v>
      </c>
      <c r="AQ121">
        <f t="shared" si="38"/>
        <v>2.1939584498515634</v>
      </c>
      <c r="AR121">
        <f t="shared" si="39"/>
        <v>0.43879168997031259</v>
      </c>
      <c r="AS121">
        <f t="shared" si="40"/>
        <v>0.13477996423121852</v>
      </c>
      <c r="AT121">
        <f t="shared" si="41"/>
        <v>2.1551585415744454</v>
      </c>
      <c r="AV121" s="1">
        <v>6.2126003870794303E+66</v>
      </c>
      <c r="AW121" s="9">
        <f t="shared" si="57"/>
        <v>-231.85249420890534</v>
      </c>
      <c r="AX121" s="1">
        <v>5.0770748532836303E+261</v>
      </c>
    </row>
    <row r="122" spans="1:50" x14ac:dyDescent="0.2">
      <c r="A122">
        <v>1</v>
      </c>
      <c r="B122" t="s">
        <v>17</v>
      </c>
      <c r="C122">
        <v>15</v>
      </c>
      <c r="D122">
        <v>14</v>
      </c>
      <c r="E122">
        <v>2018</v>
      </c>
      <c r="F122" s="3">
        <v>21.690815600000001</v>
      </c>
      <c r="G122" s="3">
        <f t="shared" si="42"/>
        <v>294.84081559999998</v>
      </c>
      <c r="H122" s="4">
        <v>1366.8911812750341</v>
      </c>
      <c r="I122" s="5">
        <v>36.700000000000003</v>
      </c>
      <c r="J122" s="7">
        <f t="shared" si="63"/>
        <v>0.64053583548191895</v>
      </c>
      <c r="K122" s="5">
        <v>1.39</v>
      </c>
      <c r="L122" s="5">
        <v>0.8</v>
      </c>
      <c r="N122" s="1">
        <v>2.4567003958109799E+67</v>
      </c>
      <c r="O122" s="6">
        <f t="shared" si="55"/>
        <v>540854.3017330569</v>
      </c>
      <c r="P122" s="6">
        <f t="shared" si="33"/>
        <v>538591.812340262</v>
      </c>
      <c r="Q122" s="6">
        <f t="shared" si="34"/>
        <v>-2262.4893927949165</v>
      </c>
      <c r="R122" s="18">
        <f t="shared" si="56"/>
        <v>-87.926786747480548</v>
      </c>
      <c r="S122" s="13">
        <f t="shared" si="43"/>
        <v>-88.701608273241561</v>
      </c>
      <c r="T122" s="1"/>
      <c r="U122" s="1"/>
      <c r="V122">
        <v>4.0327843747831098</v>
      </c>
      <c r="W122" s="6">
        <f>H122*(1-Y122)</f>
        <v>1285.7512592477574</v>
      </c>
      <c r="X122">
        <f>MIN(W$2*I122^W$3, 1)</f>
        <v>6.6787717036606395E-2</v>
      </c>
      <c r="Y122">
        <f>X122*(1-0.08*K122)</f>
        <v>5.9360922902135765E-2</v>
      </c>
      <c r="Z122" s="6">
        <v>3709.9271478813598</v>
      </c>
      <c r="AA122" s="6">
        <f t="shared" si="35"/>
        <v>1200.3546038173079</v>
      </c>
      <c r="AB122" s="1">
        <v>8.4884040271062604E+260</v>
      </c>
      <c r="AC122" s="6">
        <f t="shared" si="44"/>
        <v>232.9075451734102</v>
      </c>
      <c r="AD122">
        <v>14927318949.586901</v>
      </c>
      <c r="AE122" s="19">
        <f t="shared" si="45"/>
        <v>53.511244721287646</v>
      </c>
      <c r="AF122" s="12">
        <f t="shared" si="46"/>
        <v>2.6420883296766045</v>
      </c>
      <c r="AG122" s="12">
        <f t="shared" si="47"/>
        <v>0.5284176659353208</v>
      </c>
      <c r="AH122" s="6">
        <f t="shared" si="48"/>
        <v>4754.9214411362045</v>
      </c>
      <c r="AI122">
        <f t="shared" si="49"/>
        <v>1.94172764397418</v>
      </c>
      <c r="AJ122">
        <f t="shared" si="50"/>
        <v>0.7030512965116642</v>
      </c>
      <c r="AK122">
        <f t="shared" si="51"/>
        <v>0.2969487034883358</v>
      </c>
      <c r="AL122">
        <f t="shared" si="36"/>
        <v>2448.8096751839998</v>
      </c>
      <c r="AM122">
        <f t="shared" si="52"/>
        <v>1.2039665033272897</v>
      </c>
      <c r="AN122">
        <f t="shared" si="53"/>
        <v>3.6884398550550896</v>
      </c>
      <c r="AO122">
        <f t="shared" si="37"/>
        <v>1.7450399999999999</v>
      </c>
      <c r="AP122">
        <f t="shared" si="54"/>
        <v>2.1136706637412837</v>
      </c>
      <c r="AQ122">
        <f t="shared" si="38"/>
        <v>2.6420883296766045</v>
      </c>
      <c r="AR122">
        <f t="shared" si="39"/>
        <v>0.5284176659353208</v>
      </c>
      <c r="AS122">
        <f t="shared" si="40"/>
        <v>0.15856282904039631</v>
      </c>
      <c r="AT122">
        <f t="shared" si="41"/>
        <v>2.5953632949074041</v>
      </c>
      <c r="AV122" s="1">
        <v>2.49106430188474E+67</v>
      </c>
      <c r="AW122" s="9">
        <f t="shared" si="57"/>
        <v>-239.23373044963313</v>
      </c>
      <c r="AX122" s="1">
        <v>1.31238011487356E+264</v>
      </c>
    </row>
    <row r="123" spans="1:50" x14ac:dyDescent="0.2">
      <c r="A123">
        <v>1</v>
      </c>
      <c r="B123" t="s">
        <v>18</v>
      </c>
      <c r="C123">
        <v>18</v>
      </c>
      <c r="D123">
        <v>14</v>
      </c>
      <c r="E123">
        <v>2018</v>
      </c>
      <c r="F123" s="3">
        <v>19.564762399999999</v>
      </c>
      <c r="G123" s="3">
        <f t="shared" si="42"/>
        <v>292.71476239999998</v>
      </c>
      <c r="H123" s="4">
        <v>68.344559063751717</v>
      </c>
      <c r="I123" s="5">
        <v>1</v>
      </c>
      <c r="J123" s="7">
        <f t="shared" si="63"/>
        <v>1.7453292519943295E-2</v>
      </c>
      <c r="K123" s="5">
        <v>1.39</v>
      </c>
      <c r="L123" s="5">
        <v>0.8</v>
      </c>
      <c r="N123" s="1">
        <v>9.8506233704624205E+67</v>
      </c>
      <c r="O123" s="6">
        <f t="shared" si="55"/>
        <v>538591.812340262</v>
      </c>
      <c r="P123" s="6">
        <f t="shared" si="33"/>
        <v>535285.42881693388</v>
      </c>
      <c r="Q123" s="6">
        <f t="shared" si="34"/>
        <v>-3306.3835233280993</v>
      </c>
      <c r="R123" s="18">
        <f t="shared" si="56"/>
        <v>-88.701608273241561</v>
      </c>
      <c r="S123" s="13">
        <f t="shared" si="43"/>
        <v>-89.83392612385984</v>
      </c>
      <c r="T123" s="1"/>
      <c r="U123" s="1"/>
      <c r="V123">
        <v>0.20177934328310199</v>
      </c>
      <c r="W123" s="6">
        <f>H123*(1-Y123)</f>
        <v>7.5999149678891884</v>
      </c>
      <c r="X123">
        <f>MIN(W$2*I123^W$3, 1)</f>
        <v>1</v>
      </c>
      <c r="Y123">
        <f>X123*(1-0.08*K123)</f>
        <v>0.88880000000000003</v>
      </c>
      <c r="Z123" s="6">
        <v>3548.4799126919902</v>
      </c>
      <c r="AA123" s="6">
        <f t="shared" si="35"/>
        <v>1148.1180168687461</v>
      </c>
      <c r="AB123" s="1">
        <v>2.1941793205948201E+263</v>
      </c>
      <c r="AC123" s="6">
        <f t="shared" si="44"/>
        <v>229.03475675667656</v>
      </c>
      <c r="AD123">
        <v>14927318949.586901</v>
      </c>
      <c r="AE123" s="19">
        <f t="shared" si="45"/>
        <v>46.94237395412852</v>
      </c>
      <c r="AF123" s="12">
        <f t="shared" si="46"/>
        <v>2.3177539419519135</v>
      </c>
      <c r="AG123" s="12">
        <f t="shared" si="47"/>
        <v>0.46355078839038261</v>
      </c>
      <c r="AH123" s="6">
        <f t="shared" si="48"/>
        <v>4469.3514481537968</v>
      </c>
      <c r="AI123">
        <f t="shared" si="49"/>
        <v>1.8213798916518882</v>
      </c>
      <c r="AJ123">
        <f t="shared" si="50"/>
        <v>0.67860866723278823</v>
      </c>
      <c r="AK123">
        <f t="shared" si="51"/>
        <v>0.32139133276721171</v>
      </c>
      <c r="AL123">
        <f t="shared" si="36"/>
        <v>2453.8271607360002</v>
      </c>
      <c r="AM123">
        <f t="shared" si="52"/>
        <v>1.151572735073968</v>
      </c>
      <c r="AN123">
        <f t="shared" si="53"/>
        <v>3.2356586710910138</v>
      </c>
      <c r="AO123">
        <f t="shared" si="37"/>
        <v>1.7450399999999999</v>
      </c>
      <c r="AP123">
        <f t="shared" si="54"/>
        <v>1.8542031535615309</v>
      </c>
      <c r="AQ123">
        <f t="shared" si="38"/>
        <v>2.3177539419519135</v>
      </c>
      <c r="AR123">
        <f t="shared" si="39"/>
        <v>0.46355078839038261</v>
      </c>
      <c r="AS123">
        <f t="shared" si="40"/>
        <v>0.14141030121197518</v>
      </c>
      <c r="AT123">
        <f t="shared" si="41"/>
        <v>2.2767647243289697</v>
      </c>
      <c r="AV123" s="1">
        <v>9.9884122098535699E+67</v>
      </c>
      <c r="AW123" s="9">
        <f t="shared" si="57"/>
        <v>-236.28474974573865</v>
      </c>
      <c r="AX123" s="1">
        <v>3.39238954651537E+266</v>
      </c>
    </row>
    <row r="124" spans="1:50" x14ac:dyDescent="0.2">
      <c r="A124">
        <v>1</v>
      </c>
      <c r="B124" t="s">
        <v>19</v>
      </c>
      <c r="C124">
        <v>21</v>
      </c>
      <c r="D124">
        <v>14</v>
      </c>
      <c r="E124">
        <v>2018</v>
      </c>
      <c r="F124" s="3">
        <v>16.558044200000001</v>
      </c>
      <c r="G124" s="3">
        <f t="shared" si="42"/>
        <v>289.70804419999996</v>
      </c>
      <c r="H124" s="4">
        <v>0</v>
      </c>
      <c r="K124" s="5">
        <v>1.39</v>
      </c>
      <c r="L124" s="5">
        <v>0.8</v>
      </c>
      <c r="N124" s="1">
        <v>3.9498011622482899E+68</v>
      </c>
      <c r="O124" s="6">
        <f t="shared" si="55"/>
        <v>535285.42881693388</v>
      </c>
      <c r="P124" s="6">
        <f t="shared" si="33"/>
        <v>532302.48712558101</v>
      </c>
      <c r="Q124" s="6">
        <f t="shared" si="34"/>
        <v>-2982.9416913528194</v>
      </c>
      <c r="R124" s="18">
        <f t="shared" si="56"/>
        <v>-89.83392612385984</v>
      </c>
      <c r="S124" s="13">
        <f t="shared" si="43"/>
        <v>-90.855476739703846</v>
      </c>
      <c r="T124" s="1"/>
      <c r="U124" s="1"/>
      <c r="V124">
        <v>0</v>
      </c>
      <c r="W124" s="6">
        <v>0</v>
      </c>
      <c r="Z124" s="6">
        <v>3330.2303940657198</v>
      </c>
      <c r="AA124" s="6">
        <f t="shared" si="35"/>
        <v>1077.5029336012587</v>
      </c>
      <c r="AB124" s="1">
        <v>5.6717645337709098E+265</v>
      </c>
      <c r="AC124" s="6">
        <f t="shared" si="44"/>
        <v>223.46221066176071</v>
      </c>
      <c r="AD124">
        <v>14927318949.586901</v>
      </c>
      <c r="AE124" s="19">
        <f t="shared" si="45"/>
        <v>38.859522867686898</v>
      </c>
      <c r="AF124" s="12">
        <f t="shared" si="46"/>
        <v>1.9186676071594495</v>
      </c>
      <c r="AG124" s="12">
        <f t="shared" si="47"/>
        <v>0.38373352143188982</v>
      </c>
      <c r="AH124" s="6">
        <f t="shared" si="48"/>
        <v>4069.1763996139521</v>
      </c>
      <c r="AI124">
        <f t="shared" si="49"/>
        <v>1.6535163325604207</v>
      </c>
      <c r="AJ124">
        <f t="shared" si="50"/>
        <v>0.64151978190814929</v>
      </c>
      <c r="AK124">
        <f t="shared" si="51"/>
        <v>0.35848021809185077</v>
      </c>
      <c r="AL124">
        <f t="shared" si="36"/>
        <v>2460.9230156879999</v>
      </c>
      <c r="AM124">
        <f t="shared" si="52"/>
        <v>1.0807451691085845</v>
      </c>
      <c r="AN124">
        <f t="shared" si="53"/>
        <v>2.6785213769580207</v>
      </c>
      <c r="AO124">
        <f t="shared" si="37"/>
        <v>1.7450399999999999</v>
      </c>
      <c r="AP124">
        <f t="shared" si="54"/>
        <v>1.5349340857275597</v>
      </c>
      <c r="AQ124">
        <f t="shared" si="38"/>
        <v>1.9186676071594495</v>
      </c>
      <c r="AR124">
        <f t="shared" si="39"/>
        <v>0.38373352143188982</v>
      </c>
      <c r="AS124">
        <f t="shared" si="40"/>
        <v>0.11985072443580849</v>
      </c>
      <c r="AT124">
        <f t="shared" si="41"/>
        <v>1.8847361864540573</v>
      </c>
      <c r="AV124" s="1">
        <v>4.0050503071505198E+68</v>
      </c>
      <c r="AW124" s="9">
        <f t="shared" si="57"/>
        <v>-232.19398532163433</v>
      </c>
      <c r="AX124" s="1">
        <v>8.7690347521118007E+268</v>
      </c>
    </row>
    <row r="125" spans="1:50" x14ac:dyDescent="0.2">
      <c r="A125">
        <v>1</v>
      </c>
      <c r="B125" t="s">
        <v>12</v>
      </c>
      <c r="C125">
        <v>0</v>
      </c>
      <c r="D125">
        <v>15</v>
      </c>
      <c r="E125">
        <v>2018</v>
      </c>
      <c r="F125" s="3">
        <v>14.1463126</v>
      </c>
      <c r="G125" s="3">
        <f t="shared" si="42"/>
        <v>287.29631259999996</v>
      </c>
      <c r="H125" s="4">
        <v>0</v>
      </c>
      <c r="K125" s="5">
        <v>1.41</v>
      </c>
      <c r="L125" s="5">
        <v>0.8</v>
      </c>
      <c r="N125" s="1">
        <v>1.5837504525935E+69</v>
      </c>
      <c r="O125" s="6">
        <f t="shared" si="55"/>
        <v>532302.48712558101</v>
      </c>
      <c r="P125" s="6">
        <f t="shared" si="33"/>
        <v>529573.83633299766</v>
      </c>
      <c r="Q125" s="6">
        <f t="shared" si="34"/>
        <v>-2728.6507925833039</v>
      </c>
      <c r="R125" s="18">
        <f t="shared" si="56"/>
        <v>-90.855476739703846</v>
      </c>
      <c r="S125" s="13">
        <f t="shared" si="43"/>
        <v>-91.789941836915489</v>
      </c>
      <c r="T125" s="1"/>
      <c r="U125" s="1"/>
      <c r="V125">
        <v>0</v>
      </c>
      <c r="W125" s="6">
        <v>0</v>
      </c>
      <c r="Z125" s="6">
        <v>3163.3988468289599</v>
      </c>
      <c r="AA125" s="6">
        <f t="shared" si="35"/>
        <v>1023.5242413506621</v>
      </c>
      <c r="AB125" s="1">
        <v>1.4661022745315501E+268</v>
      </c>
      <c r="AC125" s="6">
        <f t="shared" si="44"/>
        <v>218.5226137323597</v>
      </c>
      <c r="AD125">
        <v>14927318949.586901</v>
      </c>
      <c r="AE125" s="19">
        <f t="shared" si="45"/>
        <v>33.764138051807947</v>
      </c>
      <c r="AF125" s="12">
        <f t="shared" si="46"/>
        <v>1.6434391725156172</v>
      </c>
      <c r="AG125" s="12">
        <f t="shared" si="47"/>
        <v>0.32868783450312339</v>
      </c>
      <c r="AH125" s="6">
        <f t="shared" si="48"/>
        <v>3766.1096865152053</v>
      </c>
      <c r="AI125">
        <f t="shared" si="49"/>
        <v>1.526833389527134</v>
      </c>
      <c r="AJ125">
        <f t="shared" si="50"/>
        <v>0.60973968207618678</v>
      </c>
      <c r="AK125">
        <f t="shared" si="51"/>
        <v>0.39026031792381333</v>
      </c>
      <c r="AL125">
        <f t="shared" si="36"/>
        <v>2466.6147022639998</v>
      </c>
      <c r="AM125">
        <f t="shared" si="52"/>
        <v>1.0266040535111958</v>
      </c>
      <c r="AN125">
        <f t="shared" si="53"/>
        <v>2.3083878092288161</v>
      </c>
      <c r="AO125">
        <f t="shared" si="37"/>
        <v>1.75576</v>
      </c>
      <c r="AP125">
        <f t="shared" si="54"/>
        <v>1.3147513380124938</v>
      </c>
      <c r="AQ125">
        <f t="shared" si="38"/>
        <v>1.6434391725156172</v>
      </c>
      <c r="AR125">
        <f t="shared" si="39"/>
        <v>0.32868783450312339</v>
      </c>
      <c r="AS125">
        <f t="shared" si="40"/>
        <v>0.10463714264179137</v>
      </c>
      <c r="AT125">
        <f t="shared" si="41"/>
        <v>1.6143751357026399</v>
      </c>
      <c r="AV125" s="1">
        <v>1.60590368376894E+69</v>
      </c>
      <c r="AW125" s="9">
        <f t="shared" si="57"/>
        <v>-232.45726631359929</v>
      </c>
      <c r="AX125" s="1">
        <v>2.26671994561271E+271</v>
      </c>
    </row>
    <row r="126" spans="1:50" x14ac:dyDescent="0.2">
      <c r="A126">
        <v>1</v>
      </c>
      <c r="B126" t="s">
        <v>13</v>
      </c>
      <c r="C126">
        <v>3</v>
      </c>
      <c r="D126">
        <v>15</v>
      </c>
      <c r="E126">
        <v>2018</v>
      </c>
      <c r="F126" s="3">
        <v>11.425292199999999</v>
      </c>
      <c r="G126" s="3">
        <f t="shared" si="42"/>
        <v>284.57529219999998</v>
      </c>
      <c r="H126" s="4">
        <v>0</v>
      </c>
      <c r="K126" s="5">
        <v>1.41</v>
      </c>
      <c r="L126" s="5">
        <v>0.8</v>
      </c>
      <c r="N126" s="1">
        <v>6.35035889923726E+69</v>
      </c>
      <c r="O126" s="6">
        <f t="shared" si="55"/>
        <v>529573.83633299766</v>
      </c>
      <c r="P126" s="6">
        <f t="shared" si="33"/>
        <v>527139.42670420231</v>
      </c>
      <c r="Q126" s="6">
        <f t="shared" si="34"/>
        <v>-2434.4096287953103</v>
      </c>
      <c r="R126" s="18">
        <f t="shared" si="56"/>
        <v>-91.789941836915489</v>
      </c>
      <c r="S126" s="13">
        <f t="shared" si="43"/>
        <v>-92.623639881607943</v>
      </c>
      <c r="T126" s="1"/>
      <c r="U126" s="1"/>
      <c r="V126">
        <v>0</v>
      </c>
      <c r="W126" s="6">
        <v>0</v>
      </c>
      <c r="Z126" s="6">
        <v>2983.6310602664898</v>
      </c>
      <c r="AA126" s="6">
        <f t="shared" si="35"/>
        <v>965.36000210366626</v>
      </c>
      <c r="AB126" s="1">
        <v>3.7897480873690501E+270</v>
      </c>
      <c r="AC126" s="6">
        <f t="shared" si="44"/>
        <v>214.0762493706699</v>
      </c>
      <c r="AD126">
        <v>14567313581.247101</v>
      </c>
      <c r="AE126" s="19">
        <f t="shared" si="45"/>
        <v>28.25010162754463</v>
      </c>
      <c r="AF126" s="12">
        <f t="shared" si="46"/>
        <v>1.3750483892411409</v>
      </c>
      <c r="AG126" s="12">
        <f t="shared" si="47"/>
        <v>0.27500967784822811</v>
      </c>
      <c r="AH126" s="6">
        <f t="shared" si="48"/>
        <v>3414.195498463826</v>
      </c>
      <c r="AI126">
        <f t="shared" si="49"/>
        <v>1.3805682852673336</v>
      </c>
      <c r="AJ126">
        <f t="shared" si="50"/>
        <v>0.57191701780188064</v>
      </c>
      <c r="AK126">
        <f t="shared" si="51"/>
        <v>0.42808298219811947</v>
      </c>
      <c r="AL126">
        <f t="shared" si="36"/>
        <v>2473.0363104080002</v>
      </c>
      <c r="AM126">
        <f t="shared" si="52"/>
        <v>0.96826479649314567</v>
      </c>
      <c r="AN126">
        <f t="shared" si="53"/>
        <v>1.9314039679152206</v>
      </c>
      <c r="AO126">
        <f t="shared" si="37"/>
        <v>1.75576</v>
      </c>
      <c r="AP126">
        <f t="shared" si="54"/>
        <v>1.1000387113929129</v>
      </c>
      <c r="AQ126">
        <f t="shared" si="38"/>
        <v>1.3750483892411409</v>
      </c>
      <c r="AR126">
        <f t="shared" si="39"/>
        <v>0.27500967784822811</v>
      </c>
      <c r="AS126">
        <f t="shared" si="40"/>
        <v>8.9474825855303433E-2</v>
      </c>
      <c r="AT126">
        <f t="shared" si="41"/>
        <v>1.3507308132256222</v>
      </c>
      <c r="AV126" s="1">
        <v>6.2838908696778502E+69</v>
      </c>
      <c r="AW126" s="9">
        <f t="shared" si="57"/>
        <v>-228.50211693551901</v>
      </c>
      <c r="AX126" s="1">
        <v>5.8592758006816796E+273</v>
      </c>
    </row>
    <row r="127" spans="1:50" x14ac:dyDescent="0.2">
      <c r="A127">
        <v>1</v>
      </c>
      <c r="B127" t="s">
        <v>14</v>
      </c>
      <c r="C127">
        <v>6</v>
      </c>
      <c r="D127">
        <v>15</v>
      </c>
      <c r="E127">
        <v>2018</v>
      </c>
      <c r="F127" s="3">
        <v>7.9090330000000204</v>
      </c>
      <c r="G127" s="3">
        <f t="shared" si="42"/>
        <v>281.059033</v>
      </c>
      <c r="H127" s="4">
        <v>34.765826042202782</v>
      </c>
      <c r="I127" s="5">
        <v>1</v>
      </c>
      <c r="J127" s="7">
        <f>I127*PI()/180</f>
        <v>1.7453292519943295E-2</v>
      </c>
      <c r="K127" s="5">
        <v>1.41</v>
      </c>
      <c r="L127" s="5">
        <v>0.8</v>
      </c>
      <c r="N127" s="1">
        <v>2.54630128648636E+70</v>
      </c>
      <c r="O127" s="6">
        <f t="shared" si="55"/>
        <v>527139.42670420231</v>
      </c>
      <c r="P127" s="6">
        <f t="shared" si="33"/>
        <v>525077.0716815209</v>
      </c>
      <c r="Q127" s="6">
        <f t="shared" si="34"/>
        <v>-2062.3550226814014</v>
      </c>
      <c r="R127" s="18">
        <f t="shared" si="56"/>
        <v>-92.623639881607943</v>
      </c>
      <c r="S127" s="13">
        <f t="shared" si="43"/>
        <v>-93.329922558743903</v>
      </c>
      <c r="T127" s="1"/>
      <c r="U127" s="1"/>
      <c r="V127">
        <v>7.2033248254458601E-2</v>
      </c>
      <c r="W127" s="6">
        <f>H127*(1-Y127)</f>
        <v>3.9215851775604742</v>
      </c>
      <c r="X127">
        <f>MIN(W$2*I127^W$3, 1)</f>
        <v>1</v>
      </c>
      <c r="Y127">
        <f>X127*(1-0.08*K127)</f>
        <v>0.88719999999999999</v>
      </c>
      <c r="Z127" s="6">
        <v>2764.0641363313398</v>
      </c>
      <c r="AA127" s="6">
        <f t="shared" si="35"/>
        <v>894.31866962303536</v>
      </c>
      <c r="AB127" s="1">
        <v>9.7961723511453503E+272</v>
      </c>
      <c r="AC127" s="6">
        <f t="shared" si="44"/>
        <v>210.16694174672335</v>
      </c>
      <c r="AD127">
        <v>14567313581.247101</v>
      </c>
      <c r="AE127" s="19">
        <f t="shared" si="45"/>
        <v>22.305288698695335</v>
      </c>
      <c r="AF127" s="12">
        <f t="shared" si="46"/>
        <v>1.0856899455113718</v>
      </c>
      <c r="AG127" s="12">
        <f t="shared" si="47"/>
        <v>0.2171379891022743</v>
      </c>
      <c r="AH127" s="6">
        <f t="shared" si="48"/>
        <v>2972.9916888001658</v>
      </c>
      <c r="AI127">
        <f t="shared" si="49"/>
        <v>1.1981421572119826</v>
      </c>
      <c r="AJ127">
        <f t="shared" si="50"/>
        <v>0.52045847247365862</v>
      </c>
      <c r="AK127">
        <f t="shared" si="51"/>
        <v>0.47954152752634149</v>
      </c>
      <c r="AL127">
        <f t="shared" si="36"/>
        <v>2481.3346821199998</v>
      </c>
      <c r="AM127">
        <f t="shared" si="52"/>
        <v>0.89700969871919289</v>
      </c>
      <c r="AN127">
        <f t="shared" si="53"/>
        <v>1.5249687829848368</v>
      </c>
      <c r="AO127">
        <f t="shared" si="37"/>
        <v>1.75576</v>
      </c>
      <c r="AP127">
        <f t="shared" si="54"/>
        <v>0.86855195640909744</v>
      </c>
      <c r="AQ127">
        <f t="shared" si="38"/>
        <v>1.0856899455113718</v>
      </c>
      <c r="AR127">
        <f t="shared" si="39"/>
        <v>0.2171379891022743</v>
      </c>
      <c r="AS127">
        <f t="shared" si="40"/>
        <v>7.2686819496671121E-2</v>
      </c>
      <c r="AT127">
        <f t="shared" si="41"/>
        <v>1.066489641008759</v>
      </c>
      <c r="AV127" s="1">
        <v>2.51964962287761E+70</v>
      </c>
      <c r="AW127" s="9">
        <f t="shared" si="57"/>
        <v>-222.56335306489186</v>
      </c>
      <c r="AX127" s="1">
        <v>1.51457232177721E+276</v>
      </c>
    </row>
    <row r="128" spans="1:50" x14ac:dyDescent="0.2">
      <c r="A128">
        <v>1</v>
      </c>
      <c r="B128" t="s">
        <v>15</v>
      </c>
      <c r="C128">
        <v>9</v>
      </c>
      <c r="D128">
        <v>15</v>
      </c>
      <c r="E128">
        <v>2018</v>
      </c>
      <c r="F128" s="3">
        <v>11.473834200000001</v>
      </c>
      <c r="G128" s="3">
        <f t="shared" si="42"/>
        <v>284.62383419999998</v>
      </c>
      <c r="H128" s="4">
        <v>1077.2002058672158</v>
      </c>
      <c r="I128" s="5">
        <v>30.41</v>
      </c>
      <c r="J128" s="7">
        <f t="shared" ref="J128:J131" si="64">I128*PI()/180</f>
        <v>0.53075462553147557</v>
      </c>
      <c r="K128" s="5">
        <v>1.41</v>
      </c>
      <c r="L128" s="5">
        <v>0.8</v>
      </c>
      <c r="N128" s="1">
        <v>1.02098957624912E+71</v>
      </c>
      <c r="O128" s="6">
        <f t="shared" si="55"/>
        <v>525077.0716815209</v>
      </c>
      <c r="P128" s="6">
        <f t="shared" si="33"/>
        <v>523648.76642611279</v>
      </c>
      <c r="Q128" s="6">
        <f t="shared" si="34"/>
        <v>-1428.3052554081321</v>
      </c>
      <c r="R128" s="18">
        <f t="shared" si="56"/>
        <v>-93.329922558743903</v>
      </c>
      <c r="S128" s="13">
        <f t="shared" si="43"/>
        <v>-93.81906591595569</v>
      </c>
      <c r="T128" s="1"/>
      <c r="U128" s="1"/>
      <c r="V128">
        <v>2.2310297723255901</v>
      </c>
      <c r="W128" s="6">
        <f>H128*(1-Y128)</f>
        <v>1000.6026849030773</v>
      </c>
      <c r="X128">
        <f>MIN(W$2*I128^W$3, 1)</f>
        <v>8.0148749962475896E-2</v>
      </c>
      <c r="Y128">
        <f>X128*(1-0.08*K128)</f>
        <v>7.1107970966708609E-2</v>
      </c>
      <c r="Z128" s="6">
        <v>2986.76139039073</v>
      </c>
      <c r="AA128" s="6">
        <f t="shared" si="35"/>
        <v>966.37282689140898</v>
      </c>
      <c r="AB128" s="1">
        <v>2.5322261670423001E+275</v>
      </c>
      <c r="AC128" s="6">
        <f t="shared" si="44"/>
        <v>206.89720470205583</v>
      </c>
      <c r="AD128">
        <v>14567313581.247101</v>
      </c>
      <c r="AE128" s="19">
        <f t="shared" si="45"/>
        <v>28.341072304298724</v>
      </c>
      <c r="AF128" s="12">
        <f t="shared" si="46"/>
        <v>1.3794763054372698</v>
      </c>
      <c r="AG128" s="12">
        <f t="shared" si="47"/>
        <v>0.27589526108745388</v>
      </c>
      <c r="AH128" s="6">
        <f t="shared" si="48"/>
        <v>3420.4024161670968</v>
      </c>
      <c r="AI128">
        <f t="shared" si="49"/>
        <v>1.3831421937979274</v>
      </c>
      <c r="AJ128">
        <f t="shared" si="50"/>
        <v>0.57260844911080966</v>
      </c>
      <c r="AK128">
        <f t="shared" si="51"/>
        <v>0.42739155088919023</v>
      </c>
      <c r="AL128">
        <f t="shared" si="36"/>
        <v>2472.921751288</v>
      </c>
      <c r="AM128">
        <f t="shared" si="52"/>
        <v>0.96928066889810327</v>
      </c>
      <c r="AN128">
        <f t="shared" si="53"/>
        <v>1.937623454427633</v>
      </c>
      <c r="AO128">
        <f t="shared" si="37"/>
        <v>1.75576</v>
      </c>
      <c r="AP128">
        <f t="shared" si="54"/>
        <v>1.103581044349816</v>
      </c>
      <c r="AQ128">
        <f t="shared" si="38"/>
        <v>1.3794763054372698</v>
      </c>
      <c r="AR128">
        <f t="shared" si="39"/>
        <v>0.27589526108745388</v>
      </c>
      <c r="AS128">
        <f t="shared" si="40"/>
        <v>8.9727925159401686E-2</v>
      </c>
      <c r="AT128">
        <f t="shared" si="41"/>
        <v>1.3550804222221411</v>
      </c>
      <c r="AV128" s="1">
        <v>1.0103030675949201E+71</v>
      </c>
      <c r="AW128" s="9">
        <f t="shared" si="57"/>
        <v>-232.01885366653434</v>
      </c>
      <c r="AX128" s="1">
        <v>3.9150389842149503E+278</v>
      </c>
    </row>
    <row r="129" spans="1:50" x14ac:dyDescent="0.2">
      <c r="A129">
        <v>1</v>
      </c>
      <c r="B129" t="s">
        <v>16</v>
      </c>
      <c r="C129">
        <v>12</v>
      </c>
      <c r="D129">
        <v>15</v>
      </c>
      <c r="E129">
        <v>2018</v>
      </c>
      <c r="F129" s="3">
        <v>19.036055099999999</v>
      </c>
      <c r="G129" s="3">
        <f t="shared" si="42"/>
        <v>292.18605509999998</v>
      </c>
      <c r="H129" s="4">
        <v>2258.6258363355637</v>
      </c>
      <c r="I129" s="5">
        <v>54.59</v>
      </c>
      <c r="J129" s="7">
        <f t="shared" si="64"/>
        <v>0.95277523866370462</v>
      </c>
      <c r="K129" s="5">
        <v>1.41</v>
      </c>
      <c r="L129" s="5">
        <v>0.8</v>
      </c>
      <c r="N129" s="1">
        <v>4.0938584932649302E+71</v>
      </c>
      <c r="O129" s="6">
        <f t="shared" si="55"/>
        <v>523648.76642611279</v>
      </c>
      <c r="P129" s="6">
        <f t="shared" si="33"/>
        <v>522582.8495499799</v>
      </c>
      <c r="Q129" s="6">
        <f t="shared" si="34"/>
        <v>-1065.9168761329088</v>
      </c>
      <c r="R129" s="18">
        <f t="shared" si="56"/>
        <v>-93.81906591595569</v>
      </c>
      <c r="S129" s="13">
        <f t="shared" si="43"/>
        <v>-94.184104241850093</v>
      </c>
      <c r="T129" s="1"/>
      <c r="U129" s="1"/>
      <c r="V129">
        <v>4.6781592894145598</v>
      </c>
      <c r="W129" s="6">
        <f>H129*(1-Y129)</f>
        <v>2167.5739800582564</v>
      </c>
      <c r="X129">
        <f>MIN(W$2*I129^W$3, 1)</f>
        <v>4.5438394661042478E-2</v>
      </c>
      <c r="Y129">
        <f>X129*(1-0.08*K129)</f>
        <v>4.0312943743276888E-2</v>
      </c>
      <c r="Z129" s="6">
        <v>3509.2580590052798</v>
      </c>
      <c r="AA129" s="6">
        <f t="shared" si="35"/>
        <v>1135.4277049659956</v>
      </c>
      <c r="AB129" s="1">
        <v>6.5455865119645498E+277</v>
      </c>
      <c r="AC129" s="6">
        <f t="shared" si="44"/>
        <v>204.65518123821471</v>
      </c>
      <c r="AD129">
        <v>14567313581.247101</v>
      </c>
      <c r="AE129" s="19">
        <f t="shared" si="45"/>
        <v>46.076336194336321</v>
      </c>
      <c r="AF129" s="12">
        <f t="shared" si="46"/>
        <v>2.2427243873834573</v>
      </c>
      <c r="AG129" s="12">
        <f t="shared" si="47"/>
        <v>0.44854487747669136</v>
      </c>
      <c r="AH129" s="6">
        <f t="shared" si="48"/>
        <v>4414.10667388403</v>
      </c>
      <c r="AI129">
        <f t="shared" si="49"/>
        <v>1.7979519304967995</v>
      </c>
      <c r="AJ129">
        <f t="shared" si="50"/>
        <v>0.67229838515783369</v>
      </c>
      <c r="AK129">
        <f t="shared" si="51"/>
        <v>0.32770161484216631</v>
      </c>
      <c r="AL129">
        <f t="shared" si="36"/>
        <v>2455.0749099640002</v>
      </c>
      <c r="AM129">
        <f t="shared" si="52"/>
        <v>1.1388442376790326</v>
      </c>
      <c r="AN129">
        <f t="shared" si="53"/>
        <v>3.1501486163139032</v>
      </c>
      <c r="AO129">
        <f t="shared" si="37"/>
        <v>1.75576</v>
      </c>
      <c r="AP129">
        <f t="shared" si="54"/>
        <v>1.7941795099067659</v>
      </c>
      <c r="AQ129">
        <f t="shared" si="38"/>
        <v>2.2427243873834573</v>
      </c>
      <c r="AR129">
        <f t="shared" si="39"/>
        <v>0.44854487747669136</v>
      </c>
      <c r="AS129">
        <f t="shared" si="40"/>
        <v>0.13739764607244387</v>
      </c>
      <c r="AT129">
        <f t="shared" si="41"/>
        <v>2.2030620589892163</v>
      </c>
      <c r="AV129" s="1">
        <v>4.0510088352125202E+71</v>
      </c>
      <c r="AW129" s="9">
        <f t="shared" si="57"/>
        <v>-249.84329396508434</v>
      </c>
      <c r="AX129" s="1">
        <v>1.0120038526742201E+281</v>
      </c>
    </row>
    <row r="130" spans="1:50" x14ac:dyDescent="0.2">
      <c r="A130">
        <v>1</v>
      </c>
      <c r="B130" t="s">
        <v>17</v>
      </c>
      <c r="C130">
        <v>15</v>
      </c>
      <c r="D130">
        <v>15</v>
      </c>
      <c r="E130">
        <v>2018</v>
      </c>
      <c r="F130" s="3">
        <v>22.600967000000001</v>
      </c>
      <c r="G130" s="3">
        <f t="shared" si="42"/>
        <v>295.750967</v>
      </c>
      <c r="H130" s="4">
        <v>1389.9125064333509</v>
      </c>
      <c r="I130" s="5">
        <v>36.700000000000003</v>
      </c>
      <c r="J130" s="7">
        <f t="shared" si="64"/>
        <v>0.64053583548191895</v>
      </c>
      <c r="K130" s="5">
        <v>1.41</v>
      </c>
      <c r="L130" s="5">
        <v>0.8</v>
      </c>
      <c r="N130" s="1">
        <v>1.6415130724888099E+72</v>
      </c>
      <c r="O130" s="6">
        <f t="shared" si="55"/>
        <v>522582.8495499799</v>
      </c>
      <c r="P130" s="6">
        <f t="shared" si="33"/>
        <v>520274.79152142745</v>
      </c>
      <c r="Q130" s="6">
        <f t="shared" si="34"/>
        <v>-2308.0580285524743</v>
      </c>
      <c r="R130" s="18">
        <f t="shared" si="56"/>
        <v>-94.184104241850093</v>
      </c>
      <c r="S130" s="13">
        <f t="shared" si="43"/>
        <v>-94.974531392104637</v>
      </c>
      <c r="T130" s="1"/>
      <c r="U130" s="1"/>
      <c r="V130">
        <v>2.8793290066157202</v>
      </c>
      <c r="W130" s="6">
        <f>H130*(1-Y130)</f>
        <v>1307.5545438313429</v>
      </c>
      <c r="X130">
        <f>MIN(W$2*I130^W$3, 1)</f>
        <v>6.6787717036606395E-2</v>
      </c>
      <c r="Y130">
        <f>X130*(1-0.08*K130)</f>
        <v>5.9254062554877196E-2</v>
      </c>
      <c r="Z130" s="6">
        <v>3780.8975197997402</v>
      </c>
      <c r="AA130" s="6">
        <f t="shared" si="35"/>
        <v>1223.3172144754442</v>
      </c>
      <c r="AB130" s="1">
        <v>1.69197772865827E+280</v>
      </c>
      <c r="AC130" s="6">
        <f t="shared" si="44"/>
        <v>202.99391316899823</v>
      </c>
      <c r="AD130">
        <v>14567313581.247101</v>
      </c>
      <c r="AE130" s="19">
        <f t="shared" si="45"/>
        <v>57.373971637221075</v>
      </c>
      <c r="AF130" s="12">
        <f t="shared" si="46"/>
        <v>2.7926266717287089</v>
      </c>
      <c r="AG130" s="12">
        <f t="shared" si="47"/>
        <v>0.5585253343457417</v>
      </c>
      <c r="AH130" s="6">
        <f t="shared" si="48"/>
        <v>4894.4794525933921</v>
      </c>
      <c r="AI130">
        <f t="shared" si="49"/>
        <v>2.0004724873998492</v>
      </c>
      <c r="AJ130">
        <f t="shared" si="50"/>
        <v>0.71305485712674133</v>
      </c>
      <c r="AK130">
        <f t="shared" si="51"/>
        <v>0.28694514287325862</v>
      </c>
      <c r="AL130">
        <f t="shared" si="36"/>
        <v>2446.6617178800002</v>
      </c>
      <c r="AM130">
        <f t="shared" si="52"/>
        <v>1.2269982091027525</v>
      </c>
      <c r="AN130">
        <f t="shared" si="53"/>
        <v>3.9225457641235186</v>
      </c>
      <c r="AO130">
        <f t="shared" si="37"/>
        <v>1.75576</v>
      </c>
      <c r="AP130">
        <f t="shared" si="54"/>
        <v>2.2341013373829672</v>
      </c>
      <c r="AQ130">
        <f t="shared" si="38"/>
        <v>2.7926266717287089</v>
      </c>
      <c r="AR130">
        <f t="shared" si="39"/>
        <v>0.5585253343457417</v>
      </c>
      <c r="AS130">
        <f t="shared" si="40"/>
        <v>0.16642550001822273</v>
      </c>
      <c r="AT130">
        <f t="shared" si="41"/>
        <v>2.7432393833219311</v>
      </c>
      <c r="AV130" s="1">
        <v>1.62433165941349E+72</v>
      </c>
      <c r="AW130" s="9">
        <f t="shared" si="57"/>
        <v>-258.54357890312866</v>
      </c>
      <c r="AX130" s="1">
        <v>2.6159427836012499E+283</v>
      </c>
    </row>
    <row r="131" spans="1:50" x14ac:dyDescent="0.2">
      <c r="A131">
        <v>1</v>
      </c>
      <c r="B131" t="s">
        <v>18</v>
      </c>
      <c r="C131">
        <v>18</v>
      </c>
      <c r="D131">
        <v>15</v>
      </c>
      <c r="E131">
        <v>2018</v>
      </c>
      <c r="F131" s="3">
        <v>20.080247</v>
      </c>
      <c r="G131" s="3">
        <f t="shared" si="42"/>
        <v>293.23024699999996</v>
      </c>
      <c r="H131" s="4">
        <v>69.495625321667532</v>
      </c>
      <c r="I131" s="5">
        <v>1</v>
      </c>
      <c r="J131" s="7">
        <f t="shared" si="64"/>
        <v>1.7453292519943295E-2</v>
      </c>
      <c r="K131" s="5">
        <v>1.41</v>
      </c>
      <c r="L131" s="5">
        <v>0.8</v>
      </c>
      <c r="N131" s="1">
        <v>6.5819694832751402E+72</v>
      </c>
      <c r="O131" s="6">
        <f t="shared" si="55"/>
        <v>520274.79152142745</v>
      </c>
      <c r="P131" s="6">
        <f t="shared" si="33"/>
        <v>516944.22162530181</v>
      </c>
      <c r="Q131" s="6">
        <f t="shared" si="34"/>
        <v>-3330.5698961256417</v>
      </c>
      <c r="R131" s="18">
        <f t="shared" si="56"/>
        <v>-94.974531392104637</v>
      </c>
      <c r="S131" s="13">
        <f t="shared" si="43"/>
        <v>-96.115132208527399</v>
      </c>
      <c r="T131" s="1"/>
      <c r="U131" s="1"/>
      <c r="V131">
        <v>0.14406649650891701</v>
      </c>
      <c r="W131" s="6">
        <f>H131*(1-Y131)</f>
        <v>7.8391065362840981</v>
      </c>
      <c r="X131">
        <f>MIN(W$2*I131^W$3, 1)</f>
        <v>1</v>
      </c>
      <c r="Y131">
        <f>X131*(1-0.08*K131)</f>
        <v>0.88719999999999999</v>
      </c>
      <c r="Z131" s="6">
        <v>3587.0735968999402</v>
      </c>
      <c r="AA131" s="6">
        <f t="shared" si="35"/>
        <v>1160.605083237079</v>
      </c>
      <c r="AB131" s="1">
        <v>4.3736166790290702E+282</v>
      </c>
      <c r="AC131" s="6">
        <f t="shared" si="44"/>
        <v>199.43140111185528</v>
      </c>
      <c r="AD131">
        <v>14567313581.247101</v>
      </c>
      <c r="AE131" s="19">
        <f t="shared" si="45"/>
        <v>49.163957270479827</v>
      </c>
      <c r="AF131" s="12">
        <f t="shared" si="46"/>
        <v>2.3930115772602725</v>
      </c>
      <c r="AG131" s="12">
        <f t="shared" si="47"/>
        <v>0.47860231545205439</v>
      </c>
      <c r="AH131" s="6">
        <f t="shared" si="48"/>
        <v>4554.2956704375047</v>
      </c>
      <c r="AI131">
        <f t="shared" si="49"/>
        <v>1.8569175386917731</v>
      </c>
      <c r="AJ131">
        <f t="shared" si="50"/>
        <v>0.68467265403063904</v>
      </c>
      <c r="AK131">
        <f t="shared" si="51"/>
        <v>0.31532734596936096</v>
      </c>
      <c r="AL131">
        <f t="shared" si="36"/>
        <v>2452.6106170799999</v>
      </c>
      <c r="AM131">
        <f t="shared" si="52"/>
        <v>1.1640973753631685</v>
      </c>
      <c r="AN131">
        <f t="shared" si="53"/>
        <v>3.3612432055123969</v>
      </c>
      <c r="AO131">
        <f t="shared" si="37"/>
        <v>1.75576</v>
      </c>
      <c r="AP131">
        <f t="shared" si="54"/>
        <v>1.914409261808218</v>
      </c>
      <c r="AQ131">
        <f t="shared" si="38"/>
        <v>2.3930115772602725</v>
      </c>
      <c r="AR131">
        <f t="shared" si="39"/>
        <v>0.47860231545205439</v>
      </c>
      <c r="AS131">
        <f t="shared" si="40"/>
        <v>0.14541766026977848</v>
      </c>
      <c r="AT131">
        <f t="shared" si="41"/>
        <v>2.3506914368264087</v>
      </c>
      <c r="AV131" s="1">
        <v>6.5130772286616303E+72</v>
      </c>
      <c r="AW131" s="9">
        <f t="shared" si="57"/>
        <v>-254.71298565035531</v>
      </c>
      <c r="AX131" s="1">
        <v>6.7619867542919502E+285</v>
      </c>
    </row>
    <row r="132" spans="1:50" x14ac:dyDescent="0.2">
      <c r="A132">
        <v>1</v>
      </c>
      <c r="B132" t="s">
        <v>19</v>
      </c>
      <c r="C132">
        <v>21</v>
      </c>
      <c r="D132">
        <v>15</v>
      </c>
      <c r="E132">
        <v>2018</v>
      </c>
      <c r="F132" s="3">
        <v>16.515381000000001</v>
      </c>
      <c r="G132" s="3">
        <f t="shared" si="42"/>
        <v>289.66538099999997</v>
      </c>
      <c r="H132" s="4">
        <v>0</v>
      </c>
      <c r="K132" s="5">
        <v>1.41</v>
      </c>
      <c r="L132" s="5">
        <v>0.8</v>
      </c>
      <c r="N132" s="1">
        <v>2.6391701049983901E+73</v>
      </c>
      <c r="O132" s="6">
        <f t="shared" si="55"/>
        <v>516944.22162530181</v>
      </c>
      <c r="P132" s="6">
        <f t="shared" si="33"/>
        <v>513997.68532232195</v>
      </c>
      <c r="Q132" s="6">
        <f t="shared" si="34"/>
        <v>-2946.5363029798696</v>
      </c>
      <c r="R132" s="18">
        <f t="shared" si="56"/>
        <v>-96.115132208527399</v>
      </c>
      <c r="S132" s="13">
        <f t="shared" si="43"/>
        <v>-97.124215283681536</v>
      </c>
      <c r="T132" s="1"/>
      <c r="U132" s="1"/>
      <c r="V132">
        <v>0</v>
      </c>
      <c r="W132" s="6">
        <v>0</v>
      </c>
      <c r="Z132" s="6">
        <v>3327.2164416390901</v>
      </c>
      <c r="AA132" s="6">
        <f t="shared" si="35"/>
        <v>1076.5277630583373</v>
      </c>
      <c r="AB132" s="1">
        <v>1.13054223652519E+285</v>
      </c>
      <c r="AC132" s="6">
        <f t="shared" si="44"/>
        <v>194.37354061098617</v>
      </c>
      <c r="AD132">
        <v>14567313581.247101</v>
      </c>
      <c r="AE132" s="19">
        <f t="shared" si="45"/>
        <v>39.311833987629605</v>
      </c>
      <c r="AF132" s="12">
        <f t="shared" si="46"/>
        <v>1.9134683023617673</v>
      </c>
      <c r="AG132" s="12">
        <f t="shared" si="47"/>
        <v>0.38269366047235337</v>
      </c>
      <c r="AH132" s="6">
        <f t="shared" si="48"/>
        <v>4078.0365734193001</v>
      </c>
      <c r="AI132">
        <f t="shared" si="49"/>
        <v>1.6570488825554095</v>
      </c>
      <c r="AJ132">
        <f t="shared" si="50"/>
        <v>0.64097286621680094</v>
      </c>
      <c r="AK132">
        <f t="shared" si="51"/>
        <v>0.35902713378319911</v>
      </c>
      <c r="AL132">
        <f t="shared" si="36"/>
        <v>2461.0237008399999</v>
      </c>
      <c r="AM132">
        <f t="shared" si="52"/>
        <v>1.0797670642510906</v>
      </c>
      <c r="AN132">
        <f t="shared" si="53"/>
        <v>2.6876728852437575</v>
      </c>
      <c r="AO132">
        <f t="shared" si="37"/>
        <v>1.75576</v>
      </c>
      <c r="AP132">
        <f t="shared" si="54"/>
        <v>1.5307746418894139</v>
      </c>
      <c r="AQ132">
        <f t="shared" si="38"/>
        <v>1.9134683023617673</v>
      </c>
      <c r="AR132">
        <f t="shared" si="39"/>
        <v>0.38269366047235337</v>
      </c>
      <c r="AS132">
        <f t="shared" si="40"/>
        <v>0.11956613175780306</v>
      </c>
      <c r="AT132">
        <f t="shared" si="41"/>
        <v>1.8796288307765914</v>
      </c>
      <c r="AV132" s="1">
        <v>2.6115464006794999E+73</v>
      </c>
      <c r="AW132" s="9">
        <f t="shared" si="57"/>
        <v>-249.34604799207952</v>
      </c>
      <c r="AX132" s="1">
        <v>1.7479153271950699E+288</v>
      </c>
    </row>
    <row r="133" spans="1:50" x14ac:dyDescent="0.2">
      <c r="A133">
        <v>1</v>
      </c>
      <c r="B133" t="s">
        <v>12</v>
      </c>
      <c r="C133">
        <v>0</v>
      </c>
      <c r="D133">
        <v>16</v>
      </c>
      <c r="E133">
        <v>2018</v>
      </c>
      <c r="F133" s="3">
        <v>14.431994400000001</v>
      </c>
      <c r="G133" s="3">
        <f t="shared" si="42"/>
        <v>287.58199439999999</v>
      </c>
      <c r="H133" s="4">
        <v>0</v>
      </c>
      <c r="K133" s="5">
        <v>1.47</v>
      </c>
      <c r="L133" s="5">
        <v>0.8</v>
      </c>
      <c r="N133" s="1">
        <v>1.0582271553850101E+74</v>
      </c>
      <c r="O133" s="6">
        <f t="shared" si="55"/>
        <v>513997.68532232195</v>
      </c>
      <c r="P133" s="6">
        <f t="shared" si="33"/>
        <v>511250.45729799016</v>
      </c>
      <c r="Q133" s="6">
        <f t="shared" si="34"/>
        <v>-2747.2280243317864</v>
      </c>
      <c r="R133" s="18">
        <f t="shared" si="56"/>
        <v>-97.124215283681536</v>
      </c>
      <c r="S133" s="13">
        <f t="shared" si="43"/>
        <v>-98.06504241692906</v>
      </c>
      <c r="T133" s="1"/>
      <c r="U133" s="1"/>
      <c r="V133">
        <v>0</v>
      </c>
      <c r="W133" s="6">
        <v>0</v>
      </c>
      <c r="Z133" s="6">
        <v>3182.7876958919801</v>
      </c>
      <c r="AA133" s="6">
        <f t="shared" si="35"/>
        <v>1029.7975435767773</v>
      </c>
      <c r="AB133" s="1">
        <v>2.9223542947781102E+287</v>
      </c>
      <c r="AC133" s="6">
        <f t="shared" si="44"/>
        <v>189.97963893593234</v>
      </c>
      <c r="AD133">
        <v>14567313581.247101</v>
      </c>
      <c r="AE133" s="19">
        <f t="shared" si="45"/>
        <v>35.858061378780967</v>
      </c>
      <c r="AF133" s="12">
        <f t="shared" si="46"/>
        <v>1.6741198711877363</v>
      </c>
      <c r="AG133" s="12">
        <f t="shared" si="47"/>
        <v>0.33482397423754717</v>
      </c>
      <c r="AH133" s="6">
        <f t="shared" si="48"/>
        <v>3844.5229040644235</v>
      </c>
      <c r="AI133">
        <f t="shared" si="49"/>
        <v>1.5590493422858396</v>
      </c>
      <c r="AJ133">
        <f t="shared" si="50"/>
        <v>0.61359369926392959</v>
      </c>
      <c r="AK133">
        <f t="shared" si="51"/>
        <v>0.38640630073607046</v>
      </c>
      <c r="AL133">
        <f t="shared" si="36"/>
        <v>2465.940493216</v>
      </c>
      <c r="AM133">
        <f t="shared" si="52"/>
        <v>1.0328962322735982</v>
      </c>
      <c r="AN133">
        <f t="shared" si="53"/>
        <v>2.3945539200751824</v>
      </c>
      <c r="AO133">
        <f t="shared" si="37"/>
        <v>1.7879200000000002</v>
      </c>
      <c r="AP133">
        <f t="shared" si="54"/>
        <v>1.3392958969501891</v>
      </c>
      <c r="AQ133">
        <f t="shared" si="38"/>
        <v>1.6741198711877363</v>
      </c>
      <c r="AR133">
        <f t="shared" si="39"/>
        <v>0.33482397423754717</v>
      </c>
      <c r="AS133">
        <f t="shared" si="40"/>
        <v>0.10634877646342819</v>
      </c>
      <c r="AT133">
        <f t="shared" si="41"/>
        <v>1.6445132496715544</v>
      </c>
      <c r="AV133" s="1">
        <v>1.0471508878919799E+74</v>
      </c>
      <c r="AW133" s="9">
        <f t="shared" si="57"/>
        <v>-257.47697509179216</v>
      </c>
      <c r="AX133" s="1">
        <v>4.51821055269632E+290</v>
      </c>
    </row>
    <row r="134" spans="1:50" x14ac:dyDescent="0.2">
      <c r="A134">
        <v>1</v>
      </c>
      <c r="B134" t="s">
        <v>13</v>
      </c>
      <c r="C134">
        <v>3</v>
      </c>
      <c r="D134">
        <v>16</v>
      </c>
      <c r="E134">
        <v>2018</v>
      </c>
      <c r="F134" s="3">
        <v>10.4298178</v>
      </c>
      <c r="G134" s="3">
        <f t="shared" si="42"/>
        <v>283.5798178</v>
      </c>
      <c r="H134" s="4">
        <v>0</v>
      </c>
      <c r="K134" s="5">
        <v>1.47</v>
      </c>
      <c r="L134" s="5">
        <v>0.8</v>
      </c>
      <c r="N134" s="1">
        <v>4.2431698899337798E+74</v>
      </c>
      <c r="O134" s="6">
        <f t="shared" si="55"/>
        <v>511250.45729799016</v>
      </c>
      <c r="P134" s="6">
        <f t="shared" si="33"/>
        <v>508935.89302164287</v>
      </c>
      <c r="Q134" s="6">
        <f t="shared" si="34"/>
        <v>-2314.5642763473079</v>
      </c>
      <c r="R134" s="18">
        <f t="shared" si="56"/>
        <v>-98.06504241692906</v>
      </c>
      <c r="S134" s="13">
        <f t="shared" si="43"/>
        <v>-98.857697723858905</v>
      </c>
      <c r="T134" s="1"/>
      <c r="U134" s="1"/>
      <c r="V134">
        <v>0</v>
      </c>
      <c r="W134" s="6">
        <v>0</v>
      </c>
      <c r="Z134" s="6">
        <v>2920.0390192611599</v>
      </c>
      <c r="AA134" s="6">
        <f t="shared" si="35"/>
        <v>944.78466567678413</v>
      </c>
      <c r="AB134" s="1">
        <v>7.5540341159272596E+289</v>
      </c>
      <c r="AC134" s="6">
        <f t="shared" si="44"/>
        <v>185.95045392973498</v>
      </c>
      <c r="AD134">
        <v>12242906639.657301</v>
      </c>
      <c r="AE134" s="19">
        <f t="shared" si="45"/>
        <v>27.565362503760152</v>
      </c>
      <c r="AF134" s="12">
        <f t="shared" si="46"/>
        <v>1.2869552716909047</v>
      </c>
      <c r="AG134" s="12">
        <f t="shared" si="47"/>
        <v>0.25739105433818088</v>
      </c>
      <c r="AH134" s="6">
        <f t="shared" si="48"/>
        <v>3323.8097247334595</v>
      </c>
      <c r="AI134">
        <f t="shared" si="49"/>
        <v>1.3427442110279204</v>
      </c>
      <c r="AJ134">
        <f t="shared" si="50"/>
        <v>0.55761488956081051</v>
      </c>
      <c r="AK134">
        <f t="shared" si="51"/>
        <v>0.44238511043918938</v>
      </c>
      <c r="AL134">
        <f t="shared" si="36"/>
        <v>2475.3856299919998</v>
      </c>
      <c r="AM134">
        <f t="shared" si="52"/>
        <v>0.94762754832174934</v>
      </c>
      <c r="AN134">
        <f t="shared" si="53"/>
        <v>1.8407784554892823</v>
      </c>
      <c r="AO134">
        <f t="shared" si="37"/>
        <v>1.7879200000000002</v>
      </c>
      <c r="AP134">
        <f t="shared" si="54"/>
        <v>1.029564217352724</v>
      </c>
      <c r="AQ134">
        <f t="shared" si="38"/>
        <v>1.2869552716909047</v>
      </c>
      <c r="AR134">
        <f t="shared" si="39"/>
        <v>0.25739105433818088</v>
      </c>
      <c r="AS134">
        <f t="shared" si="40"/>
        <v>8.4416951823550621E-2</v>
      </c>
      <c r="AT134">
        <f t="shared" si="41"/>
        <v>1.2641956125452456</v>
      </c>
      <c r="AV134" s="1">
        <v>3.5287905296793702E+74</v>
      </c>
      <c r="AW134" s="9">
        <f t="shared" si="57"/>
        <v>-250.41123663910247</v>
      </c>
      <c r="AX134" s="1">
        <v>1.16791850731439E+293</v>
      </c>
    </row>
    <row r="135" spans="1:50" x14ac:dyDescent="0.2">
      <c r="A135">
        <v>1</v>
      </c>
      <c r="B135" t="s">
        <v>14</v>
      </c>
      <c r="C135">
        <v>6</v>
      </c>
      <c r="D135">
        <v>16</v>
      </c>
      <c r="E135">
        <v>2018</v>
      </c>
      <c r="F135" s="3">
        <v>8.9590574000000096</v>
      </c>
      <c r="G135" s="3">
        <f t="shared" si="42"/>
        <v>282.10905739999998</v>
      </c>
      <c r="H135" s="4">
        <v>36.853215183453052</v>
      </c>
      <c r="I135" s="5">
        <v>1</v>
      </c>
      <c r="J135" s="7">
        <f>I135*PI()/180</f>
        <v>1.7453292519943295E-2</v>
      </c>
      <c r="K135" s="5">
        <v>1.47</v>
      </c>
      <c r="L135" s="5">
        <v>0.8</v>
      </c>
      <c r="N135" s="1">
        <v>1.70138241333357E+75</v>
      </c>
      <c r="O135" s="6">
        <f t="shared" si="55"/>
        <v>508935.89302164287</v>
      </c>
      <c r="P135" s="6">
        <f t="shared" si="33"/>
        <v>506784.15937944385</v>
      </c>
      <c r="Q135" s="6">
        <f t="shared" si="34"/>
        <v>-2151.7336421990294</v>
      </c>
      <c r="R135" s="18">
        <f t="shared" si="56"/>
        <v>-98.857697723858905</v>
      </c>
      <c r="S135" s="13">
        <f t="shared" si="43"/>
        <v>-99.594589374705663</v>
      </c>
      <c r="T135" s="1"/>
      <c r="U135" s="1"/>
      <c r="V135">
        <v>7.8437383056646798E-2</v>
      </c>
      <c r="W135" s="6">
        <f>H135*(1-Y135)</f>
        <v>4.33393810557408</v>
      </c>
      <c r="X135">
        <f>MIN(W$2*I135^W$3, 1)</f>
        <v>1</v>
      </c>
      <c r="Y135">
        <f>X135*(1-0.08*K135)</f>
        <v>0.88239999999999996</v>
      </c>
      <c r="Z135" s="6">
        <v>2828.1646669505299</v>
      </c>
      <c r="AA135" s="6">
        <f t="shared" si="35"/>
        <v>915.0585289164494</v>
      </c>
      <c r="AB135" s="1">
        <v>1.95265274736055E+292</v>
      </c>
      <c r="AC135" s="6">
        <f t="shared" si="44"/>
        <v>182.6058675550305</v>
      </c>
      <c r="AD135">
        <v>12242906639.657301</v>
      </c>
      <c r="AE135" s="19">
        <f t="shared" si="45"/>
        <v>24.972094082537225</v>
      </c>
      <c r="AF135" s="12">
        <f t="shared" si="46"/>
        <v>1.1658822959537949</v>
      </c>
      <c r="AG135" s="12">
        <f t="shared" si="47"/>
        <v>0.23317645919075894</v>
      </c>
      <c r="AH135" s="6">
        <f t="shared" si="48"/>
        <v>3137.3663798793796</v>
      </c>
      <c r="AI135">
        <f t="shared" si="49"/>
        <v>1.2656506023080869</v>
      </c>
      <c r="AJ135">
        <f t="shared" si="50"/>
        <v>0.53608615402970794</v>
      </c>
      <c r="AK135">
        <f t="shared" si="51"/>
        <v>0.463913845970292</v>
      </c>
      <c r="AL135">
        <f t="shared" si="36"/>
        <v>2478.8566245359998</v>
      </c>
      <c r="AM135">
        <f t="shared" si="52"/>
        <v>0.91781196481088201</v>
      </c>
      <c r="AN135">
        <f t="shared" si="53"/>
        <v>1.6676034196653675</v>
      </c>
      <c r="AO135">
        <f t="shared" si="37"/>
        <v>1.7879200000000002</v>
      </c>
      <c r="AP135">
        <f t="shared" si="54"/>
        <v>0.93270583676303598</v>
      </c>
      <c r="AQ135">
        <f t="shared" si="38"/>
        <v>1.1658822959537949</v>
      </c>
      <c r="AR135">
        <f t="shared" si="39"/>
        <v>0.23317645919075894</v>
      </c>
      <c r="AS135">
        <f t="shared" si="40"/>
        <v>7.7391463884878317E-2</v>
      </c>
      <c r="AT135">
        <f t="shared" si="41"/>
        <v>1.1452637987584704</v>
      </c>
      <c r="AV135" s="1">
        <v>1.41493795989116E+75</v>
      </c>
      <c r="AW135" s="9">
        <f t="shared" si="57"/>
        <v>-248.84613821335722</v>
      </c>
      <c r="AX135" s="1">
        <v>3.0189687351190102E+295</v>
      </c>
    </row>
    <row r="136" spans="1:50" x14ac:dyDescent="0.2">
      <c r="A136">
        <v>1</v>
      </c>
      <c r="B136" t="s">
        <v>15</v>
      </c>
      <c r="C136">
        <v>9</v>
      </c>
      <c r="D136">
        <v>16</v>
      </c>
      <c r="E136">
        <v>2018</v>
      </c>
      <c r="F136" s="3">
        <v>12.4340712</v>
      </c>
      <c r="G136" s="3">
        <f t="shared" si="42"/>
        <v>285.58407119999998</v>
      </c>
      <c r="H136" s="4">
        <v>1141.8768227826388</v>
      </c>
      <c r="I136" s="5">
        <v>30.41</v>
      </c>
      <c r="J136" s="7">
        <f t="shared" ref="J136:J139" si="65">I136*PI()/180</f>
        <v>0.53075462553147557</v>
      </c>
      <c r="K136" s="5">
        <v>1.47</v>
      </c>
      <c r="L136" s="5">
        <v>0.8</v>
      </c>
      <c r="N136" s="1">
        <v>6.8220273792665201E+75</v>
      </c>
      <c r="O136" s="6">
        <f t="shared" si="55"/>
        <v>506784.15937944385</v>
      </c>
      <c r="P136" s="6">
        <f t="shared" si="33"/>
        <v>505328.49339789816</v>
      </c>
      <c r="Q136" s="6">
        <f t="shared" si="34"/>
        <v>-1455.6659815457092</v>
      </c>
      <c r="R136" s="18">
        <f t="shared" si="56"/>
        <v>-99.594589374705663</v>
      </c>
      <c r="S136" s="13">
        <f t="shared" si="43"/>
        <v>-100.093102799967</v>
      </c>
      <c r="T136" s="1"/>
      <c r="U136" s="1"/>
      <c r="V136">
        <v>2.4293800585600298</v>
      </c>
      <c r="W136" s="6">
        <f>H136*(1-Y136)</f>
        <v>1061.1195748204477</v>
      </c>
      <c r="X136">
        <f>MIN(W$2*I136^W$3, 1)</f>
        <v>8.0148749962475896E-2</v>
      </c>
      <c r="Y136">
        <f>X136*(1-0.08*K136)</f>
        <v>7.0723256966888734E-2</v>
      </c>
      <c r="Z136" s="6">
        <v>3049.2519109640202</v>
      </c>
      <c r="AA136" s="6">
        <f t="shared" si="35"/>
        <v>986.59176410367468</v>
      </c>
      <c r="AB136" s="1">
        <v>5.0474391474292198E+294</v>
      </c>
      <c r="AC136" s="6">
        <f t="shared" si="44"/>
        <v>179.53723458009026</v>
      </c>
      <c r="AD136">
        <v>12242906639.657301</v>
      </c>
      <c r="AE136" s="19">
        <f t="shared" si="45"/>
        <v>31.479165914007606</v>
      </c>
      <c r="AF136" s="12">
        <f t="shared" si="46"/>
        <v>1.4696806006428724</v>
      </c>
      <c r="AG136" s="12">
        <f t="shared" si="47"/>
        <v>0.2939361201285744</v>
      </c>
      <c r="AH136" s="6">
        <f t="shared" si="48"/>
        <v>3582.4074998432093</v>
      </c>
      <c r="AI136">
        <f t="shared" si="49"/>
        <v>1.4499825517929206</v>
      </c>
      <c r="AJ136">
        <f t="shared" si="50"/>
        <v>0.58616593632603864</v>
      </c>
      <c r="AK136">
        <f t="shared" si="51"/>
        <v>0.41383406367396131</v>
      </c>
      <c r="AL136">
        <f t="shared" si="36"/>
        <v>2470.655591968</v>
      </c>
      <c r="AM136">
        <f t="shared" si="52"/>
        <v>0.98956044543999466</v>
      </c>
      <c r="AN136">
        <f t="shared" si="53"/>
        <v>2.1021370716011241</v>
      </c>
      <c r="AO136">
        <f t="shared" si="37"/>
        <v>1.7879200000000002</v>
      </c>
      <c r="AP136">
        <f t="shared" si="54"/>
        <v>1.175744480514298</v>
      </c>
      <c r="AQ136">
        <f t="shared" si="38"/>
        <v>1.4696806006428724</v>
      </c>
      <c r="AR136">
        <f t="shared" si="39"/>
        <v>0.2939361201285744</v>
      </c>
      <c r="AS136">
        <f t="shared" si="40"/>
        <v>9.486153479414626E-2</v>
      </c>
      <c r="AT136">
        <f t="shared" si="41"/>
        <v>1.4436894646186416</v>
      </c>
      <c r="AV136" s="1">
        <v>5.6734720111677602E+75</v>
      </c>
      <c r="AW136" s="9">
        <f t="shared" si="57"/>
        <v>-258.56741395346774</v>
      </c>
      <c r="AX136" s="1">
        <v>7.8037741216927898E+297</v>
      </c>
    </row>
    <row r="137" spans="1:50" x14ac:dyDescent="0.2">
      <c r="A137">
        <v>1</v>
      </c>
      <c r="B137" t="s">
        <v>16</v>
      </c>
      <c r="C137">
        <v>12</v>
      </c>
      <c r="D137">
        <v>16</v>
      </c>
      <c r="E137">
        <v>2018</v>
      </c>
      <c r="F137" s="3">
        <v>19.805820900000001</v>
      </c>
      <c r="G137" s="3">
        <f t="shared" si="42"/>
        <v>292.95582089999999</v>
      </c>
      <c r="H137" s="4">
        <v>2394.236911395049</v>
      </c>
      <c r="I137" s="5">
        <v>54.59</v>
      </c>
      <c r="J137" s="7">
        <f t="shared" si="65"/>
        <v>0.95277523866370462</v>
      </c>
      <c r="K137" s="5">
        <v>1.47</v>
      </c>
      <c r="L137" s="5">
        <v>0.8</v>
      </c>
      <c r="N137" s="1">
        <v>2.7354260393625899E+76</v>
      </c>
      <c r="O137" s="6">
        <f t="shared" si="55"/>
        <v>505328.49339789816</v>
      </c>
      <c r="P137" s="6">
        <f t="shared" si="33"/>
        <v>504315.21849499457</v>
      </c>
      <c r="Q137" s="6">
        <f t="shared" si="34"/>
        <v>-1013.2749029036006</v>
      </c>
      <c r="R137" s="18">
        <f t="shared" si="56"/>
        <v>-100.093102799967</v>
      </c>
      <c r="S137" s="13">
        <f t="shared" si="43"/>
        <v>-100.44011313680366</v>
      </c>
      <c r="T137" s="1"/>
      <c r="U137" s="1"/>
      <c r="V137">
        <v>5.0940722662900102</v>
      </c>
      <c r="W137" s="6">
        <f>H137*(1-Y137)</f>
        <v>2298.2403668300249</v>
      </c>
      <c r="X137">
        <f>MIN(W$2*I137^W$3, 1)</f>
        <v>4.5438394661042478E-2</v>
      </c>
      <c r="Y137">
        <f>X137*(1-0.08*K137)</f>
        <v>4.009483944890388E-2</v>
      </c>
      <c r="Z137" s="6">
        <v>3566.4841490572298</v>
      </c>
      <c r="AA137" s="6">
        <f t="shared" si="35"/>
        <v>1153.9433247919958</v>
      </c>
      <c r="AB137" s="1">
        <v>1.3047195401967E+297</v>
      </c>
      <c r="AC137" s="6">
        <f t="shared" si="44"/>
        <v>177.48332366479326</v>
      </c>
      <c r="AD137">
        <v>12242906639.657301</v>
      </c>
      <c r="AE137" s="19">
        <f t="shared" si="45"/>
        <v>50.392290341047214</v>
      </c>
      <c r="AF137" s="12">
        <f t="shared" si="46"/>
        <v>2.3526853201420055</v>
      </c>
      <c r="AG137" s="12">
        <f t="shared" si="47"/>
        <v>0.47053706402840101</v>
      </c>
      <c r="AH137" s="6">
        <f t="shared" si="48"/>
        <v>4564.7076220097661</v>
      </c>
      <c r="AI137">
        <f t="shared" si="49"/>
        <v>1.8606714553691583</v>
      </c>
      <c r="AJ137">
        <f t="shared" si="50"/>
        <v>0.68145530404390209</v>
      </c>
      <c r="AK137">
        <f t="shared" si="51"/>
        <v>0.31854469595609791</v>
      </c>
      <c r="AL137">
        <f t="shared" si="36"/>
        <v>2453.258262676</v>
      </c>
      <c r="AM137">
        <f t="shared" si="52"/>
        <v>1.1574155715065153</v>
      </c>
      <c r="AN137">
        <f t="shared" si="53"/>
        <v>3.3651305100706361</v>
      </c>
      <c r="AO137">
        <f t="shared" si="37"/>
        <v>1.7879200000000002</v>
      </c>
      <c r="AP137">
        <f t="shared" si="54"/>
        <v>1.8821482561136045</v>
      </c>
      <c r="AQ137">
        <f t="shared" si="38"/>
        <v>2.3526853201420055</v>
      </c>
      <c r="AR137">
        <f t="shared" si="39"/>
        <v>0.47053706402840101</v>
      </c>
      <c r="AS137">
        <f t="shared" si="40"/>
        <v>0.14327248837351586</v>
      </c>
      <c r="AT137">
        <f t="shared" si="41"/>
        <v>2.3110783450269539</v>
      </c>
      <c r="AV137" s="1">
        <v>2.27489017709156E+76</v>
      </c>
      <c r="AW137" s="9">
        <f t="shared" si="57"/>
        <v>-276.73235114893777</v>
      </c>
      <c r="AX137" s="1">
        <v>2.0172083875522701E+300</v>
      </c>
    </row>
    <row r="138" spans="1:50" x14ac:dyDescent="0.2">
      <c r="A138">
        <v>1</v>
      </c>
      <c r="B138" t="s">
        <v>17</v>
      </c>
      <c r="C138">
        <v>15</v>
      </c>
      <c r="D138">
        <v>16</v>
      </c>
      <c r="E138">
        <v>2018</v>
      </c>
      <c r="F138" s="3">
        <v>23.280942599999999</v>
      </c>
      <c r="G138" s="3">
        <f t="shared" si="42"/>
        <v>296.43094259999998</v>
      </c>
      <c r="H138" s="4">
        <v>1473.3648101322476</v>
      </c>
      <c r="I138" s="5">
        <v>36.700000000000003</v>
      </c>
      <c r="J138" s="7">
        <f t="shared" si="65"/>
        <v>0.64053583548191895</v>
      </c>
      <c r="K138" s="5">
        <v>1.47</v>
      </c>
      <c r="L138" s="5">
        <v>0.8</v>
      </c>
      <c r="N138" s="1">
        <v>1.09682286523268E+77</v>
      </c>
      <c r="O138" s="6">
        <f t="shared" si="55"/>
        <v>504315.21849499457</v>
      </c>
      <c r="P138" s="6">
        <f t="shared" si="33"/>
        <v>502014.17099373555</v>
      </c>
      <c r="Q138" s="6">
        <f t="shared" si="34"/>
        <v>-2301.0475012589927</v>
      </c>
      <c r="R138" s="18">
        <f t="shared" si="56"/>
        <v>-100.44011313680366</v>
      </c>
      <c r="S138" s="13">
        <f t="shared" si="43"/>
        <v>-101.2281394327288</v>
      </c>
      <c r="T138" s="1"/>
      <c r="U138" s="1"/>
      <c r="V138">
        <v>3.13531650606985</v>
      </c>
      <c r="W138" s="6">
        <f>H138*(1-Y138)</f>
        <v>1386.5342923322644</v>
      </c>
      <c r="X138">
        <f>MIN(W$2*I138^W$3, 1)</f>
        <v>6.6787717036606395E-2</v>
      </c>
      <c r="Y138">
        <f>X138*(1-0.08*K138)</f>
        <v>5.8933481513101481E-2</v>
      </c>
      <c r="Z138" s="6">
        <v>3834.6584335233601</v>
      </c>
      <c r="AA138" s="6">
        <f t="shared" si="35"/>
        <v>1240.7116693316339</v>
      </c>
      <c r="AB138" s="1">
        <v>3.3725876208693303E+299</v>
      </c>
      <c r="AC138" s="6">
        <f t="shared" si="44"/>
        <v>176.06405515403262</v>
      </c>
      <c r="AD138">
        <v>12242906639.657301</v>
      </c>
      <c r="AE138" s="19">
        <f t="shared" si="45"/>
        <v>62.327948530375309</v>
      </c>
      <c r="AF138" s="12">
        <f t="shared" si="46"/>
        <v>2.9099302403117</v>
      </c>
      <c r="AG138" s="12">
        <f t="shared" si="47"/>
        <v>0.58198604806233989</v>
      </c>
      <c r="AH138" s="6">
        <f t="shared" si="48"/>
        <v>5037.7834192990204</v>
      </c>
      <c r="AI138">
        <f t="shared" si="49"/>
        <v>2.0603951032032688</v>
      </c>
      <c r="AJ138">
        <f t="shared" si="50"/>
        <v>0.72034791887780802</v>
      </c>
      <c r="AK138">
        <f t="shared" si="51"/>
        <v>0.27965208112219198</v>
      </c>
      <c r="AL138">
        <f t="shared" si="36"/>
        <v>2445.0569754640001</v>
      </c>
      <c r="AM138">
        <f t="shared" si="52"/>
        <v>1.2444450043446678</v>
      </c>
      <c r="AN138">
        <f t="shared" si="53"/>
        <v>4.1621779802064758</v>
      </c>
      <c r="AO138">
        <f t="shared" si="37"/>
        <v>1.7879200000000002</v>
      </c>
      <c r="AP138">
        <f t="shared" si="54"/>
        <v>2.32794419224936</v>
      </c>
      <c r="AQ138">
        <f t="shared" si="38"/>
        <v>2.9099302403117</v>
      </c>
      <c r="AR138">
        <f t="shared" si="39"/>
        <v>0.58198604806233989</v>
      </c>
      <c r="AS138">
        <f t="shared" si="40"/>
        <v>0.17251229625024625</v>
      </c>
      <c r="AT138">
        <f t="shared" si="41"/>
        <v>2.8584684514958982</v>
      </c>
      <c r="AV138" s="1">
        <v>9.1216195438011902E+76</v>
      </c>
      <c r="AW138" s="9">
        <f t="shared" si="57"/>
        <v>-285.55401153016248</v>
      </c>
      <c r="AX138" s="1">
        <v>5.21430991640312E+302</v>
      </c>
    </row>
    <row r="139" spans="1:50" x14ac:dyDescent="0.2">
      <c r="A139">
        <v>1</v>
      </c>
      <c r="B139" t="s">
        <v>18</v>
      </c>
      <c r="C139">
        <v>18</v>
      </c>
      <c r="D139">
        <v>16</v>
      </c>
      <c r="E139">
        <v>2018</v>
      </c>
      <c r="F139" s="3">
        <v>20.823712499999999</v>
      </c>
      <c r="G139" s="3">
        <f t="shared" si="42"/>
        <v>293.97371249999998</v>
      </c>
      <c r="H139" s="4">
        <v>73.668240506612378</v>
      </c>
      <c r="I139" s="5">
        <v>1</v>
      </c>
      <c r="J139" s="7">
        <f t="shared" si="65"/>
        <v>1.7453292519943295E-2</v>
      </c>
      <c r="K139" s="5">
        <v>1.47</v>
      </c>
      <c r="L139" s="5">
        <v>0.8</v>
      </c>
      <c r="N139" s="1">
        <v>4.3979269787807999E+77</v>
      </c>
      <c r="O139" s="6">
        <f t="shared" si="55"/>
        <v>502014.17099373555</v>
      </c>
      <c r="P139" s="6">
        <f t="shared" si="33"/>
        <v>498607.6284793042</v>
      </c>
      <c r="Q139" s="6">
        <f t="shared" si="34"/>
        <v>-3406.542514431329</v>
      </c>
      <c r="R139" s="18">
        <f t="shared" si="56"/>
        <v>-101.2281394327288</v>
      </c>
      <c r="S139" s="13">
        <f t="shared" si="43"/>
        <v>-102.39475814794002</v>
      </c>
      <c r="T139" s="1"/>
      <c r="U139" s="1"/>
      <c r="V139">
        <v>0.15687476611329401</v>
      </c>
      <c r="W139" s="6">
        <f>H139*(1-Y139)</f>
        <v>8.6633850835776176</v>
      </c>
      <c r="X139">
        <f>MIN(W$2*I139^W$3, 1)</f>
        <v>1</v>
      </c>
      <c r="Y139">
        <f>X139*(1-0.08*K139)</f>
        <v>0.88239999999999996</v>
      </c>
      <c r="Z139" s="6">
        <v>3643.3545154537801</v>
      </c>
      <c r="AA139" s="6">
        <f t="shared" si="35"/>
        <v>1178.8148908694898</v>
      </c>
      <c r="AB139" s="1">
        <v>8.7178484800849798E+301</v>
      </c>
      <c r="AC139" s="6">
        <f t="shared" si="44"/>
        <v>172.87265888585469</v>
      </c>
      <c r="AD139">
        <v>12242906639.657301</v>
      </c>
      <c r="AE139" s="19">
        <f t="shared" si="45"/>
        <v>53.661453156196167</v>
      </c>
      <c r="AF139" s="12">
        <f t="shared" si="46"/>
        <v>2.5053140518845289</v>
      </c>
      <c r="AG139" s="12">
        <f t="shared" si="47"/>
        <v>0.5010628103769057</v>
      </c>
      <c r="AH139" s="6">
        <f t="shared" si="48"/>
        <v>4702.8495421963207</v>
      </c>
      <c r="AI139">
        <f t="shared" si="49"/>
        <v>1.9188599690557959</v>
      </c>
      <c r="AJ139">
        <f t="shared" si="50"/>
        <v>0.6932637276678687</v>
      </c>
      <c r="AK139">
        <f t="shared" si="51"/>
        <v>0.30673627233213135</v>
      </c>
      <c r="AL139">
        <f t="shared" si="36"/>
        <v>2450.8560385000001</v>
      </c>
      <c r="AM139">
        <f t="shared" si="52"/>
        <v>1.1823619767998894</v>
      </c>
      <c r="AN139">
        <f t="shared" si="53"/>
        <v>3.58344087971631</v>
      </c>
      <c r="AO139">
        <f t="shared" si="37"/>
        <v>1.7879200000000002</v>
      </c>
      <c r="AP139">
        <f t="shared" si="54"/>
        <v>2.0042512415076232</v>
      </c>
      <c r="AQ139">
        <f t="shared" si="38"/>
        <v>2.5053140518845289</v>
      </c>
      <c r="AR139">
        <f t="shared" si="39"/>
        <v>0.5010628103769057</v>
      </c>
      <c r="AS139">
        <f t="shared" si="40"/>
        <v>0.1513662836869703</v>
      </c>
      <c r="AT139">
        <f t="shared" si="41"/>
        <v>2.4610078548254779</v>
      </c>
      <c r="AV139" s="1">
        <v>3.6574927413960501E+77</v>
      </c>
      <c r="AW139" s="9">
        <f t="shared" si="57"/>
        <v>-281.7014106977789</v>
      </c>
      <c r="AX139" s="1">
        <v>1.3478541965260999E+305</v>
      </c>
    </row>
    <row r="140" spans="1:50" x14ac:dyDescent="0.2">
      <c r="A140">
        <v>1</v>
      </c>
      <c r="B140" t="s">
        <v>19</v>
      </c>
      <c r="C140">
        <v>21</v>
      </c>
      <c r="D140">
        <v>16</v>
      </c>
      <c r="E140">
        <v>2018</v>
      </c>
      <c r="F140" s="3">
        <v>17.3486355</v>
      </c>
      <c r="G140" s="3">
        <f t="shared" si="42"/>
        <v>290.49863549999998</v>
      </c>
      <c r="H140" s="4">
        <v>0</v>
      </c>
      <c r="K140" s="5">
        <v>1.47</v>
      </c>
      <c r="L140" s="5">
        <v>0.8</v>
      </c>
      <c r="N140" t="e">
        <f>-Inf</f>
        <v>#NAME?</v>
      </c>
      <c r="O140" s="6">
        <f t="shared" si="55"/>
        <v>498607.6284793042</v>
      </c>
      <c r="P140" s="6">
        <f t="shared" si="33"/>
        <v>495578.29417651898</v>
      </c>
      <c r="Q140" s="6">
        <f t="shared" si="34"/>
        <v>-3029.3343027852025</v>
      </c>
      <c r="R140" s="18">
        <f t="shared" si="56"/>
        <v>-102.39475814794002</v>
      </c>
      <c r="S140" s="13">
        <f t="shared" si="43"/>
        <v>-103.43219657041354</v>
      </c>
      <c r="V140">
        <v>0</v>
      </c>
      <c r="W140" s="6">
        <v>0</v>
      </c>
      <c r="Z140" s="6">
        <v>3386.4970363691</v>
      </c>
      <c r="AA140" s="6">
        <f t="shared" si="35"/>
        <v>1095.7081221232941</v>
      </c>
      <c r="AB140" t="s">
        <v>20</v>
      </c>
      <c r="AC140" s="6">
        <f t="shared" si="44"/>
        <v>168.22792179185964</v>
      </c>
      <c r="AD140">
        <v>12242906639.657301</v>
      </c>
      <c r="AE140" s="19">
        <f t="shared" si="45"/>
        <v>43.208259811440072</v>
      </c>
      <c r="AF140" s="12">
        <f t="shared" si="46"/>
        <v>2.017281569844684</v>
      </c>
      <c r="AG140" s="12">
        <f t="shared" si="47"/>
        <v>0.40345631396893672</v>
      </c>
      <c r="AH140" s="6">
        <f t="shared" si="48"/>
        <v>4233.187883595584</v>
      </c>
      <c r="AI140">
        <f t="shared" si="49"/>
        <v>1.7214678246555244</v>
      </c>
      <c r="AJ140">
        <f t="shared" si="50"/>
        <v>0.65155183360557367</v>
      </c>
      <c r="AK140">
        <f t="shared" si="51"/>
        <v>0.34844816639442633</v>
      </c>
      <c r="AL140">
        <f t="shared" si="36"/>
        <v>2459.0572202200001</v>
      </c>
      <c r="AM140">
        <f t="shared" si="52"/>
        <v>1.0990051375359018</v>
      </c>
      <c r="AN140">
        <f t="shared" si="53"/>
        <v>2.8853904514853665</v>
      </c>
      <c r="AO140">
        <f t="shared" si="37"/>
        <v>1.7879200000000002</v>
      </c>
      <c r="AP140">
        <f t="shared" si="54"/>
        <v>1.6138252558757473</v>
      </c>
      <c r="AQ140">
        <f t="shared" si="38"/>
        <v>2.017281569844684</v>
      </c>
      <c r="AR140">
        <f t="shared" si="39"/>
        <v>0.40345631396893672</v>
      </c>
      <c r="AS140">
        <f t="shared" si="40"/>
        <v>0.12522948470972747</v>
      </c>
      <c r="AT140">
        <f t="shared" si="41"/>
        <v>1.9816061723072376</v>
      </c>
      <c r="AV140" s="1">
        <v>1.4665436427301601E+78</v>
      </c>
      <c r="AW140" s="9">
        <f t="shared" si="57"/>
        <v>-276.37338047894707</v>
      </c>
      <c r="AX140" t="e">
        <f>-Inf</f>
        <v>#NAME?</v>
      </c>
    </row>
    <row r="141" spans="1:50" x14ac:dyDescent="0.2">
      <c r="A141">
        <v>1</v>
      </c>
      <c r="B141" t="s">
        <v>12</v>
      </c>
      <c r="C141">
        <v>0</v>
      </c>
      <c r="D141">
        <v>17</v>
      </c>
      <c r="E141">
        <v>2018</v>
      </c>
      <c r="F141" s="3">
        <v>13.9946649</v>
      </c>
      <c r="G141" s="3">
        <f t="shared" si="42"/>
        <v>287.14466489999995</v>
      </c>
      <c r="H141" s="4">
        <v>0</v>
      </c>
      <c r="K141" s="5">
        <v>1.48</v>
      </c>
      <c r="L141" s="5">
        <v>0.8</v>
      </c>
      <c r="N141" t="s">
        <v>21</v>
      </c>
      <c r="O141" s="6">
        <f t="shared" si="55"/>
        <v>495578.29417651898</v>
      </c>
      <c r="P141" s="6">
        <f t="shared" ref="P141:P204" si="66">O141+Q141</f>
        <v>492913.61845870875</v>
      </c>
      <c r="Q141" s="6">
        <f t="shared" ref="Q141:Q204" si="67">W141+AA141-AC141-AH141-AW141</f>
        <v>-2664.6757178102134</v>
      </c>
      <c r="R141" s="18">
        <f t="shared" si="56"/>
        <v>-103.43219657041354</v>
      </c>
      <c r="S141" s="13">
        <f t="shared" si="43"/>
        <v>-104.34475249748533</v>
      </c>
      <c r="V141">
        <v>0</v>
      </c>
      <c r="W141" s="6">
        <v>0</v>
      </c>
      <c r="Z141" s="6">
        <v>3153.1469659038398</v>
      </c>
      <c r="AA141" s="6">
        <f t="shared" ref="AA141:AA204" si="68">(1-AA$2)*(0.00000398*G141^2.148)*AA$3*G141^4</f>
        <v>1020.2072240681853</v>
      </c>
      <c r="AB141" t="s">
        <v>20</v>
      </c>
      <c r="AC141" s="6">
        <f t="shared" si="44"/>
        <v>164.17669578231011</v>
      </c>
      <c r="AD141">
        <v>12242906639.657301</v>
      </c>
      <c r="AE141" s="19">
        <f t="shared" si="45"/>
        <v>35.093505938652967</v>
      </c>
      <c r="AF141" s="12">
        <f t="shared" si="46"/>
        <v>1.6273543233451049</v>
      </c>
      <c r="AG141" s="12">
        <f t="shared" si="47"/>
        <v>0.32547086466902092</v>
      </c>
      <c r="AH141" s="6">
        <f t="shared" si="48"/>
        <v>3793.5766805842391</v>
      </c>
      <c r="AI141">
        <f t="shared" si="49"/>
        <v>1.5377457758047823</v>
      </c>
      <c r="AJ141">
        <f t="shared" si="50"/>
        <v>0.607684426977668</v>
      </c>
      <c r="AK141">
        <f t="shared" si="51"/>
        <v>0.392315573022332</v>
      </c>
      <c r="AL141">
        <f t="shared" ref="AL141:AL204" si="69">2500-2.36*F141</f>
        <v>2466.9725908360001</v>
      </c>
      <c r="AM141">
        <f t="shared" si="52"/>
        <v>1.023277055233887</v>
      </c>
      <c r="AN141">
        <f t="shared" si="53"/>
        <v>2.3346415687746478</v>
      </c>
      <c r="AO141">
        <f t="shared" ref="AO141:AO204" si="70">AM$3+AM$4*K141</f>
        <v>1.79328</v>
      </c>
      <c r="AP141">
        <f t="shared" si="54"/>
        <v>1.3018834586760839</v>
      </c>
      <c r="AQ141">
        <f t="shared" ref="AQ141:AQ204" si="71">0.622*EXP((17.27*F141)/(F141+237.3))</f>
        <v>1.6273543233451049</v>
      </c>
      <c r="AR141">
        <f t="shared" ref="AR141:AR204" si="72">AQ141*(1-L141)</f>
        <v>0.32547086466902092</v>
      </c>
      <c r="AS141">
        <f t="shared" ref="AS141:AS204" si="73">(4098*AT141)/(F141+237.3)^2</f>
        <v>0.10373811799490706</v>
      </c>
      <c r="AT141">
        <f t="shared" ref="AT141:AT204" si="74">0.611*EXP((17.27*F141)/(F141+237.3))</f>
        <v>1.5985747452795163</v>
      </c>
      <c r="AV141" t="e">
        <f>-Inf</f>
        <v>#NAME?</v>
      </c>
      <c r="AW141" s="9">
        <f t="shared" si="57"/>
        <v>-272.87043448815052</v>
      </c>
      <c r="AX141" t="s">
        <v>21</v>
      </c>
    </row>
    <row r="142" spans="1:50" x14ac:dyDescent="0.2">
      <c r="A142">
        <v>1</v>
      </c>
      <c r="B142" t="s">
        <v>13</v>
      </c>
      <c r="C142">
        <v>3</v>
      </c>
      <c r="D142">
        <v>17</v>
      </c>
      <c r="E142">
        <v>2018</v>
      </c>
      <c r="F142" s="3">
        <v>11.416350700000001</v>
      </c>
      <c r="G142" s="3">
        <f t="shared" ref="G142:G205" si="75">F142+273.15</f>
        <v>284.56635069999999</v>
      </c>
      <c r="H142" s="4">
        <v>0</v>
      </c>
      <c r="K142" s="5">
        <v>1.48</v>
      </c>
      <c r="L142" s="5">
        <v>0.8</v>
      </c>
      <c r="N142" t="s">
        <v>21</v>
      </c>
      <c r="O142" s="6">
        <f t="shared" si="55"/>
        <v>492913.61845870875</v>
      </c>
      <c r="P142" s="6">
        <f t="shared" si="66"/>
        <v>490530.38287034415</v>
      </c>
      <c r="Q142" s="6">
        <f t="shared" si="67"/>
        <v>-2383.2355883645942</v>
      </c>
      <c r="R142" s="18">
        <f t="shared" si="56"/>
        <v>-104.34475249748533</v>
      </c>
      <c r="S142" s="13">
        <f t="shared" ref="S142:S205" si="76">P142/(O$2*O$4*O$3)-273.15</f>
        <v>-105.16092526749046</v>
      </c>
      <c r="V142">
        <v>0</v>
      </c>
      <c r="W142" s="6">
        <v>0</v>
      </c>
      <c r="Z142" s="6">
        <v>2983.05474908628</v>
      </c>
      <c r="AA142" s="6">
        <f t="shared" si="68"/>
        <v>965.17353542903311</v>
      </c>
      <c r="AB142" t="s">
        <v>21</v>
      </c>
      <c r="AC142" s="6">
        <f t="shared" ref="AC142:AC205" si="77">0.97*AA$3*(R142+273.15)^4</f>
        <v>160.67402523130997</v>
      </c>
      <c r="AD142" t="s">
        <v>21</v>
      </c>
      <c r="AE142" s="19">
        <f t="shared" ref="AE142:AE205" si="78">AE$2*3.6*K142*(AF142-AG142)</f>
        <v>29.635029522372285</v>
      </c>
      <c r="AF142" s="12">
        <f t="shared" ref="AF142:AF205" si="79">AQ142</f>
        <v>1.374234124683853</v>
      </c>
      <c r="AG142" s="12">
        <f t="shared" ref="AG142:AG205" si="80">AR142</f>
        <v>0.27484682493677054</v>
      </c>
      <c r="AH142" s="6">
        <f t="shared" ref="AH142:AH205" si="81">AI142*AL142</f>
        <v>3456.7347305952676</v>
      </c>
      <c r="AI142">
        <f t="shared" ref="AI142:AI205" si="82">AJ142*AM142+AK142*AN142</f>
        <v>1.397757574626354</v>
      </c>
      <c r="AJ142">
        <f t="shared" ref="AJ142:AJ205" si="83">AS142/(AS142+AM$5)</f>
        <v>0.57178959304827692</v>
      </c>
      <c r="AK142">
        <f t="shared" ref="AK142:AK205" si="84">AM$5/(AS142+AM$5)</f>
        <v>0.42821040695172302</v>
      </c>
      <c r="AL142">
        <f t="shared" si="69"/>
        <v>2473.0574123480001</v>
      </c>
      <c r="AM142">
        <f t="shared" ref="AM142:AM205" si="85">AA142/AM$2</f>
        <v>0.96807776873523887</v>
      </c>
      <c r="AN142">
        <f t="shared" ref="AN142:AN205" si="86">AO142*AP142</f>
        <v>1.971509256890448</v>
      </c>
      <c r="AO142">
        <f t="shared" si="70"/>
        <v>1.79328</v>
      </c>
      <c r="AP142">
        <f t="shared" ref="AP142:AP205" si="87">AQ142-AR142</f>
        <v>1.0993872997470824</v>
      </c>
      <c r="AQ142">
        <f t="shared" si="71"/>
        <v>1.374234124683853</v>
      </c>
      <c r="AR142">
        <f t="shared" si="72"/>
        <v>0.27484682493677054</v>
      </c>
      <c r="AS142">
        <f t="shared" si="73"/>
        <v>8.9428271059415476E-2</v>
      </c>
      <c r="AT142">
        <f t="shared" si="74"/>
        <v>1.3499309488453926</v>
      </c>
      <c r="AV142" t="s">
        <v>21</v>
      </c>
      <c r="AW142" s="9">
        <f t="shared" si="57"/>
        <v>-268.99963203295016</v>
      </c>
      <c r="AX142" t="s">
        <v>21</v>
      </c>
    </row>
    <row r="143" spans="1:50" x14ac:dyDescent="0.2">
      <c r="A143">
        <v>1</v>
      </c>
      <c r="B143" t="s">
        <v>14</v>
      </c>
      <c r="C143">
        <v>6</v>
      </c>
      <c r="D143">
        <v>17</v>
      </c>
      <c r="E143">
        <v>2018</v>
      </c>
      <c r="F143" s="3">
        <v>9.4390765000000005</v>
      </c>
      <c r="G143" s="3">
        <f t="shared" si="75"/>
        <v>282.58907649999998</v>
      </c>
      <c r="H143" s="4">
        <v>37.261095820249082</v>
      </c>
      <c r="I143" s="5">
        <v>1</v>
      </c>
      <c r="J143" s="7">
        <f>I143*PI()/180</f>
        <v>1.7453292519943295E-2</v>
      </c>
      <c r="K143" s="5">
        <v>1.48</v>
      </c>
      <c r="L143" s="5">
        <v>0.8</v>
      </c>
      <c r="N143" t="s">
        <v>21</v>
      </c>
      <c r="O143" s="6">
        <f t="shared" ref="O143:O206" si="88">P142</f>
        <v>490530.38287034415</v>
      </c>
      <c r="P143" s="6">
        <f t="shared" si="66"/>
        <v>488364.45674222603</v>
      </c>
      <c r="Q143" s="6">
        <f t="shared" si="67"/>
        <v>-2165.9261281181084</v>
      </c>
      <c r="R143" s="18">
        <f t="shared" ref="R143:R206" si="89">S142</f>
        <v>-105.16092526749046</v>
      </c>
      <c r="S143" s="13">
        <f t="shared" si="76"/>
        <v>-105.90267733608292</v>
      </c>
      <c r="V143">
        <v>9.7363235235229106E-2</v>
      </c>
      <c r="W143" s="6">
        <f>H143*(1-Y143)</f>
        <v>4.4117137451174937</v>
      </c>
      <c r="X143">
        <f>MIN(W$2*I143^W$3, 1)</f>
        <v>1</v>
      </c>
      <c r="Y143">
        <f>X143*(1-0.08*K143)</f>
        <v>0.88159999999999994</v>
      </c>
      <c r="Z143" s="6">
        <v>2857.88012657236</v>
      </c>
      <c r="AA143" s="6">
        <f t="shared" si="68"/>
        <v>924.67302735261933</v>
      </c>
      <c r="AB143" t="s">
        <v>21</v>
      </c>
      <c r="AC143" s="6">
        <f t="shared" si="77"/>
        <v>157.58905596264188</v>
      </c>
      <c r="AD143" t="s">
        <v>21</v>
      </c>
      <c r="AE143" s="19">
        <f t="shared" si="78"/>
        <v>25.969279921484006</v>
      </c>
      <c r="AF143" s="12">
        <f t="shared" si="79"/>
        <v>1.2042461653236685</v>
      </c>
      <c r="AG143" s="12">
        <f t="shared" si="80"/>
        <v>0.24084923306473363</v>
      </c>
      <c r="AH143" s="6">
        <f t="shared" si="81"/>
        <v>3203.7233381604055</v>
      </c>
      <c r="AI143">
        <f t="shared" si="82"/>
        <v>1.2930106917965776</v>
      </c>
      <c r="AJ143">
        <f t="shared" si="83"/>
        <v>0.54316155369581209</v>
      </c>
      <c r="AK143">
        <f t="shared" si="84"/>
        <v>0.45683844630418796</v>
      </c>
      <c r="AL143">
        <f t="shared" si="69"/>
        <v>2477.7237794600001</v>
      </c>
      <c r="AM143">
        <f t="shared" si="85"/>
        <v>0.92745539353321893</v>
      </c>
      <c r="AN143">
        <f t="shared" si="86"/>
        <v>1.7276404506813028</v>
      </c>
      <c r="AO143">
        <f t="shared" si="70"/>
        <v>1.79328</v>
      </c>
      <c r="AP143">
        <f t="shared" si="87"/>
        <v>0.96339693225893486</v>
      </c>
      <c r="AQ143">
        <f t="shared" si="71"/>
        <v>1.2042461653236685</v>
      </c>
      <c r="AR143">
        <f t="shared" si="72"/>
        <v>0.24084923306473363</v>
      </c>
      <c r="AS143">
        <f t="shared" si="73"/>
        <v>7.9627335188496629E-2</v>
      </c>
      <c r="AT143">
        <f t="shared" si="74"/>
        <v>1.1829492074160151</v>
      </c>
      <c r="AV143" t="s">
        <v>21</v>
      </c>
      <c r="AW143" s="9">
        <f t="shared" ref="AW143:AW206" si="90">1.5701*K143*(R143-F143)</f>
        <v>-266.30152490720241</v>
      </c>
      <c r="AX143" t="s">
        <v>21</v>
      </c>
    </row>
    <row r="144" spans="1:50" x14ac:dyDescent="0.2">
      <c r="A144">
        <v>1</v>
      </c>
      <c r="B144" t="s">
        <v>15</v>
      </c>
      <c r="C144">
        <v>9</v>
      </c>
      <c r="D144">
        <v>17</v>
      </c>
      <c r="E144">
        <v>2018</v>
      </c>
      <c r="F144" s="3">
        <v>12.8437164</v>
      </c>
      <c r="G144" s="3">
        <f t="shared" si="75"/>
        <v>285.99371639999998</v>
      </c>
      <c r="H144" s="4">
        <v>1154.5147824097903</v>
      </c>
      <c r="I144" s="5">
        <v>30.41</v>
      </c>
      <c r="J144" s="7">
        <f t="shared" ref="J144:J147" si="91">I144*PI()/180</f>
        <v>0.53075462553147557</v>
      </c>
      <c r="K144" s="5">
        <v>1.48</v>
      </c>
      <c r="L144" s="5">
        <v>0.8</v>
      </c>
      <c r="N144" t="s">
        <v>21</v>
      </c>
      <c r="O144" s="6">
        <f t="shared" si="88"/>
        <v>488364.45674222603</v>
      </c>
      <c r="P144" s="6">
        <f t="shared" si="66"/>
        <v>486911.47921762703</v>
      </c>
      <c r="Q144" s="6">
        <f t="shared" si="67"/>
        <v>-1452.9775245990099</v>
      </c>
      <c r="R144" s="18">
        <f t="shared" si="89"/>
        <v>-105.90267733608292</v>
      </c>
      <c r="S144" s="13">
        <f t="shared" si="76"/>
        <v>-106.40027006119865</v>
      </c>
      <c r="V144">
        <v>3.0155557579800099</v>
      </c>
      <c r="W144" s="6">
        <f>H144*(1-Y144)</f>
        <v>1072.9377631146497</v>
      </c>
      <c r="X144">
        <f>MIN(W$2*I144^W$3, 1)</f>
        <v>8.0148749962475896E-2</v>
      </c>
      <c r="Y144">
        <f>X144*(1-0.08*K144)</f>
        <v>7.065913796691875E-2</v>
      </c>
      <c r="Z144" s="6">
        <v>3076.24202778978</v>
      </c>
      <c r="AA144" s="6">
        <f t="shared" si="68"/>
        <v>995.32447223997019</v>
      </c>
      <c r="AB144" t="s">
        <v>21</v>
      </c>
      <c r="AC144" s="6">
        <f t="shared" si="77"/>
        <v>154.82411226009444</v>
      </c>
      <c r="AD144" t="s">
        <v>21</v>
      </c>
      <c r="AE144" s="19">
        <f t="shared" si="78"/>
        <v>32.55658021698504</v>
      </c>
      <c r="AF144" s="12">
        <f t="shared" si="79"/>
        <v>1.5097121291346232</v>
      </c>
      <c r="AG144" s="12">
        <f t="shared" si="80"/>
        <v>0.30194242582692454</v>
      </c>
      <c r="AH144" s="6">
        <f t="shared" si="81"/>
        <v>3642.3523426449706</v>
      </c>
      <c r="AI144">
        <f t="shared" si="82"/>
        <v>1.4748223741544173</v>
      </c>
      <c r="AJ144">
        <f t="shared" si="83"/>
        <v>0.59187785032425477</v>
      </c>
      <c r="AK144">
        <f t="shared" si="84"/>
        <v>0.40812214967574528</v>
      </c>
      <c r="AL144">
        <f t="shared" si="69"/>
        <v>2469.6888292960002</v>
      </c>
      <c r="AM144">
        <f t="shared" si="85"/>
        <v>0.99831943053156491</v>
      </c>
      <c r="AN144">
        <f t="shared" si="86"/>
        <v>2.1658692535476298</v>
      </c>
      <c r="AO144">
        <f t="shared" si="70"/>
        <v>1.79328</v>
      </c>
      <c r="AP144">
        <f t="shared" si="87"/>
        <v>1.2077697033076986</v>
      </c>
      <c r="AQ144">
        <f t="shared" si="71"/>
        <v>1.5097121291346232</v>
      </c>
      <c r="AR144">
        <f t="shared" si="72"/>
        <v>0.30194242582692454</v>
      </c>
      <c r="AS144">
        <f t="shared" si="73"/>
        <v>9.7126497546945981E-2</v>
      </c>
      <c r="AT144">
        <f t="shared" si="74"/>
        <v>1.4830130400341717</v>
      </c>
      <c r="AV144" t="s">
        <v>21</v>
      </c>
      <c r="AW144" s="9">
        <f t="shared" si="90"/>
        <v>-275.93669495143524</v>
      </c>
      <c r="AX144" t="s">
        <v>21</v>
      </c>
    </row>
    <row r="145" spans="1:50" x14ac:dyDescent="0.2">
      <c r="A145">
        <v>1</v>
      </c>
      <c r="B145" t="s">
        <v>16</v>
      </c>
      <c r="C145">
        <v>12</v>
      </c>
      <c r="D145">
        <v>17</v>
      </c>
      <c r="E145">
        <v>2018</v>
      </c>
      <c r="F145" s="3">
        <v>20.0661779</v>
      </c>
      <c r="G145" s="3">
        <f t="shared" si="75"/>
        <v>293.21617789999999</v>
      </c>
      <c r="H145" s="4">
        <v>2420.7356272112697</v>
      </c>
      <c r="I145" s="5">
        <v>54.59</v>
      </c>
      <c r="J145" s="7">
        <f t="shared" si="91"/>
        <v>0.95277523866370462</v>
      </c>
      <c r="K145" s="5">
        <v>1.48</v>
      </c>
      <c r="L145" s="5">
        <v>0.8</v>
      </c>
      <c r="N145" t="s">
        <v>21</v>
      </c>
      <c r="O145" s="6">
        <f t="shared" si="88"/>
        <v>486911.47921762703</v>
      </c>
      <c r="P145" s="6">
        <f t="shared" si="66"/>
        <v>485928.45752054139</v>
      </c>
      <c r="Q145" s="6">
        <f t="shared" si="67"/>
        <v>-983.02169708566362</v>
      </c>
      <c r="R145" s="18">
        <f t="shared" si="89"/>
        <v>-106.40027006119865</v>
      </c>
      <c r="S145" s="13">
        <f t="shared" si="76"/>
        <v>-106.73691975936637</v>
      </c>
      <c r="V145">
        <v>6.3232012216657099</v>
      </c>
      <c r="W145" s="6">
        <f>H145*(1-Y145)</f>
        <v>2323.7646163626314</v>
      </c>
      <c r="X145">
        <f>MIN(W$2*I145^W$3, 1)</f>
        <v>4.5438394661042478E-2</v>
      </c>
      <c r="Y145">
        <f>X145*(1-0.08*K145)</f>
        <v>4.0058488733175045E-2</v>
      </c>
      <c r="Z145" s="6">
        <v>3586.0156154296901</v>
      </c>
      <c r="AA145" s="6">
        <f t="shared" si="68"/>
        <v>1160.2627711436221</v>
      </c>
      <c r="AB145" t="s">
        <v>21</v>
      </c>
      <c r="AC145" s="6">
        <f t="shared" si="77"/>
        <v>152.98979355265533</v>
      </c>
      <c r="AD145" t="s">
        <v>21</v>
      </c>
      <c r="AE145" s="19">
        <f t="shared" si="78"/>
        <v>51.559822780977498</v>
      </c>
      <c r="AF145" s="12">
        <f t="shared" si="79"/>
        <v>2.3909295543228879</v>
      </c>
      <c r="AG145" s="12">
        <f t="shared" si="80"/>
        <v>0.47818591086457746</v>
      </c>
      <c r="AH145" s="6">
        <f t="shared" si="81"/>
        <v>4607.935446556201</v>
      </c>
      <c r="AI145">
        <f t="shared" si="82"/>
        <v>1.878762586188774</v>
      </c>
      <c r="AJ145">
        <f t="shared" si="83"/>
        <v>0.68450831393300204</v>
      </c>
      <c r="AK145">
        <f t="shared" si="84"/>
        <v>0.31549168606699801</v>
      </c>
      <c r="AL145">
        <f t="shared" si="69"/>
        <v>2452.6438201559999</v>
      </c>
      <c r="AM145">
        <f t="shared" si="85"/>
        <v>1.1637540332433522</v>
      </c>
      <c r="AN145">
        <f t="shared" si="86"/>
        <v>3.430084920940919</v>
      </c>
      <c r="AO145">
        <f t="shared" si="70"/>
        <v>1.79328</v>
      </c>
      <c r="AP145">
        <f t="shared" si="87"/>
        <v>1.9127436434583105</v>
      </c>
      <c r="AQ145">
        <f t="shared" si="71"/>
        <v>2.3909295543228879</v>
      </c>
      <c r="AR145">
        <f t="shared" si="72"/>
        <v>0.47818591086457746</v>
      </c>
      <c r="AS145">
        <f t="shared" si="73"/>
        <v>0.14530702596990053</v>
      </c>
      <c r="AT145">
        <f t="shared" si="74"/>
        <v>2.3486462342303609</v>
      </c>
      <c r="AV145" t="s">
        <v>21</v>
      </c>
      <c r="AW145" s="9">
        <f t="shared" si="90"/>
        <v>-293.87615551693949</v>
      </c>
      <c r="AX145" t="s">
        <v>21</v>
      </c>
    </row>
    <row r="146" spans="1:50" x14ac:dyDescent="0.2">
      <c r="A146">
        <v>1</v>
      </c>
      <c r="B146" t="s">
        <v>17</v>
      </c>
      <c r="C146">
        <v>15</v>
      </c>
      <c r="D146">
        <v>17</v>
      </c>
      <c r="E146">
        <v>2018</v>
      </c>
      <c r="F146" s="3">
        <v>23.470923500000001</v>
      </c>
      <c r="G146" s="3">
        <f t="shared" si="75"/>
        <v>296.6209235</v>
      </c>
      <c r="H146" s="4">
        <v>1489.6715821193884</v>
      </c>
      <c r="I146" s="5">
        <v>36.700000000000003</v>
      </c>
      <c r="J146" s="7">
        <f t="shared" si="91"/>
        <v>0.64053583548191895</v>
      </c>
      <c r="K146" s="5">
        <v>1.48</v>
      </c>
      <c r="L146" s="5">
        <v>0.8</v>
      </c>
      <c r="N146" t="s">
        <v>21</v>
      </c>
      <c r="O146" s="6">
        <f t="shared" si="88"/>
        <v>485928.45752054139</v>
      </c>
      <c r="P146" s="6">
        <f t="shared" si="66"/>
        <v>483654.52155200939</v>
      </c>
      <c r="Q146" s="6">
        <f t="shared" si="67"/>
        <v>-2273.9359685319669</v>
      </c>
      <c r="R146" s="18">
        <f t="shared" si="89"/>
        <v>-106.73691975936637</v>
      </c>
      <c r="S146" s="13">
        <f t="shared" si="76"/>
        <v>-107.51566132705358</v>
      </c>
      <c r="V146">
        <v>3.8918248750970701</v>
      </c>
      <c r="W146" s="6">
        <f>H146*(1-Y146)</f>
        <v>1401.959642885246</v>
      </c>
      <c r="X146">
        <f>MIN(W$2*I146^W$3, 1)</f>
        <v>6.6787717036606395E-2</v>
      </c>
      <c r="Y146">
        <f>X146*(1-0.08*K146)</f>
        <v>5.8880051339472196E-2</v>
      </c>
      <c r="Z146" s="6">
        <v>3849.79277167588</v>
      </c>
      <c r="AA146" s="6">
        <f t="shared" si="68"/>
        <v>1245.6084157508949</v>
      </c>
      <c r="AB146" t="s">
        <v>21</v>
      </c>
      <c r="AC146" s="6">
        <f t="shared" si="77"/>
        <v>151.75805047907011</v>
      </c>
      <c r="AD146" t="s">
        <v>21</v>
      </c>
      <c r="AE146" s="19">
        <f t="shared" si="78"/>
        <v>63.475077219130398</v>
      </c>
      <c r="AF146" s="12">
        <f t="shared" si="79"/>
        <v>2.9434631443717523</v>
      </c>
      <c r="AG146" s="12">
        <f t="shared" si="80"/>
        <v>0.58869262887435037</v>
      </c>
      <c r="AH146" s="6">
        <f t="shared" si="81"/>
        <v>5072.316192047304</v>
      </c>
      <c r="AI146">
        <f t="shared" si="82"/>
        <v>2.0748990858613836</v>
      </c>
      <c r="AJ146">
        <f t="shared" si="83"/>
        <v>0.72235796463336466</v>
      </c>
      <c r="AK146">
        <f t="shared" si="84"/>
        <v>0.27764203536663529</v>
      </c>
      <c r="AL146">
        <f t="shared" si="69"/>
        <v>2444.6086205400002</v>
      </c>
      <c r="AM146">
        <f t="shared" si="85"/>
        <v>1.2493564852065144</v>
      </c>
      <c r="AN146">
        <f t="shared" si="86"/>
        <v>4.2227628700311808</v>
      </c>
      <c r="AO146">
        <f t="shared" si="70"/>
        <v>1.79328</v>
      </c>
      <c r="AP146">
        <f t="shared" si="87"/>
        <v>2.3547705154974019</v>
      </c>
      <c r="AQ146">
        <f t="shared" si="71"/>
        <v>2.9434631443717523</v>
      </c>
      <c r="AR146">
        <f t="shared" si="72"/>
        <v>0.58869262887435037</v>
      </c>
      <c r="AS146">
        <f t="shared" si="73"/>
        <v>0.17424609415665013</v>
      </c>
      <c r="AT146">
        <f t="shared" si="74"/>
        <v>2.8914083299214481</v>
      </c>
      <c r="AV146" t="s">
        <v>21</v>
      </c>
      <c r="AW146" s="9">
        <f t="shared" si="90"/>
        <v>-302.57021535826613</v>
      </c>
      <c r="AX146" t="s">
        <v>21</v>
      </c>
    </row>
    <row r="147" spans="1:50" x14ac:dyDescent="0.2">
      <c r="A147">
        <v>1</v>
      </c>
      <c r="B147" t="s">
        <v>18</v>
      </c>
      <c r="C147">
        <v>18</v>
      </c>
      <c r="D147">
        <v>17</v>
      </c>
      <c r="E147">
        <v>2018</v>
      </c>
      <c r="F147" s="3">
        <v>21.0634558</v>
      </c>
      <c r="G147" s="3">
        <f t="shared" si="75"/>
        <v>294.21345579999996</v>
      </c>
      <c r="H147" s="4">
        <v>74.483579105969412</v>
      </c>
      <c r="I147" s="5">
        <v>1</v>
      </c>
      <c r="J147" s="7">
        <f t="shared" si="91"/>
        <v>1.7453292519943295E-2</v>
      </c>
      <c r="K147" s="5">
        <v>1.48</v>
      </c>
      <c r="L147" s="5">
        <v>0.8</v>
      </c>
      <c r="N147" t="s">
        <v>21</v>
      </c>
      <c r="O147" s="6">
        <f t="shared" si="88"/>
        <v>483654.52155200939</v>
      </c>
      <c r="P147" s="6">
        <f t="shared" si="66"/>
        <v>480254.36202786001</v>
      </c>
      <c r="Q147" s="6">
        <f t="shared" si="67"/>
        <v>-3400.1595241493824</v>
      </c>
      <c r="R147" s="18">
        <f t="shared" si="89"/>
        <v>-107.51566132705358</v>
      </c>
      <c r="S147" s="13">
        <f t="shared" si="76"/>
        <v>-108.68009409686991</v>
      </c>
      <c r="V147">
        <v>0.19472647047045799</v>
      </c>
      <c r="W147" s="6">
        <f>H147*(1-Y147)</f>
        <v>8.8188557661467826</v>
      </c>
      <c r="X147">
        <f>MIN(W$2*I147^W$3, 1)</f>
        <v>1</v>
      </c>
      <c r="Y147">
        <f>X147*(1-0.08*K147)</f>
        <v>0.88159999999999994</v>
      </c>
      <c r="Z147" s="6">
        <v>3661.6601589265601</v>
      </c>
      <c r="AA147" s="6">
        <f t="shared" si="68"/>
        <v>1184.7377196859334</v>
      </c>
      <c r="AB147" t="s">
        <v>21</v>
      </c>
      <c r="AC147" s="6">
        <f t="shared" si="77"/>
        <v>148.93727851813287</v>
      </c>
      <c r="AD147" t="s">
        <v>21</v>
      </c>
      <c r="AE147" s="19">
        <f t="shared" si="78"/>
        <v>54.828336532978625</v>
      </c>
      <c r="AF147" s="12">
        <f t="shared" si="79"/>
        <v>2.5424969125267154</v>
      </c>
      <c r="AG147" s="12">
        <f t="shared" si="80"/>
        <v>0.50849938250534299</v>
      </c>
      <c r="AH147" s="6">
        <f t="shared" si="81"/>
        <v>4743.564287349086</v>
      </c>
      <c r="AI147">
        <f t="shared" si="82"/>
        <v>1.9359193460287389</v>
      </c>
      <c r="AJ147">
        <f t="shared" si="83"/>
        <v>0.69599492454324996</v>
      </c>
      <c r="AK147">
        <f t="shared" si="84"/>
        <v>0.3040050754567501</v>
      </c>
      <c r="AL147">
        <f t="shared" si="69"/>
        <v>2450.2902443120001</v>
      </c>
      <c r="AM147">
        <f t="shared" si="85"/>
        <v>1.1883026275686392</v>
      </c>
      <c r="AN147">
        <f t="shared" si="86"/>
        <v>3.6475270906367268</v>
      </c>
      <c r="AO147">
        <f t="shared" si="70"/>
        <v>1.79328</v>
      </c>
      <c r="AP147">
        <f t="shared" si="87"/>
        <v>2.0339975300213724</v>
      </c>
      <c r="AQ147">
        <f t="shared" si="71"/>
        <v>2.5424969125267154</v>
      </c>
      <c r="AR147">
        <f t="shared" si="72"/>
        <v>0.50849938250534299</v>
      </c>
      <c r="AS147">
        <f t="shared" si="73"/>
        <v>0.15332784931507976</v>
      </c>
      <c r="AT147">
        <f t="shared" si="74"/>
        <v>2.4975331407617736</v>
      </c>
      <c r="AV147" t="s">
        <v>21</v>
      </c>
      <c r="AW147" s="9">
        <f t="shared" si="90"/>
        <v>-298.7854662657565</v>
      </c>
      <c r="AX147" t="s">
        <v>21</v>
      </c>
    </row>
    <row r="148" spans="1:50" x14ac:dyDescent="0.2">
      <c r="A148">
        <v>1</v>
      </c>
      <c r="B148" t="s">
        <v>19</v>
      </c>
      <c r="C148">
        <v>21</v>
      </c>
      <c r="D148">
        <v>17</v>
      </c>
      <c r="E148">
        <v>2018</v>
      </c>
      <c r="F148" s="3">
        <v>17.658753900000001</v>
      </c>
      <c r="G148" s="3">
        <f t="shared" si="75"/>
        <v>290.8087539</v>
      </c>
      <c r="H148" s="4">
        <v>0</v>
      </c>
      <c r="K148" s="5">
        <v>1.48</v>
      </c>
      <c r="L148" s="5">
        <v>0.8</v>
      </c>
      <c r="N148" t="s">
        <v>21</v>
      </c>
      <c r="O148" s="6">
        <f t="shared" si="88"/>
        <v>480254.36202786001</v>
      </c>
      <c r="P148" s="6">
        <f t="shared" si="66"/>
        <v>477223.7441258973</v>
      </c>
      <c r="Q148" s="6">
        <f t="shared" si="67"/>
        <v>-3030.6179019627157</v>
      </c>
      <c r="R148" s="18">
        <f t="shared" si="89"/>
        <v>-108.68009409686991</v>
      </c>
      <c r="S148" s="13">
        <f t="shared" si="76"/>
        <v>-109.71797210605547</v>
      </c>
      <c r="V148">
        <v>0</v>
      </c>
      <c r="W148" s="6">
        <v>0</v>
      </c>
      <c r="Z148" s="6">
        <v>3408.78454330246</v>
      </c>
      <c r="AA148" s="6">
        <f t="shared" si="68"/>
        <v>1102.9192911001162</v>
      </c>
      <c r="AB148" t="s">
        <v>21</v>
      </c>
      <c r="AC148" s="6">
        <f t="shared" si="77"/>
        <v>144.79303702304964</v>
      </c>
      <c r="AD148" t="s">
        <v>21</v>
      </c>
      <c r="AE148" s="19">
        <f t="shared" si="78"/>
        <v>44.36214735449019</v>
      </c>
      <c r="AF148" s="12">
        <f t="shared" si="79"/>
        <v>2.0571593050977248</v>
      </c>
      <c r="AG148" s="12">
        <f t="shared" si="80"/>
        <v>0.41143186101954488</v>
      </c>
      <c r="AH148" s="6">
        <f t="shared" si="81"/>
        <v>4282.323801394813</v>
      </c>
      <c r="AI148">
        <f t="shared" si="82"/>
        <v>1.7419678877850262</v>
      </c>
      <c r="AJ148">
        <f t="shared" si="83"/>
        <v>0.65543321874652616</v>
      </c>
      <c r="AK148">
        <f t="shared" si="84"/>
        <v>0.3445667812534739</v>
      </c>
      <c r="AL148">
        <f t="shared" si="69"/>
        <v>2458.3253407960001</v>
      </c>
      <c r="AM148">
        <f t="shared" si="85"/>
        <v>1.1062380051154626</v>
      </c>
      <c r="AN148">
        <f t="shared" si="86"/>
        <v>2.9512501109165186</v>
      </c>
      <c r="AO148">
        <f t="shared" si="70"/>
        <v>1.79328</v>
      </c>
      <c r="AP148">
        <f t="shared" si="87"/>
        <v>1.6457274440781799</v>
      </c>
      <c r="AQ148">
        <f t="shared" si="71"/>
        <v>2.0571593050977248</v>
      </c>
      <c r="AR148">
        <f t="shared" si="72"/>
        <v>0.41143186101954488</v>
      </c>
      <c r="AS148">
        <f t="shared" si="73"/>
        <v>0.12739454978864653</v>
      </c>
      <c r="AT148">
        <f t="shared" si="74"/>
        <v>2.0207786743001765</v>
      </c>
      <c r="AV148" t="s">
        <v>21</v>
      </c>
      <c r="AW148" s="9">
        <f t="shared" si="90"/>
        <v>-293.57964535503044</v>
      </c>
      <c r="AX148" t="s">
        <v>21</v>
      </c>
    </row>
    <row r="149" spans="1:50" x14ac:dyDescent="0.2">
      <c r="A149">
        <v>1</v>
      </c>
      <c r="B149" t="s">
        <v>12</v>
      </c>
      <c r="C149">
        <v>0</v>
      </c>
      <c r="D149">
        <v>18</v>
      </c>
      <c r="E149">
        <v>2018</v>
      </c>
      <c r="F149" s="3">
        <v>14.8914092</v>
      </c>
      <c r="G149" s="3">
        <f t="shared" si="75"/>
        <v>288.04140919999998</v>
      </c>
      <c r="H149" s="4">
        <v>0</v>
      </c>
      <c r="K149" s="5">
        <v>1.39</v>
      </c>
      <c r="L149" s="5">
        <v>0.8</v>
      </c>
      <c r="N149" t="s">
        <v>21</v>
      </c>
      <c r="O149" s="6">
        <f t="shared" si="88"/>
        <v>477223.7441258973</v>
      </c>
      <c r="P149" s="6">
        <f t="shared" si="66"/>
        <v>474544.6094832932</v>
      </c>
      <c r="Q149" s="6">
        <f t="shared" si="67"/>
        <v>-2679.1346426040959</v>
      </c>
      <c r="R149" s="18">
        <f t="shared" si="89"/>
        <v>-109.71797210605547</v>
      </c>
      <c r="S149" s="13">
        <f t="shared" si="76"/>
        <v>-110.63547969663796</v>
      </c>
      <c r="V149">
        <v>0</v>
      </c>
      <c r="W149" s="6">
        <v>0</v>
      </c>
      <c r="Z149" s="6">
        <v>3214.1762207011798</v>
      </c>
      <c r="AA149" s="6">
        <f t="shared" si="68"/>
        <v>1039.9533657155671</v>
      </c>
      <c r="AB149" t="s">
        <v>21</v>
      </c>
      <c r="AC149" s="6">
        <f t="shared" si="77"/>
        <v>141.17265415688829</v>
      </c>
      <c r="AD149" t="s">
        <v>21</v>
      </c>
      <c r="AE149" s="19">
        <f t="shared" si="78"/>
        <v>34.927227868962767</v>
      </c>
      <c r="AF149" s="12">
        <f t="shared" si="79"/>
        <v>1.7245127004835146</v>
      </c>
      <c r="AG149" s="12">
        <f t="shared" si="80"/>
        <v>0.34490254009670285</v>
      </c>
      <c r="AH149" s="6">
        <f t="shared" si="81"/>
        <v>3849.8677276909812</v>
      </c>
      <c r="AI149">
        <f t="shared" si="82"/>
        <v>1.5619035348432462</v>
      </c>
      <c r="AJ149">
        <f t="shared" si="83"/>
        <v>0.61974212181404131</v>
      </c>
      <c r="AK149">
        <f t="shared" si="84"/>
        <v>0.38025787818595874</v>
      </c>
      <c r="AL149">
        <f t="shared" si="69"/>
        <v>2464.8562742879999</v>
      </c>
      <c r="AM149">
        <f t="shared" si="85"/>
        <v>1.0430826135562359</v>
      </c>
      <c r="AN149">
        <f t="shared" si="86"/>
        <v>2.4074749142814018</v>
      </c>
      <c r="AO149">
        <f t="shared" si="70"/>
        <v>1.7450399999999999</v>
      </c>
      <c r="AP149">
        <f t="shared" si="87"/>
        <v>1.3796101603868118</v>
      </c>
      <c r="AQ149">
        <f t="shared" si="71"/>
        <v>1.7245127004835146</v>
      </c>
      <c r="AR149">
        <f t="shared" si="72"/>
        <v>0.34490254009670285</v>
      </c>
      <c r="AS149">
        <f t="shared" si="73"/>
        <v>0.10915122142819479</v>
      </c>
      <c r="AT149">
        <f t="shared" si="74"/>
        <v>1.6940148874524557</v>
      </c>
      <c r="AV149" t="s">
        <v>21</v>
      </c>
      <c r="AW149" s="9">
        <f t="shared" si="90"/>
        <v>-271.95237352820641</v>
      </c>
      <c r="AX149" t="s">
        <v>21</v>
      </c>
    </row>
    <row r="150" spans="1:50" x14ac:dyDescent="0.2">
      <c r="A150">
        <v>1</v>
      </c>
      <c r="B150" t="s">
        <v>13</v>
      </c>
      <c r="C150">
        <v>3</v>
      </c>
      <c r="D150">
        <v>18</v>
      </c>
      <c r="E150">
        <v>2018</v>
      </c>
      <c r="F150" s="3">
        <v>11.846606100000001</v>
      </c>
      <c r="G150" s="3">
        <f t="shared" si="75"/>
        <v>284.99660609999995</v>
      </c>
      <c r="H150" s="4">
        <v>0</v>
      </c>
      <c r="K150" s="5">
        <v>1.39</v>
      </c>
      <c r="L150" s="5">
        <v>0.8</v>
      </c>
      <c r="N150" t="s">
        <v>21</v>
      </c>
      <c r="O150" s="6">
        <f t="shared" si="88"/>
        <v>474544.6094832932</v>
      </c>
      <c r="P150" s="6">
        <f t="shared" si="66"/>
        <v>472192.56241759501</v>
      </c>
      <c r="Q150" s="6">
        <f t="shared" si="67"/>
        <v>-2352.0470656982125</v>
      </c>
      <c r="R150" s="18">
        <f t="shared" si="89"/>
        <v>-110.63547969663796</v>
      </c>
      <c r="S150" s="13">
        <f t="shared" si="76"/>
        <v>-111.4409715154768</v>
      </c>
      <c r="V150">
        <v>0</v>
      </c>
      <c r="W150" s="6">
        <v>0</v>
      </c>
      <c r="Z150" s="6">
        <v>3010.8921255131399</v>
      </c>
      <c r="AA150" s="6">
        <f t="shared" si="68"/>
        <v>974.18037616207857</v>
      </c>
      <c r="AB150" t="s">
        <v>21</v>
      </c>
      <c r="AC150" s="6">
        <f t="shared" si="77"/>
        <v>138.02907665703921</v>
      </c>
      <c r="AD150" t="s">
        <v>21</v>
      </c>
      <c r="AE150" s="19">
        <f t="shared" si="78"/>
        <v>28.636257301270792</v>
      </c>
      <c r="AF150" s="12">
        <f t="shared" si="79"/>
        <v>1.4138994825363391</v>
      </c>
      <c r="AG150" s="12">
        <f t="shared" si="80"/>
        <v>0.28277989650726776</v>
      </c>
      <c r="AH150" s="6">
        <f t="shared" si="81"/>
        <v>3455.5080460471804</v>
      </c>
      <c r="AI150">
        <f t="shared" si="82"/>
        <v>1.3978354868656633</v>
      </c>
      <c r="AJ150">
        <f t="shared" si="83"/>
        <v>0.57789899796966282</v>
      </c>
      <c r="AK150">
        <f t="shared" si="84"/>
        <v>0.42210100203033718</v>
      </c>
      <c r="AL150">
        <f t="shared" si="69"/>
        <v>2472.0420096040002</v>
      </c>
      <c r="AM150">
        <f t="shared" si="85"/>
        <v>0.97711171129596652</v>
      </c>
      <c r="AN150">
        <f t="shared" si="86"/>
        <v>1.9738489224041709</v>
      </c>
      <c r="AO150">
        <f t="shared" si="70"/>
        <v>1.7450399999999999</v>
      </c>
      <c r="AP150">
        <f t="shared" si="87"/>
        <v>1.1311195860290715</v>
      </c>
      <c r="AQ150">
        <f t="shared" si="71"/>
        <v>1.4138994825363391</v>
      </c>
      <c r="AR150">
        <f t="shared" si="72"/>
        <v>0.28277989650726776</v>
      </c>
      <c r="AS150">
        <f t="shared" si="73"/>
        <v>9.1691982757513418E-2</v>
      </c>
      <c r="AT150">
        <f t="shared" si="74"/>
        <v>1.3888948293082044</v>
      </c>
      <c r="AV150" t="s">
        <v>21</v>
      </c>
      <c r="AW150" s="9">
        <f t="shared" si="90"/>
        <v>-267.30968084392873</v>
      </c>
      <c r="AX150" t="s">
        <v>21</v>
      </c>
    </row>
    <row r="151" spans="1:50" x14ac:dyDescent="0.2">
      <c r="A151">
        <v>1</v>
      </c>
      <c r="B151" t="s">
        <v>14</v>
      </c>
      <c r="C151">
        <v>6</v>
      </c>
      <c r="D151">
        <v>18</v>
      </c>
      <c r="E151">
        <v>2018</v>
      </c>
      <c r="F151" s="3">
        <v>8.1889435000000503</v>
      </c>
      <c r="G151" s="3">
        <f t="shared" si="75"/>
        <v>281.33894350000003</v>
      </c>
      <c r="H151" s="4">
        <v>37.596997521139933</v>
      </c>
      <c r="I151" s="5">
        <v>1</v>
      </c>
      <c r="J151" s="7">
        <f>I151*PI()/180</f>
        <v>1.7453292519943295E-2</v>
      </c>
      <c r="K151" s="5">
        <v>1.39</v>
      </c>
      <c r="L151" s="5">
        <v>0.8</v>
      </c>
      <c r="N151" t="s">
        <v>21</v>
      </c>
      <c r="O151" s="6">
        <f t="shared" si="88"/>
        <v>472192.56241759501</v>
      </c>
      <c r="P151" s="6">
        <f t="shared" si="66"/>
        <v>470226.07060302765</v>
      </c>
      <c r="Q151" s="6">
        <f t="shared" si="67"/>
        <v>-1966.4918145673805</v>
      </c>
      <c r="R151" s="18">
        <f t="shared" si="89"/>
        <v>-111.4409715154768</v>
      </c>
      <c r="S151" s="13">
        <f t="shared" si="76"/>
        <v>-112.11442447972578</v>
      </c>
      <c r="V151">
        <v>9.5780370896103306E-2</v>
      </c>
      <c r="W151" s="6">
        <f>H151*(1-Y151)</f>
        <v>4.1807861243507594</v>
      </c>
      <c r="X151">
        <f>MIN(W$2*I151^W$3, 1)</f>
        <v>1</v>
      </c>
      <c r="Y151">
        <f>X151*(1-0.08*K151)</f>
        <v>0.88880000000000003</v>
      </c>
      <c r="Z151" s="6">
        <v>2781.03160394108</v>
      </c>
      <c r="AA151" s="6">
        <f t="shared" si="68"/>
        <v>899.80852887056699</v>
      </c>
      <c r="AB151" t="s">
        <v>21</v>
      </c>
      <c r="AC151" s="6">
        <f t="shared" si="77"/>
        <v>135.31282887046106</v>
      </c>
      <c r="AD151" t="s">
        <v>21</v>
      </c>
      <c r="AE151" s="19">
        <f t="shared" si="78"/>
        <v>22.411949011701331</v>
      </c>
      <c r="AF151" s="12">
        <f t="shared" si="79"/>
        <v>1.1065776779729208</v>
      </c>
      <c r="AG151" s="12">
        <f t="shared" si="80"/>
        <v>0.22131553559458411</v>
      </c>
      <c r="AH151" s="6">
        <f t="shared" si="81"/>
        <v>2996.2532927882994</v>
      </c>
      <c r="AI151">
        <f t="shared" si="82"/>
        <v>1.2078383455660311</v>
      </c>
      <c r="AJ151">
        <f t="shared" si="83"/>
        <v>0.52464358366575059</v>
      </c>
      <c r="AK151">
        <f t="shared" si="84"/>
        <v>0.47535641633424941</v>
      </c>
      <c r="AL151">
        <f t="shared" si="69"/>
        <v>2480.6740933399997</v>
      </c>
      <c r="AM151">
        <f t="shared" si="85"/>
        <v>0.90251607710187265</v>
      </c>
      <c r="AN151">
        <f t="shared" si="86"/>
        <v>1.5448178489358926</v>
      </c>
      <c r="AO151">
        <f t="shared" si="70"/>
        <v>1.7450399999999999</v>
      </c>
      <c r="AP151">
        <f t="shared" si="87"/>
        <v>0.88526214237833667</v>
      </c>
      <c r="AQ151">
        <f t="shared" si="71"/>
        <v>1.1065776779729208</v>
      </c>
      <c r="AR151">
        <f t="shared" si="72"/>
        <v>0.22131553559458411</v>
      </c>
      <c r="AS151">
        <f t="shared" si="73"/>
        <v>7.3916400724413495E-2</v>
      </c>
      <c r="AT151">
        <f t="shared" si="74"/>
        <v>1.0870079762724352</v>
      </c>
      <c r="AV151" t="s">
        <v>21</v>
      </c>
      <c r="AW151" s="9">
        <f t="shared" si="90"/>
        <v>-261.08499209646232</v>
      </c>
      <c r="AX151" t="s">
        <v>21</v>
      </c>
    </row>
    <row r="152" spans="1:50" x14ac:dyDescent="0.2">
      <c r="A152">
        <v>1</v>
      </c>
      <c r="B152" t="s">
        <v>15</v>
      </c>
      <c r="C152">
        <v>9</v>
      </c>
      <c r="D152">
        <v>18</v>
      </c>
      <c r="E152">
        <v>2018</v>
      </c>
      <c r="F152" s="3">
        <v>12.083774</v>
      </c>
      <c r="G152" s="3">
        <f t="shared" si="75"/>
        <v>285.23377399999998</v>
      </c>
      <c r="H152" s="4">
        <v>1164.9225138674444</v>
      </c>
      <c r="I152" s="5">
        <v>30.41</v>
      </c>
      <c r="J152" s="7">
        <f t="shared" ref="J152:J155" si="92">I152*PI()/180</f>
        <v>0.53075462553147557</v>
      </c>
      <c r="K152" s="5">
        <v>1.39</v>
      </c>
      <c r="L152" s="5">
        <v>0.8</v>
      </c>
      <c r="N152" t="s">
        <v>21</v>
      </c>
      <c r="O152" s="6">
        <f t="shared" si="88"/>
        <v>470226.07060302765</v>
      </c>
      <c r="P152" s="6">
        <f t="shared" si="66"/>
        <v>468939.28370679152</v>
      </c>
      <c r="Q152" s="6">
        <f t="shared" si="67"/>
        <v>-1286.7868962360974</v>
      </c>
      <c r="R152" s="18">
        <f t="shared" si="89"/>
        <v>-112.11442447972578</v>
      </c>
      <c r="S152" s="13">
        <f t="shared" si="76"/>
        <v>-112.55510287116758</v>
      </c>
      <c r="V152">
        <v>2.9665309319209801</v>
      </c>
      <c r="W152" s="6">
        <f>H152*(1-Y152)</f>
        <v>1081.9378502396296</v>
      </c>
      <c r="X152">
        <f>MIN(W$2*I152^W$3, 1)</f>
        <v>8.0148749962475896E-2</v>
      </c>
      <c r="Y152">
        <f>X152*(1-0.08*K152)</f>
        <v>7.1236208966648576E-2</v>
      </c>
      <c r="Z152" s="6">
        <v>3026.32957745571</v>
      </c>
      <c r="AA152" s="6">
        <f t="shared" si="68"/>
        <v>979.17519567519457</v>
      </c>
      <c r="AB152" t="s">
        <v>21</v>
      </c>
      <c r="AC152" s="6">
        <f t="shared" si="77"/>
        <v>133.07277720194386</v>
      </c>
      <c r="AD152" t="s">
        <v>21</v>
      </c>
      <c r="AE152" s="19">
        <f t="shared" si="78"/>
        <v>29.087739213131879</v>
      </c>
      <c r="AF152" s="12">
        <f t="shared" si="79"/>
        <v>1.4361911540644681</v>
      </c>
      <c r="AG152" s="12">
        <f t="shared" si="80"/>
        <v>0.28723823081289357</v>
      </c>
      <c r="AH152" s="6">
        <f t="shared" si="81"/>
        <v>3485.8821570408722</v>
      </c>
      <c r="AI152">
        <f t="shared" si="82"/>
        <v>1.4104418900374915</v>
      </c>
      <c r="AJ152">
        <f t="shared" si="83"/>
        <v>0.58124702376702309</v>
      </c>
      <c r="AK152">
        <f t="shared" si="84"/>
        <v>0.41875297623297703</v>
      </c>
      <c r="AL152">
        <f t="shared" si="69"/>
        <v>2471.4822933599999</v>
      </c>
      <c r="AM152">
        <f t="shared" si="85"/>
        <v>0.98212156035626341</v>
      </c>
      <c r="AN152">
        <f t="shared" si="86"/>
        <v>2.0049688091909275</v>
      </c>
      <c r="AO152">
        <f t="shared" si="70"/>
        <v>1.7450399999999999</v>
      </c>
      <c r="AP152">
        <f t="shared" si="87"/>
        <v>1.1489529232515745</v>
      </c>
      <c r="AQ152">
        <f t="shared" si="71"/>
        <v>1.4361911540644681</v>
      </c>
      <c r="AR152">
        <f t="shared" si="72"/>
        <v>0.28723823081289357</v>
      </c>
      <c r="AS152">
        <f t="shared" si="73"/>
        <v>9.2960540708091635E-2</v>
      </c>
      <c r="AT152">
        <f t="shared" si="74"/>
        <v>1.4107922751340674</v>
      </c>
      <c r="AV152" t="s">
        <v>21</v>
      </c>
      <c r="AW152" s="9">
        <f t="shared" si="90"/>
        <v>-271.05499209189429</v>
      </c>
      <c r="AX152" t="s">
        <v>21</v>
      </c>
    </row>
    <row r="153" spans="1:50" x14ac:dyDescent="0.2">
      <c r="A153">
        <v>1</v>
      </c>
      <c r="B153" t="s">
        <v>16</v>
      </c>
      <c r="C153">
        <v>12</v>
      </c>
      <c r="D153">
        <v>18</v>
      </c>
      <c r="E153">
        <v>2018</v>
      </c>
      <c r="F153" s="3">
        <v>20.346105099999999</v>
      </c>
      <c r="G153" s="3">
        <f t="shared" si="75"/>
        <v>293.49610509999997</v>
      </c>
      <c r="H153" s="4">
        <v>2442.5580990599228</v>
      </c>
      <c r="I153" s="5">
        <v>54.59</v>
      </c>
      <c r="J153" s="7">
        <f t="shared" si="92"/>
        <v>0.95277523866370462</v>
      </c>
      <c r="K153" s="5">
        <v>1.39</v>
      </c>
      <c r="L153" s="5">
        <v>0.8</v>
      </c>
      <c r="N153" t="s">
        <v>21</v>
      </c>
      <c r="O153" s="6">
        <f t="shared" si="88"/>
        <v>468939.28370679152</v>
      </c>
      <c r="P153" s="6">
        <f t="shared" si="66"/>
        <v>468034.62136760028</v>
      </c>
      <c r="Q153" s="6">
        <f t="shared" si="67"/>
        <v>-904.66233919123465</v>
      </c>
      <c r="R153" s="18">
        <f t="shared" si="89"/>
        <v>-112.55510287116758</v>
      </c>
      <c r="S153" s="13">
        <f t="shared" si="76"/>
        <v>-112.86491729778231</v>
      </c>
      <c r="V153">
        <v>6.2204029765302602</v>
      </c>
      <c r="W153" s="6">
        <f>H153*(1-Y153)</f>
        <v>2343.9138143526147</v>
      </c>
      <c r="X153">
        <f>MIN(W$2*I153^W$3, 1)</f>
        <v>4.5438394661042478E-2</v>
      </c>
      <c r="Y153">
        <f>X153*(1-0.08*K153)</f>
        <v>4.0385645174734558E-2</v>
      </c>
      <c r="Z153" s="6">
        <v>3607.1150352985001</v>
      </c>
      <c r="AA153" s="6">
        <f t="shared" si="68"/>
        <v>1167.0895320927875</v>
      </c>
      <c r="AB153" t="s">
        <v>21</v>
      </c>
      <c r="AC153" s="6">
        <f t="shared" si="77"/>
        <v>131.62211584065898</v>
      </c>
      <c r="AD153" t="s">
        <v>21</v>
      </c>
      <c r="AE153" s="19">
        <f t="shared" si="78"/>
        <v>49.269486715569833</v>
      </c>
      <c r="AF153" s="12">
        <f t="shared" si="79"/>
        <v>2.4326538569299636</v>
      </c>
      <c r="AG153" s="12">
        <f t="shared" si="80"/>
        <v>0.4865307713859926</v>
      </c>
      <c r="AH153" s="6">
        <f t="shared" si="81"/>
        <v>4574.0923492193651</v>
      </c>
      <c r="AI153">
        <f t="shared" si="82"/>
        <v>1.8654664372130498</v>
      </c>
      <c r="AJ153">
        <f t="shared" si="83"/>
        <v>0.68776581139943938</v>
      </c>
      <c r="AK153">
        <f t="shared" si="84"/>
        <v>0.31223418860056068</v>
      </c>
      <c r="AL153">
        <f t="shared" si="69"/>
        <v>2451.9831919640001</v>
      </c>
      <c r="AM153">
        <f t="shared" si="85"/>
        <v>1.1706013361010907</v>
      </c>
      <c r="AN153">
        <f t="shared" si="86"/>
        <v>3.396062629197651</v>
      </c>
      <c r="AO153">
        <f t="shared" si="70"/>
        <v>1.7450399999999999</v>
      </c>
      <c r="AP153">
        <f t="shared" si="87"/>
        <v>1.9461230855439711</v>
      </c>
      <c r="AQ153">
        <f t="shared" si="71"/>
        <v>2.4326538569299636</v>
      </c>
      <c r="AR153">
        <f t="shared" si="72"/>
        <v>0.4865307713859926</v>
      </c>
      <c r="AS153">
        <f t="shared" si="73"/>
        <v>0.14752170869538492</v>
      </c>
      <c r="AT153">
        <f t="shared" si="74"/>
        <v>2.3896326472414917</v>
      </c>
      <c r="AV153" t="s">
        <v>21</v>
      </c>
      <c r="AW153" s="9">
        <f t="shared" si="90"/>
        <v>-290.04877942338697</v>
      </c>
      <c r="AX153" t="s">
        <v>21</v>
      </c>
    </row>
    <row r="154" spans="1:50" x14ac:dyDescent="0.2">
      <c r="A154">
        <v>1</v>
      </c>
      <c r="B154" t="s">
        <v>17</v>
      </c>
      <c r="C154">
        <v>15</v>
      </c>
      <c r="D154">
        <v>18</v>
      </c>
      <c r="E154">
        <v>2018</v>
      </c>
      <c r="F154" s="3">
        <v>24.241056499999999</v>
      </c>
      <c r="G154" s="3">
        <f t="shared" si="75"/>
        <v>297.39105649999999</v>
      </c>
      <c r="H154" s="4">
        <v>1503.1006884617398</v>
      </c>
      <c r="I154" s="5">
        <v>36.700000000000003</v>
      </c>
      <c r="J154" s="7">
        <f t="shared" si="92"/>
        <v>0.64053583548191895</v>
      </c>
      <c r="K154" s="5">
        <v>1.39</v>
      </c>
      <c r="L154" s="5">
        <v>0.8</v>
      </c>
      <c r="N154" t="s">
        <v>21</v>
      </c>
      <c r="O154" s="6">
        <f t="shared" si="88"/>
        <v>468034.62136760028</v>
      </c>
      <c r="P154" s="6">
        <f t="shared" si="66"/>
        <v>465783.29291614395</v>
      </c>
      <c r="Q154" s="6">
        <f t="shared" si="67"/>
        <v>-2251.3284514563052</v>
      </c>
      <c r="R154" s="18">
        <f t="shared" si="89"/>
        <v>-112.86491729778231</v>
      </c>
      <c r="S154" s="13">
        <f t="shared" si="76"/>
        <v>-113.63591660116103</v>
      </c>
      <c r="V154">
        <v>3.8285542699859101</v>
      </c>
      <c r="W154" s="6">
        <f>H154*(1-Y154)</f>
        <v>1413.8752443798153</v>
      </c>
      <c r="X154">
        <f>MIN(W$2*I154^W$3, 1)</f>
        <v>6.6787717036606395E-2</v>
      </c>
      <c r="Y154">
        <f>X154*(1-0.08*K154)</f>
        <v>5.9360922902135765E-2</v>
      </c>
      <c r="Z154" s="6">
        <v>3911.6568112192499</v>
      </c>
      <c r="AA154" s="6">
        <f t="shared" si="68"/>
        <v>1265.6246537298609</v>
      </c>
      <c r="AB154" t="s">
        <v>21</v>
      </c>
      <c r="AC154" s="6">
        <f t="shared" si="77"/>
        <v>130.60936686432785</v>
      </c>
      <c r="AD154" t="s">
        <v>21</v>
      </c>
      <c r="AE154" s="19">
        <f t="shared" si="78"/>
        <v>62.438689391711421</v>
      </c>
      <c r="AF154" s="12">
        <f t="shared" si="79"/>
        <v>3.0828760089842571</v>
      </c>
      <c r="AG154" s="12">
        <f t="shared" si="80"/>
        <v>0.61657520179685132</v>
      </c>
      <c r="AH154" s="6">
        <f t="shared" si="81"/>
        <v>5099.4444070509117</v>
      </c>
      <c r="AI154">
        <f t="shared" si="82"/>
        <v>2.0875482938953889</v>
      </c>
      <c r="AJ154">
        <f t="shared" si="83"/>
        <v>0.73038295476337978</v>
      </c>
      <c r="AK154">
        <f t="shared" si="84"/>
        <v>0.26961704523662022</v>
      </c>
      <c r="AL154">
        <f t="shared" si="69"/>
        <v>2442.79110666</v>
      </c>
      <c r="AM154">
        <f t="shared" si="85"/>
        <v>1.2694329525876238</v>
      </c>
      <c r="AN154">
        <f t="shared" si="86"/>
        <v>4.3037935605743103</v>
      </c>
      <c r="AO154">
        <f t="shared" si="70"/>
        <v>1.7450399999999999</v>
      </c>
      <c r="AP154">
        <f t="shared" si="87"/>
        <v>2.4663008071874057</v>
      </c>
      <c r="AQ154">
        <f t="shared" si="71"/>
        <v>3.0828760089842571</v>
      </c>
      <c r="AR154">
        <f t="shared" si="72"/>
        <v>0.61657520179685132</v>
      </c>
      <c r="AS154">
        <f t="shared" si="73"/>
        <v>0.18142581813492209</v>
      </c>
      <c r="AT154">
        <f t="shared" si="74"/>
        <v>3.0283556937128315</v>
      </c>
      <c r="AV154" t="s">
        <v>21</v>
      </c>
      <c r="AW154" s="9">
        <f t="shared" si="90"/>
        <v>-299.22542434925828</v>
      </c>
      <c r="AX154" t="s">
        <v>21</v>
      </c>
    </row>
    <row r="155" spans="1:50" x14ac:dyDescent="0.2">
      <c r="A155">
        <v>1</v>
      </c>
      <c r="B155" t="s">
        <v>18</v>
      </c>
      <c r="C155">
        <v>18</v>
      </c>
      <c r="D155">
        <v>18</v>
      </c>
      <c r="E155">
        <v>2018</v>
      </c>
      <c r="F155" s="3">
        <v>21.486968300000001</v>
      </c>
      <c r="G155" s="3">
        <f t="shared" si="75"/>
        <v>294.63696829999998</v>
      </c>
      <c r="H155" s="4">
        <v>75.155034423086974</v>
      </c>
      <c r="I155" s="5">
        <v>1</v>
      </c>
      <c r="J155" s="7">
        <f t="shared" si="92"/>
        <v>1.7453292519943295E-2</v>
      </c>
      <c r="K155" s="5">
        <v>1.39</v>
      </c>
      <c r="L155" s="5">
        <v>0.8</v>
      </c>
      <c r="N155" t="s">
        <v>21</v>
      </c>
      <c r="O155" s="6">
        <f t="shared" si="88"/>
        <v>465783.29291614395</v>
      </c>
      <c r="P155" s="6">
        <f t="shared" si="66"/>
        <v>462426.22745881008</v>
      </c>
      <c r="Q155" s="6">
        <f t="shared" si="67"/>
        <v>-3357.0654573338516</v>
      </c>
      <c r="R155" s="18">
        <f t="shared" si="89"/>
        <v>-113.63591660116103</v>
      </c>
      <c r="S155" s="13">
        <f t="shared" si="76"/>
        <v>-114.78559119765396</v>
      </c>
      <c r="V155">
        <v>0.191560741792207</v>
      </c>
      <c r="W155" s="6">
        <f>H155*(1-Y155)</f>
        <v>8.3572398278472697</v>
      </c>
      <c r="X155">
        <f>MIN(W$2*I155^W$3, 1)</f>
        <v>1</v>
      </c>
      <c r="Y155">
        <f>X155*(1-0.08*K155)</f>
        <v>0.88880000000000003</v>
      </c>
      <c r="Z155" s="6">
        <v>3694.1857326725499</v>
      </c>
      <c r="AA155" s="6">
        <f t="shared" si="68"/>
        <v>1195.2614363605574</v>
      </c>
      <c r="AB155" t="s">
        <v>21</v>
      </c>
      <c r="AC155" s="6">
        <f t="shared" si="77"/>
        <v>128.11442519287263</v>
      </c>
      <c r="AD155" t="s">
        <v>21</v>
      </c>
      <c r="AE155" s="19">
        <f t="shared" si="78"/>
        <v>52.848403441843864</v>
      </c>
      <c r="AF155" s="12">
        <f t="shared" si="79"/>
        <v>2.6093609054133888</v>
      </c>
      <c r="AG155" s="12">
        <f t="shared" si="80"/>
        <v>0.52187218108267763</v>
      </c>
      <c r="AH155" s="6">
        <f t="shared" si="81"/>
        <v>4727.4671621301886</v>
      </c>
      <c r="AI155">
        <f t="shared" si="82"/>
        <v>1.9301371847512869</v>
      </c>
      <c r="AJ155">
        <f t="shared" si="83"/>
        <v>0.70077287317110348</v>
      </c>
      <c r="AK155">
        <f t="shared" si="84"/>
        <v>0.29922712682889652</v>
      </c>
      <c r="AL155">
        <f t="shared" si="69"/>
        <v>2449.2907548120002</v>
      </c>
      <c r="AM155">
        <f t="shared" si="85"/>
        <v>1.1988580103917326</v>
      </c>
      <c r="AN155">
        <f t="shared" si="86"/>
        <v>3.6427513235060647</v>
      </c>
      <c r="AO155">
        <f t="shared" si="70"/>
        <v>1.7450399999999999</v>
      </c>
      <c r="AP155">
        <f t="shared" si="87"/>
        <v>2.0874887243307114</v>
      </c>
      <c r="AQ155">
        <f t="shared" si="71"/>
        <v>2.6093609054133888</v>
      </c>
      <c r="AR155">
        <f t="shared" si="72"/>
        <v>0.52187218108267763</v>
      </c>
      <c r="AS155">
        <f t="shared" si="73"/>
        <v>0.15684552247299394</v>
      </c>
      <c r="AT155">
        <f t="shared" si="74"/>
        <v>2.5632146514591327</v>
      </c>
      <c r="AV155" t="s">
        <v>21</v>
      </c>
      <c r="AW155" s="9">
        <f t="shared" si="90"/>
        <v>-294.89745380080495</v>
      </c>
      <c r="AX155" t="s">
        <v>21</v>
      </c>
    </row>
    <row r="156" spans="1:50" x14ac:dyDescent="0.2">
      <c r="A156">
        <v>1</v>
      </c>
      <c r="B156" t="s">
        <v>19</v>
      </c>
      <c r="C156">
        <v>21</v>
      </c>
      <c r="D156">
        <v>18</v>
      </c>
      <c r="E156">
        <v>2018</v>
      </c>
      <c r="F156" s="3">
        <v>17.592067</v>
      </c>
      <c r="G156" s="3">
        <f t="shared" si="75"/>
        <v>290.74206699999996</v>
      </c>
      <c r="H156" s="4">
        <v>0</v>
      </c>
      <c r="K156" s="5">
        <v>1.39</v>
      </c>
      <c r="L156" s="5">
        <v>0.8</v>
      </c>
      <c r="N156" t="s">
        <v>21</v>
      </c>
      <c r="O156" s="6">
        <f t="shared" si="88"/>
        <v>462426.22745881008</v>
      </c>
      <c r="P156" s="6">
        <f t="shared" si="66"/>
        <v>459485.82293997821</v>
      </c>
      <c r="Q156" s="6">
        <f t="shared" si="67"/>
        <v>-2940.4045188318632</v>
      </c>
      <c r="R156" s="18">
        <f t="shared" si="89"/>
        <v>-114.78559119765396</v>
      </c>
      <c r="S156" s="13">
        <f t="shared" si="76"/>
        <v>-115.79257435651041</v>
      </c>
      <c r="V156">
        <v>0</v>
      </c>
      <c r="W156" s="6">
        <v>0</v>
      </c>
      <c r="Z156" s="6">
        <v>3403.9815705306501</v>
      </c>
      <c r="AA156" s="6">
        <f t="shared" si="68"/>
        <v>1101.3652793233773</v>
      </c>
      <c r="AB156" t="s">
        <v>21</v>
      </c>
      <c r="AC156" s="6">
        <f t="shared" si="77"/>
        <v>124.46069936607482</v>
      </c>
      <c r="AD156" t="s">
        <v>21</v>
      </c>
      <c r="AE156" s="19">
        <f t="shared" si="78"/>
        <v>41.489602626043421</v>
      </c>
      <c r="AF156" s="12">
        <f t="shared" si="79"/>
        <v>2.0485263512769833</v>
      </c>
      <c r="AG156" s="12">
        <f t="shared" si="80"/>
        <v>0.4097052702553966</v>
      </c>
      <c r="AH156" s="6">
        <f t="shared" si="81"/>
        <v>4206.2152627683954</v>
      </c>
      <c r="AI156">
        <f t="shared" si="82"/>
        <v>1.7108988504714426</v>
      </c>
      <c r="AJ156">
        <f t="shared" si="83"/>
        <v>0.65460115717164324</v>
      </c>
      <c r="AK156">
        <f t="shared" si="84"/>
        <v>0.34539884282835676</v>
      </c>
      <c r="AL156">
        <f t="shared" si="69"/>
        <v>2458.4827218800001</v>
      </c>
      <c r="AM156">
        <f t="shared" si="85"/>
        <v>1.104679317275203</v>
      </c>
      <c r="AN156">
        <f t="shared" si="86"/>
        <v>2.8598083392259097</v>
      </c>
      <c r="AO156">
        <f t="shared" si="70"/>
        <v>1.7450399999999999</v>
      </c>
      <c r="AP156">
        <f t="shared" si="87"/>
        <v>1.6388210810215869</v>
      </c>
      <c r="AQ156">
        <f t="shared" si="71"/>
        <v>2.0485263512769833</v>
      </c>
      <c r="AR156">
        <f t="shared" si="72"/>
        <v>0.4097052702553966</v>
      </c>
      <c r="AS156">
        <f t="shared" si="73"/>
        <v>0.12692632221223432</v>
      </c>
      <c r="AT156">
        <f t="shared" si="74"/>
        <v>2.0122983932962009</v>
      </c>
      <c r="AV156" t="s">
        <v>21</v>
      </c>
      <c r="AW156" s="9">
        <f t="shared" si="90"/>
        <v>-288.90616397922969</v>
      </c>
      <c r="AX156" t="s">
        <v>21</v>
      </c>
    </row>
    <row r="157" spans="1:50" x14ac:dyDescent="0.2">
      <c r="A157">
        <v>1</v>
      </c>
      <c r="B157" t="s">
        <v>12</v>
      </c>
      <c r="C157">
        <v>0</v>
      </c>
      <c r="D157">
        <v>19</v>
      </c>
      <c r="E157">
        <v>2018</v>
      </c>
      <c r="F157" s="3">
        <v>15.2512899</v>
      </c>
      <c r="G157" s="3">
        <f t="shared" si="75"/>
        <v>288.40128989999999</v>
      </c>
      <c r="H157" s="4">
        <v>0</v>
      </c>
      <c r="K157" s="5">
        <v>1.35</v>
      </c>
      <c r="L157" s="5">
        <v>0.8</v>
      </c>
      <c r="N157" t="s">
        <v>21</v>
      </c>
      <c r="O157" s="6">
        <f t="shared" si="88"/>
        <v>459485.82293997821</v>
      </c>
      <c r="P157" s="6">
        <f t="shared" si="66"/>
        <v>456821.19433041685</v>
      </c>
      <c r="Q157" s="6">
        <f t="shared" si="67"/>
        <v>-2664.6286095613373</v>
      </c>
      <c r="R157" s="18">
        <f t="shared" si="89"/>
        <v>-115.79257435651041</v>
      </c>
      <c r="S157" s="13">
        <f t="shared" si="76"/>
        <v>-116.70511415069541</v>
      </c>
      <c r="V157">
        <v>0</v>
      </c>
      <c r="W157" s="6">
        <v>0</v>
      </c>
      <c r="Z157" s="6">
        <v>3238.9449665636598</v>
      </c>
      <c r="AA157" s="6">
        <f t="shared" si="68"/>
        <v>1047.9673446811087</v>
      </c>
      <c r="AB157" t="s">
        <v>21</v>
      </c>
      <c r="AC157" s="6">
        <f t="shared" si="77"/>
        <v>121.32515908863334</v>
      </c>
      <c r="AD157" t="s">
        <v>21</v>
      </c>
      <c r="AE157" s="19">
        <f t="shared" si="78"/>
        <v>34.71680335925425</v>
      </c>
      <c r="AF157" s="12">
        <f t="shared" si="79"/>
        <v>1.7649119386084253</v>
      </c>
      <c r="AG157" s="12">
        <f t="shared" si="80"/>
        <v>0.352982387721685</v>
      </c>
      <c r="AH157" s="6">
        <f t="shared" si="81"/>
        <v>3869.0359563671614</v>
      </c>
      <c r="AI157">
        <f t="shared" si="82"/>
        <v>1.5702211989310138</v>
      </c>
      <c r="AJ157">
        <f t="shared" si="83"/>
        <v>0.62451529754702162</v>
      </c>
      <c r="AK157">
        <f t="shared" si="84"/>
        <v>0.37548470245297849</v>
      </c>
      <c r="AL157">
        <f t="shared" si="69"/>
        <v>2464.0069558360001</v>
      </c>
      <c r="AM157">
        <f t="shared" si="85"/>
        <v>1.0511207068015131</v>
      </c>
      <c r="AN157">
        <f t="shared" si="86"/>
        <v>2.4336017739083862</v>
      </c>
      <c r="AO157">
        <f t="shared" si="70"/>
        <v>1.7236000000000002</v>
      </c>
      <c r="AP157">
        <f t="shared" si="87"/>
        <v>1.4119295508867404</v>
      </c>
      <c r="AQ157">
        <f t="shared" si="71"/>
        <v>1.7649119386084253</v>
      </c>
      <c r="AR157">
        <f t="shared" si="72"/>
        <v>0.352982387721685</v>
      </c>
      <c r="AS157">
        <f t="shared" si="73"/>
        <v>0.11139011145111834</v>
      </c>
      <c r="AT157">
        <f t="shared" si="74"/>
        <v>1.7336996695976654</v>
      </c>
      <c r="AV157" t="s">
        <v>21</v>
      </c>
      <c r="AW157" s="9">
        <f t="shared" si="90"/>
        <v>-277.76516121334845</v>
      </c>
      <c r="AX157" t="s">
        <v>21</v>
      </c>
    </row>
    <row r="158" spans="1:50" x14ac:dyDescent="0.2">
      <c r="A158">
        <v>1</v>
      </c>
      <c r="B158" t="s">
        <v>13</v>
      </c>
      <c r="C158">
        <v>3</v>
      </c>
      <c r="D158">
        <v>19</v>
      </c>
      <c r="E158">
        <v>2018</v>
      </c>
      <c r="F158" s="3">
        <v>10.9431025</v>
      </c>
      <c r="G158" s="3">
        <f t="shared" si="75"/>
        <v>284.09310249999999</v>
      </c>
      <c r="H158" s="4">
        <v>0</v>
      </c>
      <c r="K158" s="5">
        <v>1.35</v>
      </c>
      <c r="L158" s="5">
        <v>0.8</v>
      </c>
      <c r="N158" t="s">
        <v>21</v>
      </c>
      <c r="O158" s="6">
        <f t="shared" si="88"/>
        <v>456821.19433041685</v>
      </c>
      <c r="P158" s="6">
        <f t="shared" si="66"/>
        <v>454612.75329414324</v>
      </c>
      <c r="Q158" s="6">
        <f t="shared" si="67"/>
        <v>-2208.4410362736212</v>
      </c>
      <c r="R158" s="18">
        <f t="shared" si="89"/>
        <v>-116.70511415069541</v>
      </c>
      <c r="S158" s="13">
        <f t="shared" si="76"/>
        <v>-117.46142605152821</v>
      </c>
      <c r="V158">
        <v>0</v>
      </c>
      <c r="W158" s="6">
        <v>0</v>
      </c>
      <c r="Z158" s="6">
        <v>2952.6849635112899</v>
      </c>
      <c r="AA158" s="6">
        <f t="shared" si="68"/>
        <v>955.34732847704322</v>
      </c>
      <c r="AB158" t="s">
        <v>21</v>
      </c>
      <c r="AC158" s="6">
        <f t="shared" si="77"/>
        <v>118.53521303470393</v>
      </c>
      <c r="AD158" t="s">
        <v>21</v>
      </c>
      <c r="AE158" s="19">
        <f t="shared" si="78"/>
        <v>26.196019100054738</v>
      </c>
      <c r="AF158" s="12">
        <f t="shared" si="79"/>
        <v>1.3317374406643552</v>
      </c>
      <c r="AG158" s="12">
        <f t="shared" si="80"/>
        <v>0.26634748813287096</v>
      </c>
      <c r="AH158" s="6">
        <f t="shared" si="81"/>
        <v>3315.8207794163573</v>
      </c>
      <c r="AI158">
        <f t="shared" si="82"/>
        <v>1.3401726825657105</v>
      </c>
      <c r="AJ158">
        <f t="shared" si="83"/>
        <v>0.56501811609349062</v>
      </c>
      <c r="AK158">
        <f t="shared" si="84"/>
        <v>0.43498188390650938</v>
      </c>
      <c r="AL158">
        <f t="shared" si="69"/>
        <v>2474.1742780999998</v>
      </c>
      <c r="AM158">
        <f t="shared" si="85"/>
        <v>0.95822199446042444</v>
      </c>
      <c r="AN158">
        <f t="shared" si="86"/>
        <v>1.8363061221832666</v>
      </c>
      <c r="AO158">
        <f t="shared" si="70"/>
        <v>1.7236000000000002</v>
      </c>
      <c r="AP158">
        <f t="shared" si="87"/>
        <v>1.0653899525314843</v>
      </c>
      <c r="AQ158">
        <f t="shared" si="71"/>
        <v>1.3317374406643552</v>
      </c>
      <c r="AR158">
        <f t="shared" si="72"/>
        <v>0.26634748813287096</v>
      </c>
      <c r="AS158">
        <f t="shared" si="73"/>
        <v>8.6993540971141814E-2</v>
      </c>
      <c r="AT158">
        <f t="shared" si="74"/>
        <v>1.3081858139001945</v>
      </c>
      <c r="AV158" t="s">
        <v>21</v>
      </c>
      <c r="AW158" s="9">
        <f t="shared" si="90"/>
        <v>-270.56762770039677</v>
      </c>
      <c r="AX158" t="s">
        <v>21</v>
      </c>
    </row>
    <row r="159" spans="1:50" x14ac:dyDescent="0.2">
      <c r="A159">
        <v>1</v>
      </c>
      <c r="B159" t="s">
        <v>14</v>
      </c>
      <c r="C159">
        <v>6</v>
      </c>
      <c r="D159">
        <v>19</v>
      </c>
      <c r="E159">
        <v>2018</v>
      </c>
      <c r="F159" s="3">
        <v>7.6789428000000202</v>
      </c>
      <c r="G159" s="3">
        <f t="shared" si="75"/>
        <v>280.82894279999999</v>
      </c>
      <c r="H159" s="4">
        <v>38.388765816096928</v>
      </c>
      <c r="I159" s="5">
        <v>1</v>
      </c>
      <c r="J159" s="7">
        <f>I159*PI()/180</f>
        <v>1.7453292519943295E-2</v>
      </c>
      <c r="K159" s="5">
        <v>1.35</v>
      </c>
      <c r="L159" s="5">
        <v>0.8</v>
      </c>
      <c r="N159" t="s">
        <v>21</v>
      </c>
      <c r="O159" s="6">
        <f t="shared" si="88"/>
        <v>454612.75329414324</v>
      </c>
      <c r="P159" s="6">
        <f t="shared" si="66"/>
        <v>452743.91304043558</v>
      </c>
      <c r="Q159" s="6">
        <f t="shared" si="67"/>
        <v>-1868.8402537076518</v>
      </c>
      <c r="R159" s="18">
        <f t="shared" si="89"/>
        <v>-117.46142605152821</v>
      </c>
      <c r="S159" s="13">
        <f t="shared" si="76"/>
        <v>-118.10143685617228</v>
      </c>
      <c r="V159">
        <v>0.10146528093078</v>
      </c>
      <c r="W159" s="6">
        <f>H159*(1-Y159)</f>
        <v>4.1459867081384676</v>
      </c>
      <c r="X159">
        <f>MIN(W$2*I159^W$3, 1)</f>
        <v>1</v>
      </c>
      <c r="Y159">
        <f>X159*(1-0.08*K159)</f>
        <v>0.89200000000000002</v>
      </c>
      <c r="Z159" s="6">
        <v>2750.1816431713501</v>
      </c>
      <c r="AA159" s="6">
        <f t="shared" si="68"/>
        <v>889.82696024092934</v>
      </c>
      <c r="AB159" t="s">
        <v>21</v>
      </c>
      <c r="AC159" s="6">
        <f t="shared" si="77"/>
        <v>116.25961070960921</v>
      </c>
      <c r="AD159" t="s">
        <v>21</v>
      </c>
      <c r="AE159" s="19">
        <f t="shared" si="78"/>
        <v>21.023512860922015</v>
      </c>
      <c r="AF159" s="12">
        <f t="shared" si="79"/>
        <v>1.0687806839749914</v>
      </c>
      <c r="AG159" s="12">
        <f t="shared" si="80"/>
        <v>0.21375613679499822</v>
      </c>
      <c r="AH159" s="6">
        <f t="shared" si="81"/>
        <v>2911.8054956777196</v>
      </c>
      <c r="AI159">
        <f t="shared" si="82"/>
        <v>1.1732268280396088</v>
      </c>
      <c r="AJ159">
        <f t="shared" si="83"/>
        <v>0.51700842086740761</v>
      </c>
      <c r="AK159">
        <f t="shared" si="84"/>
        <v>0.48299157913259233</v>
      </c>
      <c r="AL159">
        <f t="shared" si="69"/>
        <v>2481.8776949919998</v>
      </c>
      <c r="AM159">
        <f t="shared" si="85"/>
        <v>0.8925044736619151</v>
      </c>
      <c r="AN159">
        <f t="shared" si="86"/>
        <v>1.4737203095194362</v>
      </c>
      <c r="AO159">
        <f t="shared" si="70"/>
        <v>1.7236000000000002</v>
      </c>
      <c r="AP159">
        <f t="shared" si="87"/>
        <v>0.8550245471799931</v>
      </c>
      <c r="AQ159">
        <f t="shared" si="71"/>
        <v>1.0687806839749914</v>
      </c>
      <c r="AR159">
        <f t="shared" si="72"/>
        <v>0.21375613679499822</v>
      </c>
      <c r="AS159">
        <f t="shared" si="73"/>
        <v>7.1689221391006461E-2</v>
      </c>
      <c r="AT159">
        <f t="shared" si="74"/>
        <v>1.049879417859678</v>
      </c>
      <c r="AV159" t="s">
        <v>21</v>
      </c>
      <c r="AW159" s="9">
        <f t="shared" si="90"/>
        <v>-265.25190573060905</v>
      </c>
      <c r="AX159" t="s">
        <v>21</v>
      </c>
    </row>
    <row r="160" spans="1:50" x14ac:dyDescent="0.2">
      <c r="A160">
        <v>1</v>
      </c>
      <c r="B160" t="s">
        <v>15</v>
      </c>
      <c r="C160">
        <v>9</v>
      </c>
      <c r="D160">
        <v>19</v>
      </c>
      <c r="E160">
        <v>2018</v>
      </c>
      <c r="F160" s="3">
        <v>11.5762</v>
      </c>
      <c r="G160" s="3">
        <f t="shared" si="75"/>
        <v>284.72619999999995</v>
      </c>
      <c r="H160" s="4">
        <v>1189.4550237319152</v>
      </c>
      <c r="I160" s="5">
        <v>30.41</v>
      </c>
      <c r="J160" s="7">
        <f t="shared" ref="J160:J163" si="93">I160*PI()/180</f>
        <v>0.53075462553147557</v>
      </c>
      <c r="K160" s="5">
        <v>1.35</v>
      </c>
      <c r="L160" s="5">
        <v>0.8</v>
      </c>
      <c r="N160" t="s">
        <v>21</v>
      </c>
      <c r="O160" s="6">
        <f t="shared" si="88"/>
        <v>452743.91304043558</v>
      </c>
      <c r="P160" s="6">
        <f t="shared" si="66"/>
        <v>451581.4845753485</v>
      </c>
      <c r="Q160" s="6">
        <f t="shared" si="67"/>
        <v>-1162.4284650871045</v>
      </c>
      <c r="R160" s="18">
        <f t="shared" si="89"/>
        <v>-118.10143685617228</v>
      </c>
      <c r="S160" s="13">
        <f t="shared" si="76"/>
        <v>-118.49952694215239</v>
      </c>
      <c r="V160">
        <v>3.1426052288283399</v>
      </c>
      <c r="W160" s="6">
        <f>H160*(1-Y160)</f>
        <v>1104.4176904383946</v>
      </c>
      <c r="X160">
        <f>MIN(W$2*I160^W$3, 1)</f>
        <v>8.0148749962475896E-2</v>
      </c>
      <c r="Y160">
        <f>X160*(1-0.08*K160)</f>
        <v>7.1492684966528497E-2</v>
      </c>
      <c r="Z160" s="6">
        <v>2993.3716736197398</v>
      </c>
      <c r="AA160" s="6">
        <f t="shared" si="68"/>
        <v>968.51159770554727</v>
      </c>
      <c r="AB160" t="s">
        <v>21</v>
      </c>
      <c r="AC160" s="6">
        <f t="shared" si="77"/>
        <v>114.35966787288346</v>
      </c>
      <c r="AD160" t="s">
        <v>21</v>
      </c>
      <c r="AE160" s="19">
        <f t="shared" si="78"/>
        <v>27.319553773728732</v>
      </c>
      <c r="AF160" s="12">
        <f t="shared" si="79"/>
        <v>1.3888550196789902</v>
      </c>
      <c r="AG160" s="12">
        <f t="shared" si="80"/>
        <v>0.27777100393579796</v>
      </c>
      <c r="AH160" s="6">
        <f t="shared" si="81"/>
        <v>3395.8673431557959</v>
      </c>
      <c r="AI160">
        <f t="shared" si="82"/>
        <v>1.3733548669589992</v>
      </c>
      <c r="AJ160">
        <f t="shared" si="83"/>
        <v>0.5740646687698624</v>
      </c>
      <c r="AK160">
        <f t="shared" si="84"/>
        <v>0.4259353312301376</v>
      </c>
      <c r="AL160">
        <f t="shared" si="69"/>
        <v>2472.6801679999999</v>
      </c>
      <c r="AM160">
        <f t="shared" si="85"/>
        <v>0.9714258753315419</v>
      </c>
      <c r="AN160">
        <f t="shared" si="86"/>
        <v>1.9150644095349665</v>
      </c>
      <c r="AO160">
        <f t="shared" si="70"/>
        <v>1.7236000000000002</v>
      </c>
      <c r="AP160">
        <f t="shared" si="87"/>
        <v>1.1110840157431923</v>
      </c>
      <c r="AQ160">
        <f t="shared" si="71"/>
        <v>1.3888550196789902</v>
      </c>
      <c r="AR160">
        <f t="shared" si="72"/>
        <v>0.27777100393579796</v>
      </c>
      <c r="AS160">
        <f t="shared" si="73"/>
        <v>9.0263663954981144E-2</v>
      </c>
      <c r="AT160">
        <f t="shared" si="74"/>
        <v>1.364293274957979</v>
      </c>
      <c r="AV160" t="s">
        <v>21</v>
      </c>
      <c r="AW160" s="9">
        <f t="shared" si="90"/>
        <v>-274.86925779763277</v>
      </c>
      <c r="AX160" t="s">
        <v>21</v>
      </c>
    </row>
    <row r="161" spans="1:50" x14ac:dyDescent="0.2">
      <c r="A161">
        <v>1</v>
      </c>
      <c r="B161" t="s">
        <v>16</v>
      </c>
      <c r="C161">
        <v>12</v>
      </c>
      <c r="D161">
        <v>19</v>
      </c>
      <c r="E161">
        <v>2018</v>
      </c>
      <c r="F161" s="3">
        <v>19.843679000000002</v>
      </c>
      <c r="G161" s="3">
        <f t="shared" si="75"/>
        <v>292.99367899999999</v>
      </c>
      <c r="H161" s="4">
        <v>2493.996782703176</v>
      </c>
      <c r="I161" s="5">
        <v>54.59</v>
      </c>
      <c r="J161" s="7">
        <f t="shared" si="93"/>
        <v>0.95277523866370462</v>
      </c>
      <c r="K161" s="5">
        <v>1.35</v>
      </c>
      <c r="L161" s="5">
        <v>0.8</v>
      </c>
      <c r="N161" t="s">
        <v>21</v>
      </c>
      <c r="O161" s="6">
        <f t="shared" si="88"/>
        <v>451581.4845753485</v>
      </c>
      <c r="P161" s="6">
        <f t="shared" si="66"/>
        <v>450834.15800894238</v>
      </c>
      <c r="Q161" s="6">
        <f t="shared" si="67"/>
        <v>-747.32656640609025</v>
      </c>
      <c r="R161" s="18">
        <f t="shared" si="89"/>
        <v>-118.49952694215239</v>
      </c>
      <c r="S161" s="13">
        <f t="shared" si="76"/>
        <v>-118.75545950575625</v>
      </c>
      <c r="V161">
        <v>6.5896063004490104</v>
      </c>
      <c r="W161" s="6">
        <f>H161*(1-Y161)</f>
        <v>2392.9124792976895</v>
      </c>
      <c r="X161">
        <f>MIN(W$2*I161^W$3, 1)</f>
        <v>4.5438394661042478E-2</v>
      </c>
      <c r="Y161">
        <f>X161*(1-0.08*K161)</f>
        <v>4.053104803764989E-2</v>
      </c>
      <c r="Z161" s="6">
        <v>3569.3186414895399</v>
      </c>
      <c r="AA161" s="6">
        <f t="shared" si="68"/>
        <v>1154.8604306824825</v>
      </c>
      <c r="AB161" t="s">
        <v>21</v>
      </c>
      <c r="AC161" s="6">
        <f t="shared" si="77"/>
        <v>113.18970104834742</v>
      </c>
      <c r="AD161" t="s">
        <v>21</v>
      </c>
      <c r="AE161" s="19">
        <f t="shared" si="78"/>
        <v>46.387364475890401</v>
      </c>
      <c r="AF161" s="12">
        <f t="shared" si="79"/>
        <v>2.3582128952623123</v>
      </c>
      <c r="AG161" s="12">
        <f t="shared" si="80"/>
        <v>0.47164257905246237</v>
      </c>
      <c r="AH161" s="6">
        <f t="shared" si="81"/>
        <v>4475.1468766651087</v>
      </c>
      <c r="AI161">
        <f t="shared" si="82"/>
        <v>1.8242310362860101</v>
      </c>
      <c r="AJ161">
        <f t="shared" si="83"/>
        <v>0.68190062737104584</v>
      </c>
      <c r="AK161">
        <f t="shared" si="84"/>
        <v>0.31809937262895416</v>
      </c>
      <c r="AL161">
        <f t="shared" si="69"/>
        <v>2453.16891756</v>
      </c>
      <c r="AM161">
        <f t="shared" si="85"/>
        <v>1.1583354369934629</v>
      </c>
      <c r="AN161">
        <f t="shared" si="86"/>
        <v>3.2516925970192978</v>
      </c>
      <c r="AO161">
        <f t="shared" si="70"/>
        <v>1.7236000000000002</v>
      </c>
      <c r="AP161">
        <f t="shared" si="87"/>
        <v>1.8865703162098499</v>
      </c>
      <c r="AQ161">
        <f t="shared" si="71"/>
        <v>2.3582128952623123</v>
      </c>
      <c r="AR161">
        <f t="shared" si="72"/>
        <v>0.47164257905246237</v>
      </c>
      <c r="AS161">
        <f t="shared" si="73"/>
        <v>0.14356682076574606</v>
      </c>
      <c r="AT161">
        <f t="shared" si="74"/>
        <v>2.3165081656033326</v>
      </c>
      <c r="AV161" t="s">
        <v>21</v>
      </c>
      <c r="AW161" s="9">
        <f t="shared" si="90"/>
        <v>-293.23710132719424</v>
      </c>
      <c r="AX161" t="s">
        <v>21</v>
      </c>
    </row>
    <row r="162" spans="1:50" x14ac:dyDescent="0.2">
      <c r="A162">
        <v>1</v>
      </c>
      <c r="B162" t="s">
        <v>17</v>
      </c>
      <c r="C162">
        <v>15</v>
      </c>
      <c r="D162">
        <v>19</v>
      </c>
      <c r="E162">
        <v>2018</v>
      </c>
      <c r="F162" s="3">
        <v>23.7410572</v>
      </c>
      <c r="G162" s="3">
        <f t="shared" si="75"/>
        <v>296.89105719999998</v>
      </c>
      <c r="H162" s="4">
        <v>1534.7550105544244</v>
      </c>
      <c r="I162" s="5">
        <v>36.700000000000003</v>
      </c>
      <c r="J162" s="7">
        <f t="shared" si="93"/>
        <v>0.64053583548191895</v>
      </c>
      <c r="K162" s="5">
        <v>1.35</v>
      </c>
      <c r="L162" s="5">
        <v>0.8</v>
      </c>
      <c r="N162" t="s">
        <v>21</v>
      </c>
      <c r="O162" s="6">
        <f t="shared" si="88"/>
        <v>450834.15800894238</v>
      </c>
      <c r="P162" s="6">
        <f t="shared" si="66"/>
        <v>448722.38175575208</v>
      </c>
      <c r="Q162" s="6">
        <f t="shared" si="67"/>
        <v>-2111.7762531902777</v>
      </c>
      <c r="R162" s="18">
        <f t="shared" si="89"/>
        <v>-118.75545950575625</v>
      </c>
      <c r="S162" s="13">
        <f t="shared" si="76"/>
        <v>-119.47866718300483</v>
      </c>
      <c r="V162">
        <v>4.05579275720536</v>
      </c>
      <c r="W162" s="6">
        <f>H162*(1-Y162)</f>
        <v>1443.3225277924673</v>
      </c>
      <c r="X162">
        <f>MIN(W$2*I162^W$3, 1)</f>
        <v>6.6787717036606395E-2</v>
      </c>
      <c r="Y162">
        <f>X162*(1-0.08*K162)</f>
        <v>5.9574643596652904E-2</v>
      </c>
      <c r="Z162" s="6">
        <v>3871.39837191262</v>
      </c>
      <c r="AA162" s="6">
        <f t="shared" si="68"/>
        <v>1252.5989524052909</v>
      </c>
      <c r="AB162" t="s">
        <v>21</v>
      </c>
      <c r="AC162" s="6">
        <f t="shared" si="77"/>
        <v>112.44228404658678</v>
      </c>
      <c r="AD162" t="s">
        <v>21</v>
      </c>
      <c r="AE162" s="19">
        <f t="shared" si="78"/>
        <v>58.848883180883234</v>
      </c>
      <c r="AF162" s="12">
        <f t="shared" si="79"/>
        <v>2.9917240773847698</v>
      </c>
      <c r="AG162" s="12">
        <f t="shared" si="80"/>
        <v>0.59834481547695384</v>
      </c>
      <c r="AH162" s="6">
        <f t="shared" si="81"/>
        <v>4997.2960535290549</v>
      </c>
      <c r="AI162">
        <f t="shared" si="82"/>
        <v>2.0447443274959247</v>
      </c>
      <c r="AJ162">
        <f t="shared" si="83"/>
        <v>0.72519532141228671</v>
      </c>
      <c r="AK162">
        <f t="shared" si="84"/>
        <v>0.27480467858771324</v>
      </c>
      <c r="AL162">
        <f t="shared" si="69"/>
        <v>2443.971105008</v>
      </c>
      <c r="AM162">
        <f t="shared" si="85"/>
        <v>1.2563680565750159</v>
      </c>
      <c r="AN162">
        <f t="shared" si="86"/>
        <v>4.1252284958243122</v>
      </c>
      <c r="AO162">
        <f t="shared" si="70"/>
        <v>1.7236000000000002</v>
      </c>
      <c r="AP162">
        <f t="shared" si="87"/>
        <v>2.3933792619078158</v>
      </c>
      <c r="AQ162">
        <f t="shared" si="71"/>
        <v>2.9917240773847698</v>
      </c>
      <c r="AR162">
        <f t="shared" si="72"/>
        <v>0.59834481547695384</v>
      </c>
      <c r="AS162">
        <f t="shared" si="73"/>
        <v>0.17673667367775675</v>
      </c>
      <c r="AT162">
        <f t="shared" si="74"/>
        <v>2.9388157737654246</v>
      </c>
      <c r="AV162" t="s">
        <v>21</v>
      </c>
      <c r="AW162" s="9">
        <f t="shared" si="90"/>
        <v>-302.04060418760565</v>
      </c>
      <c r="AX162" t="s">
        <v>21</v>
      </c>
    </row>
    <row r="163" spans="1:50" x14ac:dyDescent="0.2">
      <c r="A163">
        <v>1</v>
      </c>
      <c r="B163" t="s">
        <v>18</v>
      </c>
      <c r="C163">
        <v>18</v>
      </c>
      <c r="D163">
        <v>19</v>
      </c>
      <c r="E163">
        <v>2018</v>
      </c>
      <c r="F163" s="3">
        <v>20.985253</v>
      </c>
      <c r="G163" s="3">
        <f t="shared" si="75"/>
        <v>294.13525299999998</v>
      </c>
      <c r="H163" s="4">
        <v>76.737750527721218</v>
      </c>
      <c r="I163" s="5">
        <v>1</v>
      </c>
      <c r="J163" s="7">
        <f t="shared" si="93"/>
        <v>1.7453292519943295E-2</v>
      </c>
      <c r="K163" s="5">
        <v>1.35</v>
      </c>
      <c r="L163" s="5">
        <v>0.8</v>
      </c>
      <c r="N163" t="s">
        <v>21</v>
      </c>
      <c r="O163" s="6">
        <f t="shared" si="88"/>
        <v>448722.38175575208</v>
      </c>
      <c r="P163" s="6">
        <f t="shared" si="66"/>
        <v>445473.3221972661</v>
      </c>
      <c r="Q163" s="6">
        <f t="shared" si="67"/>
        <v>-3249.059558485993</v>
      </c>
      <c r="R163" s="18">
        <f t="shared" si="89"/>
        <v>-119.47866718300483</v>
      </c>
      <c r="S163" s="13">
        <f t="shared" si="76"/>
        <v>-120.59135363024808</v>
      </c>
      <c r="V163">
        <v>0.202930561861561</v>
      </c>
      <c r="W163" s="6">
        <f>H163*(1-Y163)</f>
        <v>8.2876770569938909</v>
      </c>
      <c r="X163">
        <f>MIN(W$2*I163^W$3, 1)</f>
        <v>1</v>
      </c>
      <c r="Y163">
        <f>X163*(1-0.08*K163)</f>
        <v>0.89200000000000002</v>
      </c>
      <c r="Z163" s="6">
        <v>3655.6805258075701</v>
      </c>
      <c r="AA163" s="6">
        <f t="shared" si="68"/>
        <v>1182.8029970195839</v>
      </c>
      <c r="AB163" t="s">
        <v>21</v>
      </c>
      <c r="AC163" s="6">
        <f t="shared" si="77"/>
        <v>110.35025312047858</v>
      </c>
      <c r="AD163" t="s">
        <v>21</v>
      </c>
      <c r="AE163" s="19">
        <f t="shared" si="78"/>
        <v>49.772717709698497</v>
      </c>
      <c r="AF163" s="12">
        <f t="shared" si="79"/>
        <v>2.5303154439021158</v>
      </c>
      <c r="AG163" s="12">
        <f t="shared" si="80"/>
        <v>0.50606308878042305</v>
      </c>
      <c r="AH163" s="6">
        <f t="shared" si="81"/>
        <v>4627.5322208991956</v>
      </c>
      <c r="AI163">
        <f t="shared" si="82"/>
        <v>1.8884226907312007</v>
      </c>
      <c r="AJ163">
        <f t="shared" si="83"/>
        <v>0.69510612679386452</v>
      </c>
      <c r="AK163">
        <f t="shared" si="84"/>
        <v>0.30489387320613542</v>
      </c>
      <c r="AL163">
        <f t="shared" si="69"/>
        <v>2450.47480292</v>
      </c>
      <c r="AM163">
        <f t="shared" si="85"/>
        <v>1.1863620832693922</v>
      </c>
      <c r="AN163">
        <f t="shared" si="86"/>
        <v>3.4890013592877498</v>
      </c>
      <c r="AO163">
        <f t="shared" si="70"/>
        <v>1.7236000000000002</v>
      </c>
      <c r="AP163">
        <f t="shared" si="87"/>
        <v>2.0242523551216927</v>
      </c>
      <c r="AQ163">
        <f t="shared" si="71"/>
        <v>2.5303154439021158</v>
      </c>
      <c r="AR163">
        <f t="shared" si="72"/>
        <v>0.50606308878042305</v>
      </c>
      <c r="AS163">
        <f t="shared" si="73"/>
        <v>0.15268565091354369</v>
      </c>
      <c r="AT163">
        <f t="shared" si="74"/>
        <v>2.485567100038895</v>
      </c>
      <c r="AV163" t="s">
        <v>21</v>
      </c>
      <c r="AW163" s="9">
        <f t="shared" si="90"/>
        <v>-297.73224145710344</v>
      </c>
      <c r="AX163" t="s">
        <v>21</v>
      </c>
    </row>
    <row r="164" spans="1:50" x14ac:dyDescent="0.2">
      <c r="A164">
        <v>1</v>
      </c>
      <c r="B164" t="s">
        <v>19</v>
      </c>
      <c r="C164">
        <v>21</v>
      </c>
      <c r="D164">
        <v>19</v>
      </c>
      <c r="E164">
        <v>2018</v>
      </c>
      <c r="F164" s="3">
        <v>17.087924999999998</v>
      </c>
      <c r="G164" s="3">
        <f t="shared" si="75"/>
        <v>290.23792499999996</v>
      </c>
      <c r="H164" s="4">
        <v>0</v>
      </c>
      <c r="K164" s="5">
        <v>1.35</v>
      </c>
      <c r="L164" s="5">
        <v>0.8</v>
      </c>
      <c r="N164" t="s">
        <v>21</v>
      </c>
      <c r="O164" s="6">
        <f t="shared" si="88"/>
        <v>445473.3221972661</v>
      </c>
      <c r="P164" s="6">
        <f t="shared" si="66"/>
        <v>442637.76806761831</v>
      </c>
      <c r="Q164" s="6">
        <f t="shared" si="67"/>
        <v>-2835.5541296477795</v>
      </c>
      <c r="R164" s="18">
        <f t="shared" si="89"/>
        <v>-120.59135363024808</v>
      </c>
      <c r="S164" s="13">
        <f t="shared" si="76"/>
        <v>-121.56242928881619</v>
      </c>
      <c r="V164">
        <v>0</v>
      </c>
      <c r="W164" s="6">
        <v>0</v>
      </c>
      <c r="Z164" s="6">
        <v>3367.8548937935202</v>
      </c>
      <c r="AA164" s="6">
        <f t="shared" si="68"/>
        <v>1089.6764183259836</v>
      </c>
      <c r="AB164" t="s">
        <v>21</v>
      </c>
      <c r="AC164" s="6">
        <f t="shared" si="77"/>
        <v>107.18875045367399</v>
      </c>
      <c r="AD164" t="s">
        <v>21</v>
      </c>
      <c r="AE164" s="19">
        <f t="shared" si="78"/>
        <v>39.031946298913212</v>
      </c>
      <c r="AF164" s="12">
        <f t="shared" si="79"/>
        <v>1.9842825762848302</v>
      </c>
      <c r="AG164" s="12">
        <f t="shared" si="80"/>
        <v>0.39685651525696597</v>
      </c>
      <c r="AH164" s="6">
        <f t="shared" si="81"/>
        <v>4109.871615279515</v>
      </c>
      <c r="AI164">
        <f t="shared" si="82"/>
        <v>1.6709019677588057</v>
      </c>
      <c r="AJ164">
        <f t="shared" si="83"/>
        <v>0.64826527205925844</v>
      </c>
      <c r="AK164">
        <f t="shared" si="84"/>
        <v>0.35173472794074156</v>
      </c>
      <c r="AL164">
        <f t="shared" si="69"/>
        <v>2459.672497</v>
      </c>
      <c r="AM164">
        <f t="shared" si="85"/>
        <v>1.0929552841785191</v>
      </c>
      <c r="AN164">
        <f t="shared" si="86"/>
        <v>2.7360875587876272</v>
      </c>
      <c r="AO164">
        <f t="shared" si="70"/>
        <v>1.7236000000000002</v>
      </c>
      <c r="AP164">
        <f t="shared" si="87"/>
        <v>1.5874260610278643</v>
      </c>
      <c r="AQ164">
        <f t="shared" si="71"/>
        <v>1.9842825762848302</v>
      </c>
      <c r="AR164">
        <f t="shared" si="72"/>
        <v>0.39685651525696597</v>
      </c>
      <c r="AS164">
        <f t="shared" si="73"/>
        <v>0.12343357647403502</v>
      </c>
      <c r="AT164">
        <f t="shared" si="74"/>
        <v>1.9491907622347768</v>
      </c>
      <c r="AV164" t="s">
        <v>21</v>
      </c>
      <c r="AW164" s="9">
        <f t="shared" si="90"/>
        <v>-291.82981775942585</v>
      </c>
      <c r="AX164" t="s">
        <v>21</v>
      </c>
    </row>
    <row r="165" spans="1:50" x14ac:dyDescent="0.2">
      <c r="A165">
        <v>1</v>
      </c>
      <c r="B165" t="s">
        <v>12</v>
      </c>
      <c r="C165">
        <v>0</v>
      </c>
      <c r="D165">
        <v>20</v>
      </c>
      <c r="E165">
        <v>2018</v>
      </c>
      <c r="F165" s="3">
        <v>14.837983100000001</v>
      </c>
      <c r="G165" s="3">
        <f t="shared" si="75"/>
        <v>287.98798309999995</v>
      </c>
      <c r="H165" s="4">
        <v>0</v>
      </c>
      <c r="K165" s="5">
        <v>1.22</v>
      </c>
      <c r="L165" s="5">
        <v>0.8</v>
      </c>
      <c r="N165" t="s">
        <v>21</v>
      </c>
      <c r="O165" s="6">
        <f t="shared" si="88"/>
        <v>442637.76806761831</v>
      </c>
      <c r="P165" s="6">
        <f t="shared" si="66"/>
        <v>440108.10169299197</v>
      </c>
      <c r="Q165" s="6">
        <f t="shared" si="67"/>
        <v>-2529.6663746263152</v>
      </c>
      <c r="R165" s="18">
        <f t="shared" si="89"/>
        <v>-121.56242928881619</v>
      </c>
      <c r="S165" s="13">
        <f t="shared" si="76"/>
        <v>-122.42874935480023</v>
      </c>
      <c r="V165">
        <v>0</v>
      </c>
      <c r="W165" s="6">
        <v>0</v>
      </c>
      <c r="Z165" s="6">
        <v>3210.5127329146299</v>
      </c>
      <c r="AA165" s="6">
        <f t="shared" si="68"/>
        <v>1038.7680366631798</v>
      </c>
      <c r="AB165" t="s">
        <v>21</v>
      </c>
      <c r="AC165" s="6">
        <f t="shared" si="77"/>
        <v>104.48555991535601</v>
      </c>
      <c r="AD165" t="s">
        <v>21</v>
      </c>
      <c r="AE165" s="19">
        <f t="shared" si="78"/>
        <v>30.550177746845044</v>
      </c>
      <c r="AF165" s="12">
        <f t="shared" si="79"/>
        <v>1.7185848956852738</v>
      </c>
      <c r="AG165" s="12">
        <f t="shared" si="80"/>
        <v>0.34371697913705468</v>
      </c>
      <c r="AH165" s="6">
        <f t="shared" si="81"/>
        <v>3725.2268421139888</v>
      </c>
      <c r="AI165">
        <f t="shared" si="82"/>
        <v>1.5112590267336823</v>
      </c>
      <c r="AJ165">
        <f t="shared" si="83"/>
        <v>0.61903026966011931</v>
      </c>
      <c r="AK165">
        <f t="shared" si="84"/>
        <v>0.38096973033988063</v>
      </c>
      <c r="AL165">
        <f t="shared" si="69"/>
        <v>2464.9823598839998</v>
      </c>
      <c r="AM165">
        <f t="shared" si="85"/>
        <v>1.0418937178166296</v>
      </c>
      <c r="AN165">
        <f t="shared" si="86"/>
        <v>2.2739215445374308</v>
      </c>
      <c r="AO165">
        <f t="shared" si="70"/>
        <v>1.6539200000000001</v>
      </c>
      <c r="AP165">
        <f t="shared" si="87"/>
        <v>1.3748679165482192</v>
      </c>
      <c r="AQ165">
        <f t="shared" si="71"/>
        <v>1.7185848956852738</v>
      </c>
      <c r="AR165">
        <f t="shared" si="72"/>
        <v>0.34371697913705468</v>
      </c>
      <c r="AS165">
        <f t="shared" si="73"/>
        <v>0.10882212973648506</v>
      </c>
      <c r="AT165">
        <f t="shared" si="74"/>
        <v>1.6881919152149554</v>
      </c>
      <c r="AV165" t="s">
        <v>21</v>
      </c>
      <c r="AW165" s="9">
        <f t="shared" si="90"/>
        <v>-261.27799073984994</v>
      </c>
      <c r="AX165" t="s">
        <v>21</v>
      </c>
    </row>
    <row r="166" spans="1:50" x14ac:dyDescent="0.2">
      <c r="A166">
        <v>1</v>
      </c>
      <c r="B166" t="s">
        <v>13</v>
      </c>
      <c r="C166">
        <v>3</v>
      </c>
      <c r="D166">
        <v>20</v>
      </c>
      <c r="E166">
        <v>2018</v>
      </c>
      <c r="F166" s="3">
        <v>10.434817900000001</v>
      </c>
      <c r="G166" s="3">
        <f t="shared" si="75"/>
        <v>283.58481789999996</v>
      </c>
      <c r="H166" s="4">
        <v>0</v>
      </c>
      <c r="K166" s="5">
        <v>1.22</v>
      </c>
      <c r="L166" s="5">
        <v>0.8</v>
      </c>
      <c r="N166" t="s">
        <v>21</v>
      </c>
      <c r="O166" s="6">
        <f t="shared" si="88"/>
        <v>440108.10169299197</v>
      </c>
      <c r="P166" s="6">
        <f t="shared" si="66"/>
        <v>438032.02890068846</v>
      </c>
      <c r="Q166" s="6">
        <f t="shared" si="67"/>
        <v>-2076.072792303532</v>
      </c>
      <c r="R166" s="18">
        <f t="shared" si="89"/>
        <v>-122.42874935480023</v>
      </c>
      <c r="S166" s="13">
        <f t="shared" si="76"/>
        <v>-123.13972987636478</v>
      </c>
      <c r="V166">
        <v>0</v>
      </c>
      <c r="W166" s="6">
        <v>0</v>
      </c>
      <c r="Z166" s="6">
        <v>2920.35557164989</v>
      </c>
      <c r="AA166" s="6">
        <f t="shared" si="68"/>
        <v>944.88708685704046</v>
      </c>
      <c r="AB166" t="s">
        <v>21</v>
      </c>
      <c r="AC166" s="6">
        <f t="shared" si="77"/>
        <v>102.11742573380127</v>
      </c>
      <c r="AD166" t="s">
        <v>21</v>
      </c>
      <c r="AE166" s="19">
        <f t="shared" si="78"/>
        <v>22.885015486097998</v>
      </c>
      <c r="AF166" s="12">
        <f t="shared" si="79"/>
        <v>1.2873850449525861</v>
      </c>
      <c r="AG166" s="12">
        <f t="shared" si="80"/>
        <v>0.25747700899051718</v>
      </c>
      <c r="AH166" s="6">
        <f t="shared" si="81"/>
        <v>3173.3455395018204</v>
      </c>
      <c r="AI166">
        <f t="shared" si="82"/>
        <v>1.2819661827864683</v>
      </c>
      <c r="AJ166">
        <f t="shared" si="83"/>
        <v>0.55768729475797041</v>
      </c>
      <c r="AK166">
        <f t="shared" si="84"/>
        <v>0.44231270524202965</v>
      </c>
      <c r="AL166">
        <f t="shared" si="69"/>
        <v>2475.3738297559999</v>
      </c>
      <c r="AM166">
        <f t="shared" si="85"/>
        <v>0.94773027769011076</v>
      </c>
      <c r="AN166">
        <f t="shared" si="86"/>
        <v>1.7033854988383852</v>
      </c>
      <c r="AO166">
        <f t="shared" si="70"/>
        <v>1.6539200000000001</v>
      </c>
      <c r="AP166">
        <f t="shared" si="87"/>
        <v>1.0299080359620689</v>
      </c>
      <c r="AQ166">
        <f t="shared" si="71"/>
        <v>1.2873850449525861</v>
      </c>
      <c r="AR166">
        <f t="shared" si="72"/>
        <v>0.25747700899051718</v>
      </c>
      <c r="AS166">
        <f t="shared" si="73"/>
        <v>8.4441733782341002E-2</v>
      </c>
      <c r="AT166">
        <f t="shared" si="74"/>
        <v>1.2646177853151608</v>
      </c>
      <c r="AV166" t="s">
        <v>21</v>
      </c>
      <c r="AW166" s="9">
        <f t="shared" si="90"/>
        <v>-254.50308607504948</v>
      </c>
      <c r="AX166" t="s">
        <v>21</v>
      </c>
    </row>
    <row r="167" spans="1:50" x14ac:dyDescent="0.2">
      <c r="A167">
        <v>1</v>
      </c>
      <c r="B167" t="s">
        <v>14</v>
      </c>
      <c r="C167">
        <v>6</v>
      </c>
      <c r="D167">
        <v>20</v>
      </c>
      <c r="E167">
        <v>2018</v>
      </c>
      <c r="F167" s="3">
        <v>9.1790192000000292</v>
      </c>
      <c r="G167" s="3">
        <f t="shared" si="75"/>
        <v>282.3290192</v>
      </c>
      <c r="H167" s="4">
        <v>37.668976457045112</v>
      </c>
      <c r="I167" s="5">
        <v>1</v>
      </c>
      <c r="J167" s="7">
        <f>I167*PI()/180</f>
        <v>1.7453292519943295E-2</v>
      </c>
      <c r="K167" s="5">
        <v>1.22</v>
      </c>
      <c r="L167" s="5">
        <v>0.8</v>
      </c>
      <c r="N167" t="s">
        <v>21</v>
      </c>
      <c r="O167" s="6">
        <f t="shared" si="88"/>
        <v>438032.02890068846</v>
      </c>
      <c r="P167" s="6">
        <f t="shared" si="66"/>
        <v>436088.18740707677</v>
      </c>
      <c r="Q167" s="6">
        <f t="shared" si="67"/>
        <v>-1943.8414936116799</v>
      </c>
      <c r="R167" s="18">
        <f t="shared" si="89"/>
        <v>-123.13972987636478</v>
      </c>
      <c r="S167" s="13">
        <f t="shared" si="76"/>
        <v>-123.80542591751049</v>
      </c>
      <c r="V167">
        <v>0.110891806568699</v>
      </c>
      <c r="W167" s="6">
        <f>H167*(1-Y167)</f>
        <v>3.6764921022076038</v>
      </c>
      <c r="X167">
        <f>MIN(W$2*I167^W$3, 1)</f>
        <v>1</v>
      </c>
      <c r="Y167">
        <f>X167*(1-0.08*K167)</f>
        <v>0.90239999999999998</v>
      </c>
      <c r="Z167" s="6">
        <v>2841.7490670028901</v>
      </c>
      <c r="AA167" s="6">
        <f t="shared" si="68"/>
        <v>919.45378965687746</v>
      </c>
      <c r="AB167" t="s">
        <v>21</v>
      </c>
      <c r="AC167" s="6">
        <f t="shared" si="77"/>
        <v>100.20418822065501</v>
      </c>
      <c r="AD167" t="s">
        <v>21</v>
      </c>
      <c r="AE167" s="19">
        <f t="shared" si="78"/>
        <v>21.035232007966052</v>
      </c>
      <c r="AF167" s="12">
        <f t="shared" si="79"/>
        <v>1.1833264050275194</v>
      </c>
      <c r="AG167" s="12">
        <f t="shared" si="80"/>
        <v>0.23666528100550382</v>
      </c>
      <c r="AH167" s="6">
        <f t="shared" si="81"/>
        <v>3020.2270620183663</v>
      </c>
      <c r="AI167">
        <f t="shared" si="82"/>
        <v>1.2186504235677462</v>
      </c>
      <c r="AJ167">
        <f t="shared" si="83"/>
        <v>0.53933398602149762</v>
      </c>
      <c r="AK167">
        <f t="shared" si="84"/>
        <v>0.46066601397850232</v>
      </c>
      <c r="AL167">
        <f t="shared" si="69"/>
        <v>2478.3375146879998</v>
      </c>
      <c r="AM167">
        <f t="shared" si="85"/>
        <v>0.92222045100990724</v>
      </c>
      <c r="AN167">
        <f t="shared" si="86"/>
        <v>1.5657017662424919</v>
      </c>
      <c r="AO167">
        <f t="shared" si="70"/>
        <v>1.6539200000000001</v>
      </c>
      <c r="AP167">
        <f t="shared" si="87"/>
        <v>0.94666112402201552</v>
      </c>
      <c r="AQ167">
        <f t="shared" si="71"/>
        <v>1.1833264050275194</v>
      </c>
      <c r="AR167">
        <f t="shared" si="72"/>
        <v>0.23666528100550382</v>
      </c>
      <c r="AS167">
        <f t="shared" si="73"/>
        <v>7.8409271869331928E-2</v>
      </c>
      <c r="AT167">
        <f t="shared" si="74"/>
        <v>1.1623994107263895</v>
      </c>
      <c r="AV167" t="s">
        <v>21</v>
      </c>
      <c r="AW167" s="9">
        <f t="shared" si="90"/>
        <v>-253.45947486825648</v>
      </c>
      <c r="AX167" t="s">
        <v>21</v>
      </c>
    </row>
    <row r="168" spans="1:50" x14ac:dyDescent="0.2">
      <c r="A168">
        <v>1</v>
      </c>
      <c r="B168" t="s">
        <v>15</v>
      </c>
      <c r="C168">
        <v>9</v>
      </c>
      <c r="D168">
        <v>20</v>
      </c>
      <c r="E168">
        <v>2018</v>
      </c>
      <c r="F168" s="3">
        <v>12.7947808</v>
      </c>
      <c r="G168" s="3">
        <f t="shared" si="75"/>
        <v>285.94478079999999</v>
      </c>
      <c r="H168" s="4">
        <v>1167.1527420369418</v>
      </c>
      <c r="I168" s="5">
        <v>30.41</v>
      </c>
      <c r="J168" s="7">
        <f t="shared" ref="J168:J171" si="94">I168*PI()/180</f>
        <v>0.53075462553147557</v>
      </c>
      <c r="K168" s="5">
        <v>1.22</v>
      </c>
      <c r="L168" s="5">
        <v>0.8</v>
      </c>
      <c r="N168" t="s">
        <v>21</v>
      </c>
      <c r="O168" s="6">
        <f t="shared" si="88"/>
        <v>436088.18740707677</v>
      </c>
      <c r="P168" s="6">
        <f t="shared" si="66"/>
        <v>434861.87084877107</v>
      </c>
      <c r="Q168" s="6">
        <f t="shared" si="67"/>
        <v>-1226.3165583057078</v>
      </c>
      <c r="R168" s="18">
        <f t="shared" si="89"/>
        <v>-123.80542591751049</v>
      </c>
      <c r="S168" s="13">
        <f t="shared" si="76"/>
        <v>-124.22539538556561</v>
      </c>
      <c r="V168">
        <v>3.4345656756694201</v>
      </c>
      <c r="W168" s="6">
        <f>H168*(1-Y168)</f>
        <v>1082.7369820764638</v>
      </c>
      <c r="X168">
        <f>MIN(W$2*I168^W$3, 1)</f>
        <v>8.0148749962475896E-2</v>
      </c>
      <c r="Y168">
        <f>X168*(1-0.08*K168)</f>
        <v>7.2326231966138244E-2</v>
      </c>
      <c r="Z168" s="6">
        <v>3073.0073463761</v>
      </c>
      <c r="AA168" s="6">
        <f t="shared" si="68"/>
        <v>994.27788437664697</v>
      </c>
      <c r="AB168" t="s">
        <v>21</v>
      </c>
      <c r="AC168" s="6">
        <f t="shared" si="77"/>
        <v>98.437300717859301</v>
      </c>
      <c r="AD168" t="s">
        <v>21</v>
      </c>
      <c r="AE168" s="19">
        <f t="shared" si="78"/>
        <v>26.751287204365067</v>
      </c>
      <c r="AF168" s="12">
        <f t="shared" si="79"/>
        <v>1.5048802174091562</v>
      </c>
      <c r="AG168" s="12">
        <f t="shared" si="80"/>
        <v>0.30097604348183116</v>
      </c>
      <c r="AH168" s="6">
        <f t="shared" si="81"/>
        <v>3466.5548252128983</v>
      </c>
      <c r="AI168">
        <f t="shared" si="82"/>
        <v>1.4035746884537423</v>
      </c>
      <c r="AJ168">
        <f t="shared" si="83"/>
        <v>0.59119783612054533</v>
      </c>
      <c r="AK168">
        <f t="shared" si="84"/>
        <v>0.40880216387945456</v>
      </c>
      <c r="AL168">
        <f t="shared" si="69"/>
        <v>2469.804317312</v>
      </c>
      <c r="AM168">
        <f t="shared" si="85"/>
        <v>0.99726969345701799</v>
      </c>
      <c r="AN168">
        <f t="shared" si="86"/>
        <v>1.9911611913418816</v>
      </c>
      <c r="AO168">
        <f t="shared" si="70"/>
        <v>1.6539200000000001</v>
      </c>
      <c r="AP168">
        <f t="shared" si="87"/>
        <v>1.2039041739273251</v>
      </c>
      <c r="AQ168">
        <f t="shared" si="71"/>
        <v>1.5048802174091562</v>
      </c>
      <c r="AR168">
        <f t="shared" si="72"/>
        <v>0.30097604348183116</v>
      </c>
      <c r="AS168">
        <f t="shared" si="73"/>
        <v>9.6853530363646675E-2</v>
      </c>
      <c r="AT168">
        <f t="shared" si="74"/>
        <v>1.4782665801237853</v>
      </c>
      <c r="AV168" t="s">
        <v>21</v>
      </c>
      <c r="AW168" s="9">
        <f t="shared" si="90"/>
        <v>-261.66070117193914</v>
      </c>
      <c r="AX168" t="s">
        <v>21</v>
      </c>
    </row>
    <row r="169" spans="1:50" x14ac:dyDescent="0.2">
      <c r="A169">
        <v>1</v>
      </c>
      <c r="B169" t="s">
        <v>16</v>
      </c>
      <c r="C169">
        <v>12</v>
      </c>
      <c r="D169">
        <v>20</v>
      </c>
      <c r="E169">
        <v>2018</v>
      </c>
      <c r="F169" s="3">
        <v>20.465107</v>
      </c>
      <c r="G169" s="3">
        <f t="shared" si="75"/>
        <v>293.61510699999997</v>
      </c>
      <c r="H169" s="4">
        <v>2447.2343430274909</v>
      </c>
      <c r="I169" s="5">
        <v>54.59</v>
      </c>
      <c r="J169" s="7">
        <f t="shared" si="94"/>
        <v>0.95277523866370462</v>
      </c>
      <c r="K169" s="5">
        <v>1.22</v>
      </c>
      <c r="L169" s="5">
        <v>0.8</v>
      </c>
      <c r="N169" t="s">
        <v>21</v>
      </c>
      <c r="O169" s="6">
        <f t="shared" si="88"/>
        <v>434861.87084877107</v>
      </c>
      <c r="P169" s="6">
        <f t="shared" si="66"/>
        <v>434104.6624843278</v>
      </c>
      <c r="Q169" s="6">
        <f t="shared" si="67"/>
        <v>-757.20836444328097</v>
      </c>
      <c r="R169" s="18">
        <f t="shared" si="89"/>
        <v>-124.22539538556561</v>
      </c>
      <c r="S169" s="13">
        <f t="shared" si="76"/>
        <v>-124.48471211081761</v>
      </c>
      <c r="V169">
        <v>7.2018067710449403</v>
      </c>
      <c r="W169" s="6">
        <f>H169*(1-Y169)</f>
        <v>2346.8889069518291</v>
      </c>
      <c r="X169">
        <f>MIN(W$2*I169^W$3, 1)</f>
        <v>4.5438394661042478E-2</v>
      </c>
      <c r="Y169">
        <f>X169*(1-0.08*K169)</f>
        <v>4.1003607342124729E-2</v>
      </c>
      <c r="Z169" s="6">
        <v>3616.1161993949599</v>
      </c>
      <c r="AA169" s="6">
        <f t="shared" si="68"/>
        <v>1170.0018773578604</v>
      </c>
      <c r="AB169" t="s">
        <v>21</v>
      </c>
      <c r="AC169" s="6">
        <f t="shared" si="77"/>
        <v>97.334706729470042</v>
      </c>
      <c r="AD169" t="s">
        <v>21</v>
      </c>
      <c r="AE169" s="19">
        <f t="shared" si="78"/>
        <v>43.562446252029787</v>
      </c>
      <c r="AF169" s="12">
        <f t="shared" si="79"/>
        <v>2.4505835209280065</v>
      </c>
      <c r="AG169" s="12">
        <f t="shared" si="80"/>
        <v>0.49011670418560116</v>
      </c>
      <c r="AH169" s="6">
        <f t="shared" si="81"/>
        <v>4453.9222825341039</v>
      </c>
      <c r="AI169">
        <f t="shared" si="82"/>
        <v>1.8166651784267778</v>
      </c>
      <c r="AJ169">
        <f t="shared" si="83"/>
        <v>0.68914276794213314</v>
      </c>
      <c r="AK169">
        <f t="shared" si="84"/>
        <v>0.31085723205786681</v>
      </c>
      <c r="AL169">
        <f t="shared" si="69"/>
        <v>2451.7023474799998</v>
      </c>
      <c r="AM169">
        <f t="shared" si="85"/>
        <v>1.1735224446919361</v>
      </c>
      <c r="AN169">
        <f t="shared" si="86"/>
        <v>3.2424552775465991</v>
      </c>
      <c r="AO169">
        <f t="shared" si="70"/>
        <v>1.6539200000000001</v>
      </c>
      <c r="AP169">
        <f t="shared" si="87"/>
        <v>1.9604668167424053</v>
      </c>
      <c r="AQ169">
        <f t="shared" si="71"/>
        <v>2.4505835209280065</v>
      </c>
      <c r="AR169">
        <f t="shared" si="72"/>
        <v>0.49011670418560116</v>
      </c>
      <c r="AS169">
        <f t="shared" si="73"/>
        <v>0.14847182027022571</v>
      </c>
      <c r="AT169">
        <f t="shared" si="74"/>
        <v>2.407245227149537</v>
      </c>
      <c r="AV169" t="s">
        <v>21</v>
      </c>
      <c r="AW169" s="9">
        <f t="shared" si="90"/>
        <v>-277.15784051060336</v>
      </c>
      <c r="AX169" t="s">
        <v>21</v>
      </c>
    </row>
    <row r="170" spans="1:50" x14ac:dyDescent="0.2">
      <c r="A170">
        <v>1</v>
      </c>
      <c r="B170" t="s">
        <v>17</v>
      </c>
      <c r="C170">
        <v>15</v>
      </c>
      <c r="D170">
        <v>20</v>
      </c>
      <c r="E170">
        <v>2018</v>
      </c>
      <c r="F170" s="3">
        <v>24.080980799999999</v>
      </c>
      <c r="G170" s="3">
        <f t="shared" si="75"/>
        <v>297.2309808</v>
      </c>
      <c r="H170" s="4">
        <v>1505.978354106529</v>
      </c>
      <c r="I170" s="5">
        <v>36.700000000000003</v>
      </c>
      <c r="J170" s="7">
        <f t="shared" si="94"/>
        <v>0.64053583548191895</v>
      </c>
      <c r="K170" s="5">
        <v>1.22</v>
      </c>
      <c r="L170" s="5">
        <v>0.8</v>
      </c>
      <c r="N170" t="s">
        <v>21</v>
      </c>
      <c r="O170" s="6">
        <f t="shared" si="88"/>
        <v>434104.6624843278</v>
      </c>
      <c r="P170" s="6">
        <f t="shared" si="66"/>
        <v>432038.99095294659</v>
      </c>
      <c r="Q170" s="6">
        <f t="shared" si="67"/>
        <v>-2065.6715313811769</v>
      </c>
      <c r="R170" s="18">
        <f t="shared" si="89"/>
        <v>-124.48471211081761</v>
      </c>
      <c r="S170" s="13">
        <f t="shared" si="76"/>
        <v>-125.19213057331422</v>
      </c>
      <c r="V170">
        <v>4.4325919347877099</v>
      </c>
      <c r="W170" s="6">
        <f>H170*(1-Y170)</f>
        <v>1415.2141894921144</v>
      </c>
      <c r="X170">
        <f>MIN(W$2*I170^W$3, 1)</f>
        <v>6.6787717036606395E-2</v>
      </c>
      <c r="Y170">
        <f>X170*(1-0.08*K170)</f>
        <v>6.0269235853833612E-2</v>
      </c>
      <c r="Z170" s="6">
        <v>3898.73002917235</v>
      </c>
      <c r="AA170" s="6">
        <f t="shared" si="68"/>
        <v>1261.4421666555811</v>
      </c>
      <c r="AB170" t="s">
        <v>21</v>
      </c>
      <c r="AC170" s="6">
        <f t="shared" si="77"/>
        <v>96.658534556572505</v>
      </c>
      <c r="AD170" t="s">
        <v>21</v>
      </c>
      <c r="AE170" s="19">
        <f t="shared" si="78"/>
        <v>54.278921495730742</v>
      </c>
      <c r="AF170" s="12">
        <f t="shared" si="79"/>
        <v>3.0534334500323173</v>
      </c>
      <c r="AG170" s="12">
        <f t="shared" si="80"/>
        <v>0.61068669000646336</v>
      </c>
      <c r="AH170" s="6">
        <f t="shared" si="81"/>
        <v>4930.2502061882151</v>
      </c>
      <c r="AI170">
        <f t="shared" si="82"/>
        <v>2.0179735571405688</v>
      </c>
      <c r="AJ170">
        <f t="shared" si="83"/>
        <v>0.7287311766088137</v>
      </c>
      <c r="AK170">
        <f t="shared" si="84"/>
        <v>0.2712688233911863</v>
      </c>
      <c r="AL170">
        <f t="shared" si="69"/>
        <v>2443.1688853119999</v>
      </c>
      <c r="AM170">
        <f t="shared" si="85"/>
        <v>1.2652378802964706</v>
      </c>
      <c r="AN170">
        <f t="shared" si="86"/>
        <v>4.0401077213419603</v>
      </c>
      <c r="AO170">
        <f t="shared" si="70"/>
        <v>1.6539200000000001</v>
      </c>
      <c r="AP170">
        <f t="shared" si="87"/>
        <v>2.4427467600258539</v>
      </c>
      <c r="AQ170">
        <f t="shared" si="71"/>
        <v>3.0534334500323173</v>
      </c>
      <c r="AR170">
        <f t="shared" si="72"/>
        <v>0.61068669000646336</v>
      </c>
      <c r="AS170">
        <f t="shared" si="73"/>
        <v>0.17991330102816189</v>
      </c>
      <c r="AT170">
        <f t="shared" si="74"/>
        <v>2.9994338231024855</v>
      </c>
      <c r="AV170" t="s">
        <v>21</v>
      </c>
      <c r="AW170" s="9">
        <f t="shared" si="90"/>
        <v>-284.58085321591517</v>
      </c>
      <c r="AX170" t="s">
        <v>21</v>
      </c>
    </row>
    <row r="171" spans="1:50" x14ac:dyDescent="0.2">
      <c r="A171">
        <v>1</v>
      </c>
      <c r="B171" t="s">
        <v>18</v>
      </c>
      <c r="C171">
        <v>18</v>
      </c>
      <c r="D171">
        <v>20</v>
      </c>
      <c r="E171">
        <v>2018</v>
      </c>
      <c r="F171" s="3">
        <v>21.524225999999999</v>
      </c>
      <c r="G171" s="3">
        <f t="shared" si="75"/>
        <v>294.67422599999998</v>
      </c>
      <c r="H171" s="4">
        <v>75.298917705326446</v>
      </c>
      <c r="I171" s="5">
        <v>1</v>
      </c>
      <c r="J171" s="7">
        <f t="shared" si="94"/>
        <v>1.7453292519943295E-2</v>
      </c>
      <c r="K171" s="5">
        <v>1.22</v>
      </c>
      <c r="L171" s="5">
        <v>0.8</v>
      </c>
      <c r="N171" t="s">
        <v>21</v>
      </c>
      <c r="O171" s="6">
        <f t="shared" si="88"/>
        <v>432038.99095294659</v>
      </c>
      <c r="P171" s="6">
        <f t="shared" si="66"/>
        <v>428835.77714088809</v>
      </c>
      <c r="Q171" s="6">
        <f t="shared" si="67"/>
        <v>-3203.2138120584846</v>
      </c>
      <c r="R171" s="18">
        <f t="shared" si="89"/>
        <v>-125.19213057331422</v>
      </c>
      <c r="S171" s="13">
        <f t="shared" si="76"/>
        <v>-126.2891164955916</v>
      </c>
      <c r="V171">
        <v>0.221783613137398</v>
      </c>
      <c r="W171" s="6">
        <f>H171*(1-Y171)</f>
        <v>7.3491743680398622</v>
      </c>
      <c r="X171">
        <f>MIN(W$2*I171^W$3, 1)</f>
        <v>1</v>
      </c>
      <c r="Y171">
        <f>X171*(1-0.08*K171)</f>
        <v>0.90239999999999998</v>
      </c>
      <c r="Z171" s="6">
        <v>3697.0586474943898</v>
      </c>
      <c r="AA171" s="6">
        <f t="shared" si="68"/>
        <v>1196.1909738946686</v>
      </c>
      <c r="AB171" t="s">
        <v>21</v>
      </c>
      <c r="AC171" s="6">
        <f t="shared" si="77"/>
        <v>94.831840035637626</v>
      </c>
      <c r="AD171" t="s">
        <v>21</v>
      </c>
      <c r="AE171" s="19">
        <f t="shared" si="78"/>
        <v>46.490789372935041</v>
      </c>
      <c r="AF171" s="12">
        <f t="shared" si="79"/>
        <v>2.6153159915104851</v>
      </c>
      <c r="AG171" s="12">
        <f t="shared" si="80"/>
        <v>0.52306319830209691</v>
      </c>
      <c r="AH171" s="6">
        <f t="shared" si="81"/>
        <v>4592.9605290615837</v>
      </c>
      <c r="AI171">
        <f t="shared" si="82"/>
        <v>1.875287942306743</v>
      </c>
      <c r="AJ171">
        <f t="shared" si="83"/>
        <v>0.70119034206285979</v>
      </c>
      <c r="AK171">
        <f t="shared" si="84"/>
        <v>0.29880965793714026</v>
      </c>
      <c r="AL171">
        <f t="shared" si="69"/>
        <v>2449.2028266399998</v>
      </c>
      <c r="AM171">
        <f t="shared" si="85"/>
        <v>1.1997903449294569</v>
      </c>
      <c r="AN171">
        <f t="shared" si="86"/>
        <v>3.4604187397432171</v>
      </c>
      <c r="AO171">
        <f t="shared" si="70"/>
        <v>1.6539200000000001</v>
      </c>
      <c r="AP171">
        <f t="shared" si="87"/>
        <v>2.0922527932083881</v>
      </c>
      <c r="AQ171">
        <f t="shared" si="71"/>
        <v>2.6153159915104851</v>
      </c>
      <c r="AR171">
        <f t="shared" si="72"/>
        <v>0.52306319830209691</v>
      </c>
      <c r="AS171">
        <f t="shared" si="73"/>
        <v>0.15715821991740009</v>
      </c>
      <c r="AT171">
        <f t="shared" si="74"/>
        <v>2.569064422528788</v>
      </c>
      <c r="AV171" t="s">
        <v>21</v>
      </c>
      <c r="AW171" s="9">
        <f t="shared" si="90"/>
        <v>-281.03840877602801</v>
      </c>
      <c r="AX171" t="s">
        <v>21</v>
      </c>
    </row>
    <row r="172" spans="1:50" x14ac:dyDescent="0.2">
      <c r="A172">
        <v>1</v>
      </c>
      <c r="B172" t="s">
        <v>19</v>
      </c>
      <c r="C172">
        <v>21</v>
      </c>
      <c r="D172">
        <v>20</v>
      </c>
      <c r="E172">
        <v>2018</v>
      </c>
      <c r="F172" s="3">
        <v>17.908398699999999</v>
      </c>
      <c r="G172" s="3">
        <f t="shared" si="75"/>
        <v>291.0583987</v>
      </c>
      <c r="H172" s="4">
        <v>0</v>
      </c>
      <c r="K172" s="5">
        <v>1.22</v>
      </c>
      <c r="L172" s="5">
        <v>0.8</v>
      </c>
      <c r="N172" t="s">
        <v>21</v>
      </c>
      <c r="O172" s="6">
        <f t="shared" si="88"/>
        <v>428835.77714088809</v>
      </c>
      <c r="P172" s="6">
        <f t="shared" si="66"/>
        <v>426008.26776350779</v>
      </c>
      <c r="Q172" s="6">
        <f t="shared" si="67"/>
        <v>-2827.5093773803087</v>
      </c>
      <c r="R172" s="18">
        <f t="shared" si="89"/>
        <v>-126.2891164955916</v>
      </c>
      <c r="S172" s="13">
        <f t="shared" si="76"/>
        <v>-127.25743711484498</v>
      </c>
      <c r="V172">
        <v>0</v>
      </c>
      <c r="W172" s="6">
        <v>0</v>
      </c>
      <c r="Z172" s="6">
        <v>3426.8150602012902</v>
      </c>
      <c r="AA172" s="6">
        <f t="shared" si="68"/>
        <v>1108.7531021443799</v>
      </c>
      <c r="AB172" t="s">
        <v>21</v>
      </c>
      <c r="AC172" s="6">
        <f t="shared" si="77"/>
        <v>92.050562759495236</v>
      </c>
      <c r="AD172" t="s">
        <v>21</v>
      </c>
      <c r="AE172" s="19">
        <f t="shared" si="78"/>
        <v>37.148328796674868</v>
      </c>
      <c r="AF172" s="12">
        <f t="shared" si="79"/>
        <v>2.0897605669907708</v>
      </c>
      <c r="AG172" s="12">
        <f t="shared" si="80"/>
        <v>0.41795211339815408</v>
      </c>
      <c r="AH172" s="6">
        <f t="shared" si="81"/>
        <v>4120.425429467683</v>
      </c>
      <c r="AI172">
        <f t="shared" si="82"/>
        <v>1.6765125014476503</v>
      </c>
      <c r="AJ172">
        <f t="shared" si="83"/>
        <v>0.65853547225425746</v>
      </c>
      <c r="AK172">
        <f t="shared" si="84"/>
        <v>0.34146452774574254</v>
      </c>
      <c r="AL172">
        <f t="shared" si="69"/>
        <v>2457.7361790680002</v>
      </c>
      <c r="AM172">
        <f t="shared" si="85"/>
        <v>1.1120893702551453</v>
      </c>
      <c r="AN172">
        <f t="shared" si="86"/>
        <v>2.7650374375659008</v>
      </c>
      <c r="AO172">
        <f t="shared" si="70"/>
        <v>1.6539200000000001</v>
      </c>
      <c r="AP172">
        <f t="shared" si="87"/>
        <v>1.6718084535926168</v>
      </c>
      <c r="AQ172">
        <f t="shared" si="71"/>
        <v>2.0897605669907708</v>
      </c>
      <c r="AR172">
        <f t="shared" si="72"/>
        <v>0.41795211339815408</v>
      </c>
      <c r="AS172">
        <f t="shared" si="73"/>
        <v>0.12916040092589978</v>
      </c>
      <c r="AT172">
        <f t="shared" si="74"/>
        <v>2.0528033865455964</v>
      </c>
      <c r="AV172" t="s">
        <v>21</v>
      </c>
      <c r="AW172" s="9">
        <f t="shared" si="90"/>
        <v>-276.21351270248999</v>
      </c>
      <c r="AX172" t="s">
        <v>21</v>
      </c>
    </row>
    <row r="173" spans="1:50" x14ac:dyDescent="0.2">
      <c r="A173">
        <v>1</v>
      </c>
      <c r="B173" t="s">
        <v>12</v>
      </c>
      <c r="C173">
        <v>0</v>
      </c>
      <c r="D173">
        <v>21</v>
      </c>
      <c r="E173">
        <v>2018</v>
      </c>
      <c r="F173" s="3">
        <v>14.332125100000001</v>
      </c>
      <c r="G173" s="3">
        <f t="shared" si="75"/>
        <v>287.48212509999996</v>
      </c>
      <c r="H173" s="4">
        <v>0</v>
      </c>
      <c r="K173" s="5">
        <v>1.1599999999999999</v>
      </c>
      <c r="L173" s="5">
        <v>0.8</v>
      </c>
      <c r="N173" t="s">
        <v>21</v>
      </c>
      <c r="O173" s="6">
        <f t="shared" si="88"/>
        <v>426008.26776350779</v>
      </c>
      <c r="P173" s="6">
        <f t="shared" si="66"/>
        <v>423584.20320846757</v>
      </c>
      <c r="Q173" s="6">
        <f t="shared" si="67"/>
        <v>-2424.0645550402342</v>
      </c>
      <c r="R173" s="18">
        <f t="shared" si="89"/>
        <v>-127.25743711484498</v>
      </c>
      <c r="S173" s="13">
        <f t="shared" si="76"/>
        <v>-128.08759234256044</v>
      </c>
      <c r="V173">
        <v>0</v>
      </c>
      <c r="W173" s="6">
        <v>0</v>
      </c>
      <c r="Z173" s="6">
        <v>3175.9984169862601</v>
      </c>
      <c r="AA173" s="6">
        <f t="shared" si="68"/>
        <v>1027.6008583411272</v>
      </c>
      <c r="AB173" t="s">
        <v>21</v>
      </c>
      <c r="AC173" s="6">
        <f t="shared" si="77"/>
        <v>89.646743079501888</v>
      </c>
      <c r="AD173" t="s">
        <v>21</v>
      </c>
      <c r="AE173" s="19">
        <f t="shared" si="78"/>
        <v>28.113917679996629</v>
      </c>
      <c r="AF173" s="12">
        <f t="shared" si="79"/>
        <v>1.6633378087981796</v>
      </c>
      <c r="AG173" s="12">
        <f t="shared" si="80"/>
        <v>0.33266756175963585</v>
      </c>
      <c r="AH173" s="6">
        <f t="shared" si="81"/>
        <v>3619.8980053967521</v>
      </c>
      <c r="AI173">
        <f t="shared" si="82"/>
        <v>1.4678180852448532</v>
      </c>
      <c r="AJ173">
        <f t="shared" si="83"/>
        <v>0.61224905720886358</v>
      </c>
      <c r="AK173">
        <f t="shared" si="84"/>
        <v>0.38775094279113653</v>
      </c>
      <c r="AL173">
        <f t="shared" si="69"/>
        <v>2466.176184764</v>
      </c>
      <c r="AM173">
        <f t="shared" si="85"/>
        <v>1.0306929371525848</v>
      </c>
      <c r="AN173">
        <f t="shared" si="86"/>
        <v>2.1580277798372292</v>
      </c>
      <c r="AO173">
        <f t="shared" si="70"/>
        <v>1.6217600000000001</v>
      </c>
      <c r="AP173">
        <f t="shared" si="87"/>
        <v>1.3306702470385439</v>
      </c>
      <c r="AQ173">
        <f t="shared" si="71"/>
        <v>1.6633378087981796</v>
      </c>
      <c r="AR173">
        <f t="shared" si="72"/>
        <v>0.33266756175963585</v>
      </c>
      <c r="AS173">
        <f t="shared" si="73"/>
        <v>0.10574773361495728</v>
      </c>
      <c r="AT173">
        <f t="shared" si="74"/>
        <v>1.6339218668419415</v>
      </c>
      <c r="AV173" t="s">
        <v>21</v>
      </c>
      <c r="AW173" s="9">
        <f t="shared" si="90"/>
        <v>-257.87933509489261</v>
      </c>
      <c r="AX173" t="s">
        <v>21</v>
      </c>
    </row>
    <row r="174" spans="1:50" x14ac:dyDescent="0.2">
      <c r="A174">
        <v>1</v>
      </c>
      <c r="B174" t="s">
        <v>13</v>
      </c>
      <c r="C174">
        <v>3</v>
      </c>
      <c r="D174">
        <v>21</v>
      </c>
      <c r="E174">
        <v>2018</v>
      </c>
      <c r="F174" s="3">
        <v>11.7358397</v>
      </c>
      <c r="G174" s="3">
        <f t="shared" si="75"/>
        <v>284.88583969999996</v>
      </c>
      <c r="H174" s="4">
        <v>0</v>
      </c>
      <c r="K174" s="5">
        <v>1.1599999999999999</v>
      </c>
      <c r="L174" s="5">
        <v>0.8</v>
      </c>
      <c r="N174" t="s">
        <v>21</v>
      </c>
      <c r="O174" s="6">
        <f t="shared" si="88"/>
        <v>423584.20320846757</v>
      </c>
      <c r="P174" s="6">
        <f t="shared" si="66"/>
        <v>421426.74771133298</v>
      </c>
      <c r="Q174" s="6">
        <f t="shared" si="67"/>
        <v>-2157.4554971346092</v>
      </c>
      <c r="R174" s="18">
        <f t="shared" si="89"/>
        <v>-128.08759234256044</v>
      </c>
      <c r="S174" s="13">
        <f t="shared" si="76"/>
        <v>-128.82644352364213</v>
      </c>
      <c r="V174">
        <v>0</v>
      </c>
      <c r="W174" s="6">
        <v>0</v>
      </c>
      <c r="Z174" s="6">
        <v>3003.70487219181</v>
      </c>
      <c r="AA174" s="6">
        <f t="shared" si="68"/>
        <v>971.8549254809285</v>
      </c>
      <c r="AB174" t="s">
        <v>21</v>
      </c>
      <c r="AC174" s="6">
        <f t="shared" si="77"/>
        <v>87.623667576731961</v>
      </c>
      <c r="AD174" t="s">
        <v>21</v>
      </c>
      <c r="AE174" s="19">
        <f t="shared" si="78"/>
        <v>23.723681835749513</v>
      </c>
      <c r="AF174" s="12">
        <f t="shared" si="79"/>
        <v>1.4035929609830708</v>
      </c>
      <c r="AG174" s="12">
        <f t="shared" si="80"/>
        <v>0.2807185921966141</v>
      </c>
      <c r="AH174" s="6">
        <f t="shared" si="81"/>
        <v>3296.3494089928336</v>
      </c>
      <c r="AI174">
        <f t="shared" si="82"/>
        <v>1.3333110267059356</v>
      </c>
      <c r="AJ174">
        <f t="shared" si="83"/>
        <v>0.576330526429637</v>
      </c>
      <c r="AK174">
        <f t="shared" si="84"/>
        <v>0.42366947357036305</v>
      </c>
      <c r="AL174">
        <f t="shared" si="69"/>
        <v>2472.3034183079999</v>
      </c>
      <c r="AM174">
        <f t="shared" si="85"/>
        <v>0.97477926327074071</v>
      </c>
      <c r="AN174">
        <f t="shared" si="86"/>
        <v>1.8210327363231245</v>
      </c>
      <c r="AO174">
        <f t="shared" si="70"/>
        <v>1.6217600000000001</v>
      </c>
      <c r="AP174">
        <f t="shared" si="87"/>
        <v>1.1228743687864569</v>
      </c>
      <c r="AQ174">
        <f t="shared" si="71"/>
        <v>1.4035929609830708</v>
      </c>
      <c r="AR174">
        <f t="shared" si="72"/>
        <v>0.2807185921966141</v>
      </c>
      <c r="AS174">
        <f t="shared" si="73"/>
        <v>9.1104589587636425E-2</v>
      </c>
      <c r="AT174">
        <f t="shared" si="74"/>
        <v>1.3787705774287078</v>
      </c>
      <c r="AV174" t="s">
        <v>21</v>
      </c>
      <c r="AW174" s="9">
        <f t="shared" si="90"/>
        <v>-254.66265395402803</v>
      </c>
      <c r="AX174" t="s">
        <v>21</v>
      </c>
    </row>
    <row r="175" spans="1:50" x14ac:dyDescent="0.2">
      <c r="A175">
        <v>1</v>
      </c>
      <c r="B175" t="s">
        <v>14</v>
      </c>
      <c r="C175">
        <v>6</v>
      </c>
      <c r="D175">
        <v>21</v>
      </c>
      <c r="E175">
        <v>2018</v>
      </c>
      <c r="F175" s="3">
        <v>11.5691489</v>
      </c>
      <c r="G175" s="3">
        <f t="shared" si="75"/>
        <v>284.71914889999999</v>
      </c>
      <c r="H175" s="4">
        <v>38.748660495622836</v>
      </c>
      <c r="I175" s="5">
        <v>1</v>
      </c>
      <c r="J175" s="7">
        <f>I175*PI()/180</f>
        <v>1.7453292519943295E-2</v>
      </c>
      <c r="K175" s="5">
        <v>1.1599999999999999</v>
      </c>
      <c r="L175" s="5">
        <v>0.8</v>
      </c>
      <c r="N175" t="s">
        <v>21</v>
      </c>
      <c r="O175" s="6">
        <f t="shared" si="88"/>
        <v>421426.74771133298</v>
      </c>
      <c r="P175" s="6">
        <f t="shared" si="66"/>
        <v>419292.73322368489</v>
      </c>
      <c r="Q175" s="6">
        <f t="shared" si="67"/>
        <v>-2134.014487648104</v>
      </c>
      <c r="R175" s="18">
        <f t="shared" si="89"/>
        <v>-128.82644352364213</v>
      </c>
      <c r="S175" s="13">
        <f t="shared" si="76"/>
        <v>-129.55726699913831</v>
      </c>
      <c r="V175">
        <v>0.113122312226541</v>
      </c>
      <c r="W175" s="6">
        <f>H175*(1-Y175)</f>
        <v>3.5958756939937988</v>
      </c>
      <c r="X175">
        <f>MIN(W$2*I175^W$3, 1)</f>
        <v>1</v>
      </c>
      <c r="Y175">
        <f>X175*(1-0.08*K175)</f>
        <v>0.90720000000000001</v>
      </c>
      <c r="Z175" s="6">
        <v>2992.91595553668</v>
      </c>
      <c r="AA175" s="6">
        <f t="shared" si="68"/>
        <v>968.36414917698573</v>
      </c>
      <c r="AB175" t="s">
        <v>21</v>
      </c>
      <c r="AC175" s="6">
        <f t="shared" si="77"/>
        <v>85.852073995659183</v>
      </c>
      <c r="AD175" t="s">
        <v>21</v>
      </c>
      <c r="AE175" s="19">
        <f t="shared" si="78"/>
        <v>23.463630171280222</v>
      </c>
      <c r="AF175" s="12">
        <f t="shared" si="79"/>
        <v>1.3882072089624466</v>
      </c>
      <c r="AG175" s="12">
        <f t="shared" si="80"/>
        <v>0.27764144179248929</v>
      </c>
      <c r="AH175" s="6">
        <f t="shared" si="81"/>
        <v>3275.8271773340821</v>
      </c>
      <c r="AI175">
        <f t="shared" si="82"/>
        <v>1.3247993712557506</v>
      </c>
      <c r="AJ175">
        <f t="shared" si="83"/>
        <v>0.57396444425686122</v>
      </c>
      <c r="AK175">
        <f t="shared" si="84"/>
        <v>0.42603555574313867</v>
      </c>
      <c r="AL175">
        <f t="shared" si="69"/>
        <v>2472.6968085960002</v>
      </c>
      <c r="AM175">
        <f t="shared" si="85"/>
        <v>0.97127798312636482</v>
      </c>
      <c r="AN175">
        <f t="shared" si="86"/>
        <v>1.8010711385655502</v>
      </c>
      <c r="AO175">
        <f t="shared" si="70"/>
        <v>1.6217600000000001</v>
      </c>
      <c r="AP175">
        <f t="shared" si="87"/>
        <v>1.1105657671699574</v>
      </c>
      <c r="AQ175">
        <f t="shared" si="71"/>
        <v>1.3882072089624466</v>
      </c>
      <c r="AR175">
        <f t="shared" si="72"/>
        <v>0.27764144179248929</v>
      </c>
      <c r="AS175">
        <f t="shared" si="73"/>
        <v>9.0226674302714846E-2</v>
      </c>
      <c r="AT175">
        <f t="shared" si="74"/>
        <v>1.3636569207010527</v>
      </c>
      <c r="AV175" t="s">
        <v>21</v>
      </c>
      <c r="AW175" s="9">
        <f t="shared" si="90"/>
        <v>-255.70473881065814</v>
      </c>
      <c r="AX175" t="s">
        <v>21</v>
      </c>
    </row>
    <row r="176" spans="1:50" x14ac:dyDescent="0.2">
      <c r="A176">
        <v>1</v>
      </c>
      <c r="B176" t="s">
        <v>15</v>
      </c>
      <c r="C176">
        <v>9</v>
      </c>
      <c r="D176">
        <v>21</v>
      </c>
      <c r="E176">
        <v>2018</v>
      </c>
      <c r="F176" s="3">
        <v>14.7068534</v>
      </c>
      <c r="G176" s="3">
        <f t="shared" si="75"/>
        <v>287.85685339999998</v>
      </c>
      <c r="H176" s="4">
        <v>1200.6061645794018</v>
      </c>
      <c r="I176" s="5">
        <v>30.41</v>
      </c>
      <c r="J176" s="7">
        <f t="shared" ref="J176:J179" si="95">I176*PI()/180</f>
        <v>0.53075462553147557</v>
      </c>
      <c r="K176" s="5">
        <v>1.1599999999999999</v>
      </c>
      <c r="L176" s="5">
        <v>0.8</v>
      </c>
      <c r="N176" t="s">
        <v>21</v>
      </c>
      <c r="O176" s="6">
        <f t="shared" si="88"/>
        <v>419292.73322368489</v>
      </c>
      <c r="P176" s="6">
        <f t="shared" si="66"/>
        <v>417953.38713057811</v>
      </c>
      <c r="Q176" s="6">
        <f t="shared" si="67"/>
        <v>-1339.3460931068073</v>
      </c>
      <c r="R176" s="18">
        <f t="shared" si="89"/>
        <v>-129.55726699913831</v>
      </c>
      <c r="S176" s="13">
        <f t="shared" si="76"/>
        <v>-130.01594503170185</v>
      </c>
      <c r="V176">
        <v>3.5036493925720298</v>
      </c>
      <c r="W176" s="6">
        <f>H176*(1-Y176)</f>
        <v>1113.3089546202727</v>
      </c>
      <c r="X176">
        <f>MIN(W$2*I176^W$3, 1)</f>
        <v>8.0148749962475896E-2</v>
      </c>
      <c r="Y176">
        <f>X176*(1-0.08*K176)</f>
        <v>7.2710945965958132E-2</v>
      </c>
      <c r="Z176" s="6">
        <v>3201.53584139648</v>
      </c>
      <c r="AA176" s="6">
        <f t="shared" si="68"/>
        <v>1035.8635448410378</v>
      </c>
      <c r="AB176" t="s">
        <v>21</v>
      </c>
      <c r="AC176" s="6">
        <f t="shared" si="77"/>
        <v>84.126292120146132</v>
      </c>
      <c r="AD176" t="s">
        <v>21</v>
      </c>
      <c r="AE176" s="19">
        <f t="shared" si="78"/>
        <v>28.803075775595179</v>
      </c>
      <c r="AF176" s="12">
        <f t="shared" si="79"/>
        <v>1.704111305032183</v>
      </c>
      <c r="AG176" s="12">
        <f t="shared" si="80"/>
        <v>0.34082226100643653</v>
      </c>
      <c r="AH176" s="6">
        <f t="shared" si="81"/>
        <v>3667.1428511568488</v>
      </c>
      <c r="AI176">
        <f t="shared" si="82"/>
        <v>1.4875086237326247</v>
      </c>
      <c r="AJ176">
        <f t="shared" si="83"/>
        <v>0.61727955394439327</v>
      </c>
      <c r="AK176">
        <f t="shared" si="84"/>
        <v>0.38272044605560668</v>
      </c>
      <c r="AL176">
        <f t="shared" si="69"/>
        <v>2465.2918259759999</v>
      </c>
      <c r="AM176">
        <f t="shared" si="85"/>
        <v>1.0389804862999377</v>
      </c>
      <c r="AN176">
        <f t="shared" si="86"/>
        <v>2.2109276400391948</v>
      </c>
      <c r="AO176">
        <f t="shared" si="70"/>
        <v>1.6217600000000001</v>
      </c>
      <c r="AP176">
        <f t="shared" si="87"/>
        <v>1.3632890440257466</v>
      </c>
      <c r="AQ176">
        <f t="shared" si="71"/>
        <v>1.704111305032183</v>
      </c>
      <c r="AR176">
        <f t="shared" si="72"/>
        <v>0.34082226100643653</v>
      </c>
      <c r="AS176">
        <f t="shared" si="73"/>
        <v>0.10801797559782619</v>
      </c>
      <c r="AT176">
        <f t="shared" si="74"/>
        <v>1.6739742883837039</v>
      </c>
      <c r="AV176" t="s">
        <v>21</v>
      </c>
      <c r="AW176" s="9">
        <f t="shared" si="90"/>
        <v>-262.75055070887697</v>
      </c>
      <c r="AX176" t="s">
        <v>21</v>
      </c>
    </row>
    <row r="177" spans="1:50" x14ac:dyDescent="0.2">
      <c r="A177">
        <v>1</v>
      </c>
      <c r="B177" t="s">
        <v>16</v>
      </c>
      <c r="C177">
        <v>12</v>
      </c>
      <c r="D177">
        <v>21</v>
      </c>
      <c r="E177">
        <v>2018</v>
      </c>
      <c r="F177" s="3">
        <v>21.363049199999999</v>
      </c>
      <c r="G177" s="3">
        <f t="shared" si="75"/>
        <v>294.51304919999995</v>
      </c>
      <c r="H177" s="4">
        <v>2517.3780025410178</v>
      </c>
      <c r="I177" s="5">
        <v>54.59</v>
      </c>
      <c r="J177" s="7">
        <f t="shared" si="95"/>
        <v>0.95277523866370462</v>
      </c>
      <c r="K177" s="5">
        <v>1.1599999999999999</v>
      </c>
      <c r="L177" s="5">
        <v>0.8</v>
      </c>
      <c r="N177" t="s">
        <v>21</v>
      </c>
      <c r="O177" s="6">
        <f t="shared" si="88"/>
        <v>417953.38713057811</v>
      </c>
      <c r="P177" s="6">
        <f t="shared" si="66"/>
        <v>417229.11119415035</v>
      </c>
      <c r="Q177" s="6">
        <f t="shared" si="67"/>
        <v>-724.275936427749</v>
      </c>
      <c r="R177" s="18">
        <f t="shared" si="89"/>
        <v>-130.01594503170185</v>
      </c>
      <c r="S177" s="13">
        <f t="shared" si="76"/>
        <v>-130.26398358070989</v>
      </c>
      <c r="V177">
        <v>7.3466657218236797</v>
      </c>
      <c r="W177" s="6">
        <f>H177*(1-Y177)</f>
        <v>2413.6073724402095</v>
      </c>
      <c r="X177">
        <f>MIN(W$2*I177^W$3, 1)</f>
        <v>4.5438394661042478E-2</v>
      </c>
      <c r="Y177">
        <f>X177*(1-0.08*K177)</f>
        <v>4.1221711636497738E-2</v>
      </c>
      <c r="Z177" s="6">
        <v>3684.6438634531801</v>
      </c>
      <c r="AA177" s="6">
        <f t="shared" si="68"/>
        <v>1192.1741448343546</v>
      </c>
      <c r="AB177" t="s">
        <v>21</v>
      </c>
      <c r="AC177" s="6">
        <f t="shared" si="77"/>
        <v>83.056533567872847</v>
      </c>
      <c r="AD177" t="s">
        <v>21</v>
      </c>
      <c r="AE177" s="19">
        <f t="shared" si="78"/>
        <v>43.770369136381852</v>
      </c>
      <c r="AF177" s="12">
        <f t="shared" si="79"/>
        <v>2.5896394347557754</v>
      </c>
      <c r="AG177" s="12">
        <f t="shared" si="80"/>
        <v>0.51792788695115499</v>
      </c>
      <c r="AH177" s="6">
        <f t="shared" si="81"/>
        <v>4522.7099043925464</v>
      </c>
      <c r="AI177">
        <f t="shared" si="82"/>
        <v>1.8463181398427544</v>
      </c>
      <c r="AJ177">
        <f t="shared" si="83"/>
        <v>0.69938104069182361</v>
      </c>
      <c r="AK177">
        <f t="shared" si="84"/>
        <v>0.30061895930817639</v>
      </c>
      <c r="AL177">
        <f t="shared" si="69"/>
        <v>2449.5832038879998</v>
      </c>
      <c r="AM177">
        <f t="shared" si="85"/>
        <v>1.1957614291217198</v>
      </c>
      <c r="AN177">
        <f t="shared" si="86"/>
        <v>3.3598189197676214</v>
      </c>
      <c r="AO177">
        <f t="shared" si="70"/>
        <v>1.6217600000000001</v>
      </c>
      <c r="AP177">
        <f t="shared" si="87"/>
        <v>2.0717115478046204</v>
      </c>
      <c r="AQ177">
        <f t="shared" si="71"/>
        <v>2.5896394347557754</v>
      </c>
      <c r="AR177">
        <f t="shared" si="72"/>
        <v>0.51792788695115499</v>
      </c>
      <c r="AS177">
        <f t="shared" si="73"/>
        <v>0.15580927032677711</v>
      </c>
      <c r="AT177">
        <f t="shared" si="74"/>
        <v>2.5438419527906411</v>
      </c>
      <c r="AV177" t="s">
        <v>21</v>
      </c>
      <c r="AW177" s="9">
        <f t="shared" si="90"/>
        <v>-275.70898425810628</v>
      </c>
      <c r="AX177" t="s">
        <v>21</v>
      </c>
    </row>
    <row r="178" spans="1:50" x14ac:dyDescent="0.2">
      <c r="A178">
        <v>1</v>
      </c>
      <c r="B178" t="s">
        <v>17</v>
      </c>
      <c r="C178">
        <v>15</v>
      </c>
      <c r="D178">
        <v>21</v>
      </c>
      <c r="E178">
        <v>2018</v>
      </c>
      <c r="F178" s="3">
        <v>24.500851099999998</v>
      </c>
      <c r="G178" s="3">
        <f t="shared" si="75"/>
        <v>297.65085109999995</v>
      </c>
      <c r="H178" s="4">
        <v>1549.143338778372</v>
      </c>
      <c r="I178" s="5">
        <v>36.700000000000003</v>
      </c>
      <c r="J178" s="7">
        <f t="shared" si="95"/>
        <v>0.64053583548191895</v>
      </c>
      <c r="K178" s="5">
        <v>1.1599999999999999</v>
      </c>
      <c r="L178" s="5">
        <v>0.8</v>
      </c>
      <c r="N178" t="s">
        <v>21</v>
      </c>
      <c r="O178" s="6">
        <f t="shared" si="88"/>
        <v>417229.11119415035</v>
      </c>
      <c r="P178" s="6">
        <f t="shared" si="66"/>
        <v>415222.91567021911</v>
      </c>
      <c r="Q178" s="6">
        <f t="shared" si="67"/>
        <v>-2006.1955239312485</v>
      </c>
      <c r="R178" s="18">
        <f t="shared" si="89"/>
        <v>-130.26398358070989</v>
      </c>
      <c r="S178" s="13">
        <f t="shared" si="76"/>
        <v>-130.95103364237099</v>
      </c>
      <c r="V178">
        <v>4.5217502026109004</v>
      </c>
      <c r="W178" s="6">
        <f>H178*(1-Y178)</f>
        <v>1455.2810275367376</v>
      </c>
      <c r="X178">
        <f>MIN(W$2*I178^W$3, 1)</f>
        <v>6.6787717036606395E-2</v>
      </c>
      <c r="Y178">
        <f>X178*(1-0.08*K178)</f>
        <v>6.0589816895609321E-2</v>
      </c>
      <c r="Z178" s="6">
        <v>3932.7126939199502</v>
      </c>
      <c r="AA178" s="6">
        <f t="shared" si="68"/>
        <v>1272.4373281382111</v>
      </c>
      <c r="AB178" t="s">
        <v>21</v>
      </c>
      <c r="AC178" s="6">
        <f t="shared" si="77"/>
        <v>82.482310087809097</v>
      </c>
      <c r="AD178" t="s">
        <v>21</v>
      </c>
      <c r="AE178" s="19">
        <f t="shared" si="78"/>
        <v>52.923665783302141</v>
      </c>
      <c r="AF178" s="12">
        <f t="shared" si="79"/>
        <v>3.1311870255705871</v>
      </c>
      <c r="AG178" s="12">
        <f t="shared" si="80"/>
        <v>0.6262374051141173</v>
      </c>
      <c r="AH178" s="6">
        <f t="shared" si="81"/>
        <v>4933.3072391597198</v>
      </c>
      <c r="AI178">
        <f t="shared" si="82"/>
        <v>2.0200440985562964</v>
      </c>
      <c r="AJ178">
        <f t="shared" si="83"/>
        <v>0.73304558492509264</v>
      </c>
      <c r="AK178">
        <f t="shared" si="84"/>
        <v>0.2669544150749073</v>
      </c>
      <c r="AL178">
        <f t="shared" si="69"/>
        <v>2442.1779914039998</v>
      </c>
      <c r="AM178">
        <f t="shared" si="85"/>
        <v>1.2762661265177644</v>
      </c>
      <c r="AN178">
        <f t="shared" si="86"/>
        <v>4.0624270964714855</v>
      </c>
      <c r="AO178">
        <f t="shared" si="70"/>
        <v>1.6217600000000001</v>
      </c>
      <c r="AP178">
        <f t="shared" si="87"/>
        <v>2.5049496204564701</v>
      </c>
      <c r="AQ178">
        <f t="shared" si="71"/>
        <v>3.1311870255705871</v>
      </c>
      <c r="AR178">
        <f t="shared" si="72"/>
        <v>0.6262374051141173</v>
      </c>
      <c r="AS178">
        <f t="shared" si="73"/>
        <v>0.18390336683649211</v>
      </c>
      <c r="AT178">
        <f t="shared" si="74"/>
        <v>3.0758123354077633</v>
      </c>
      <c r="AV178" t="s">
        <v>21</v>
      </c>
      <c r="AW178" s="9">
        <f t="shared" si="90"/>
        <v>-281.8756696413318</v>
      </c>
      <c r="AX178" t="s">
        <v>21</v>
      </c>
    </row>
    <row r="179" spans="1:50" x14ac:dyDescent="0.2">
      <c r="A179">
        <v>1</v>
      </c>
      <c r="B179" t="s">
        <v>18</v>
      </c>
      <c r="C179">
        <v>18</v>
      </c>
      <c r="D179">
        <v>21</v>
      </c>
      <c r="E179">
        <v>2018</v>
      </c>
      <c r="F179" s="3">
        <v>22.2821371</v>
      </c>
      <c r="G179" s="3">
        <f t="shared" si="75"/>
        <v>295.43213709999998</v>
      </c>
      <c r="H179" s="4">
        <v>77.457166938918604</v>
      </c>
      <c r="I179" s="5">
        <v>1</v>
      </c>
      <c r="J179" s="7">
        <f t="shared" si="95"/>
        <v>1.7453292519943295E-2</v>
      </c>
      <c r="K179" s="5">
        <v>1.1599999999999999</v>
      </c>
      <c r="L179" s="5">
        <v>0.8</v>
      </c>
      <c r="N179" t="s">
        <v>21</v>
      </c>
      <c r="O179" s="6">
        <f t="shared" si="88"/>
        <v>415222.91567021911</v>
      </c>
      <c r="P179" s="6">
        <f t="shared" si="66"/>
        <v>412000.88216228859</v>
      </c>
      <c r="Q179" s="6">
        <f t="shared" si="67"/>
        <v>-3222.0335079305069</v>
      </c>
      <c r="R179" s="18">
        <f t="shared" si="89"/>
        <v>-130.95103364237099</v>
      </c>
      <c r="S179" s="13">
        <f t="shared" si="76"/>
        <v>-132.05446463595626</v>
      </c>
      <c r="V179">
        <v>0.22624462445308199</v>
      </c>
      <c r="W179" s="6">
        <f>H179*(1-Y179)</f>
        <v>7.188025091931646</v>
      </c>
      <c r="X179">
        <f>MIN(W$2*I179^W$3, 1)</f>
        <v>1</v>
      </c>
      <c r="Y179">
        <f>X179*(1-0.08*K179)</f>
        <v>0.90720000000000001</v>
      </c>
      <c r="Z179" s="6">
        <v>3755.9080724355499</v>
      </c>
      <c r="AA179" s="6">
        <f t="shared" si="68"/>
        <v>1215.231827082438</v>
      </c>
      <c r="AB179" t="s">
        <v>21</v>
      </c>
      <c r="AC179" s="6">
        <f t="shared" si="77"/>
        <v>80.90729095438958</v>
      </c>
      <c r="AD179" t="s">
        <v>21</v>
      </c>
      <c r="AE179" s="19">
        <f t="shared" si="78"/>
        <v>46.295921286077999</v>
      </c>
      <c r="AF179" s="12">
        <f t="shared" si="79"/>
        <v>2.7390617396261514</v>
      </c>
      <c r="AG179" s="12">
        <f t="shared" si="80"/>
        <v>0.54781234792523015</v>
      </c>
      <c r="AH179" s="6">
        <f t="shared" si="81"/>
        <v>4642.632094754299</v>
      </c>
      <c r="AI179">
        <f t="shared" si="82"/>
        <v>1.8969540085932441</v>
      </c>
      <c r="AJ179">
        <f t="shared" si="83"/>
        <v>0.70958206087976849</v>
      </c>
      <c r="AK179">
        <f t="shared" si="84"/>
        <v>0.29041793912023156</v>
      </c>
      <c r="AL179">
        <f t="shared" si="69"/>
        <v>2447.4141564440001</v>
      </c>
      <c r="AM179">
        <f t="shared" si="85"/>
        <v>1.2188884925601184</v>
      </c>
      <c r="AN179">
        <f t="shared" si="86"/>
        <v>3.5536806134848864</v>
      </c>
      <c r="AO179">
        <f t="shared" si="70"/>
        <v>1.6217600000000001</v>
      </c>
      <c r="AP179">
        <f t="shared" si="87"/>
        <v>2.1912493917009215</v>
      </c>
      <c r="AQ179">
        <f t="shared" si="71"/>
        <v>2.7390617396261514</v>
      </c>
      <c r="AR179">
        <f t="shared" si="72"/>
        <v>0.54781234792523015</v>
      </c>
      <c r="AS179">
        <f t="shared" si="73"/>
        <v>0.16363454528817525</v>
      </c>
      <c r="AT179">
        <f t="shared" si="74"/>
        <v>2.6906217410153999</v>
      </c>
      <c r="AV179" t="s">
        <v>21</v>
      </c>
      <c r="AW179" s="9">
        <f t="shared" si="90"/>
        <v>-279.08602560381217</v>
      </c>
      <c r="AX179" t="s">
        <v>21</v>
      </c>
    </row>
    <row r="180" spans="1:50" x14ac:dyDescent="0.2">
      <c r="A180">
        <v>1</v>
      </c>
      <c r="B180" t="s">
        <v>19</v>
      </c>
      <c r="C180">
        <v>21</v>
      </c>
      <c r="D180">
        <v>21</v>
      </c>
      <c r="E180">
        <v>2018</v>
      </c>
      <c r="F180" s="3">
        <v>19.144375499999999</v>
      </c>
      <c r="G180" s="3">
        <f t="shared" si="75"/>
        <v>292.2943755</v>
      </c>
      <c r="H180" s="4">
        <v>0</v>
      </c>
      <c r="K180" s="5">
        <v>1.1599999999999999</v>
      </c>
      <c r="L180" s="5">
        <v>0.8</v>
      </c>
      <c r="N180" t="s">
        <v>21</v>
      </c>
      <c r="O180" s="6">
        <f t="shared" si="88"/>
        <v>412000.88216228859</v>
      </c>
      <c r="P180" s="6">
        <f t="shared" si="66"/>
        <v>409101.17337073717</v>
      </c>
      <c r="Q180" s="6">
        <f t="shared" si="67"/>
        <v>-2899.7087915514321</v>
      </c>
      <c r="R180" s="18">
        <f t="shared" si="89"/>
        <v>-132.05446463595626</v>
      </c>
      <c r="S180" s="13">
        <f t="shared" si="76"/>
        <v>-133.04751096681971</v>
      </c>
      <c r="V180">
        <v>0</v>
      </c>
      <c r="W180" s="6">
        <v>0</v>
      </c>
      <c r="Z180" s="6">
        <v>3517.2640366376199</v>
      </c>
      <c r="AA180" s="6">
        <f t="shared" si="68"/>
        <v>1138.0180555917555</v>
      </c>
      <c r="AB180" t="s">
        <v>21</v>
      </c>
      <c r="AC180" s="6">
        <f t="shared" si="77"/>
        <v>78.42508330255707</v>
      </c>
      <c r="AD180" t="s">
        <v>21</v>
      </c>
      <c r="AE180" s="19">
        <f t="shared" si="78"/>
        <v>38.163624177214608</v>
      </c>
      <c r="AF180" s="12">
        <f t="shared" si="79"/>
        <v>2.2579207827691481</v>
      </c>
      <c r="AG180" s="12">
        <f t="shared" si="80"/>
        <v>0.4515841565538295</v>
      </c>
      <c r="AH180" s="6">
        <f t="shared" si="81"/>
        <v>4234.6826305616896</v>
      </c>
      <c r="AI180">
        <f t="shared" si="82"/>
        <v>1.7250486321838281</v>
      </c>
      <c r="AJ180">
        <f t="shared" si="83"/>
        <v>0.67359867861681411</v>
      </c>
      <c r="AK180">
        <f t="shared" si="84"/>
        <v>0.32640132138318589</v>
      </c>
      <c r="AL180">
        <f t="shared" si="69"/>
        <v>2454.81927382</v>
      </c>
      <c r="AM180">
        <f t="shared" si="85"/>
        <v>1.1414423827399753</v>
      </c>
      <c r="AN180">
        <f t="shared" si="86"/>
        <v>2.9294444869309553</v>
      </c>
      <c r="AO180">
        <f t="shared" si="70"/>
        <v>1.6217600000000001</v>
      </c>
      <c r="AP180">
        <f t="shared" si="87"/>
        <v>1.8063366262153187</v>
      </c>
      <c r="AQ180">
        <f t="shared" si="71"/>
        <v>2.2579207827691481</v>
      </c>
      <c r="AR180">
        <f t="shared" si="72"/>
        <v>0.4515841565538295</v>
      </c>
      <c r="AS180">
        <f t="shared" si="73"/>
        <v>0.13821180032165853</v>
      </c>
      <c r="AT180">
        <f t="shared" si="74"/>
        <v>2.2179897078327162</v>
      </c>
      <c r="AV180" t="s">
        <v>21</v>
      </c>
      <c r="AW180" s="9">
        <f t="shared" si="90"/>
        <v>-275.38086672105931</v>
      </c>
      <c r="AX180" t="s">
        <v>21</v>
      </c>
    </row>
    <row r="181" spans="1:50" x14ac:dyDescent="0.2">
      <c r="A181">
        <v>1</v>
      </c>
      <c r="B181" t="s">
        <v>12</v>
      </c>
      <c r="C181">
        <v>0</v>
      </c>
      <c r="D181">
        <v>22</v>
      </c>
      <c r="E181">
        <v>2018</v>
      </c>
      <c r="F181" s="3">
        <v>15.3516478</v>
      </c>
      <c r="G181" s="3">
        <f t="shared" si="75"/>
        <v>288.5016478</v>
      </c>
      <c r="H181" s="4">
        <v>0</v>
      </c>
      <c r="K181" s="5">
        <v>1.35</v>
      </c>
      <c r="L181" s="5">
        <v>0.8</v>
      </c>
      <c r="N181" t="s">
        <v>21</v>
      </c>
      <c r="O181" s="6">
        <f t="shared" si="88"/>
        <v>409101.17337073717</v>
      </c>
      <c r="P181" s="6">
        <f t="shared" si="66"/>
        <v>406507.56524093007</v>
      </c>
      <c r="Q181" s="6">
        <f t="shared" si="67"/>
        <v>-2593.608129807079</v>
      </c>
      <c r="R181" s="18">
        <f t="shared" si="89"/>
        <v>-133.04751096681971</v>
      </c>
      <c r="S181" s="13">
        <f t="shared" si="76"/>
        <v>-133.93572879217749</v>
      </c>
      <c r="V181">
        <v>0</v>
      </c>
      <c r="W181" s="6">
        <v>0</v>
      </c>
      <c r="Z181" s="6">
        <v>3245.88051493692</v>
      </c>
      <c r="AA181" s="6">
        <f t="shared" si="68"/>
        <v>1050.2113557055807</v>
      </c>
      <c r="AB181" t="s">
        <v>21</v>
      </c>
      <c r="AC181" s="6">
        <f t="shared" si="77"/>
        <v>76.240424450693837</v>
      </c>
      <c r="AD181" t="s">
        <v>21</v>
      </c>
      <c r="AE181" s="19">
        <f t="shared" si="78"/>
        <v>34.941300111005894</v>
      </c>
      <c r="AF181" s="12">
        <f t="shared" si="79"/>
        <v>1.7763247692554516</v>
      </c>
      <c r="AG181" s="12">
        <f t="shared" si="80"/>
        <v>0.35526495385109025</v>
      </c>
      <c r="AH181" s="6">
        <f t="shared" si="81"/>
        <v>3882.131111954674</v>
      </c>
      <c r="AI181">
        <f t="shared" si="82"/>
        <v>1.5756872340968755</v>
      </c>
      <c r="AJ181">
        <f t="shared" si="83"/>
        <v>0.62583952286910571</v>
      </c>
      <c r="AK181">
        <f t="shared" si="84"/>
        <v>0.37416047713089423</v>
      </c>
      <c r="AL181">
        <f t="shared" si="69"/>
        <v>2463.7701111920001</v>
      </c>
      <c r="AM181">
        <f t="shared" si="85"/>
        <v>1.0533714701159285</v>
      </c>
      <c r="AN181">
        <f t="shared" si="86"/>
        <v>2.4493386978309579</v>
      </c>
      <c r="AO181">
        <f t="shared" si="70"/>
        <v>1.7236000000000002</v>
      </c>
      <c r="AP181">
        <f t="shared" si="87"/>
        <v>1.4210598154043614</v>
      </c>
      <c r="AQ181">
        <f t="shared" si="71"/>
        <v>1.7763247692554516</v>
      </c>
      <c r="AR181">
        <f t="shared" si="72"/>
        <v>0.35526495385109025</v>
      </c>
      <c r="AS181">
        <f t="shared" si="73"/>
        <v>0.11202137038153756</v>
      </c>
      <c r="AT181">
        <f t="shared" si="74"/>
        <v>1.7449106656191011</v>
      </c>
      <c r="AV181" t="s">
        <v>21</v>
      </c>
      <c r="AW181" s="9">
        <f t="shared" si="90"/>
        <v>-314.55205089270794</v>
      </c>
      <c r="AX181" t="s">
        <v>21</v>
      </c>
    </row>
    <row r="182" spans="1:50" x14ac:dyDescent="0.2">
      <c r="A182">
        <v>1</v>
      </c>
      <c r="B182" t="s">
        <v>13</v>
      </c>
      <c r="C182">
        <v>3</v>
      </c>
      <c r="D182">
        <v>22</v>
      </c>
      <c r="E182">
        <v>2018</v>
      </c>
      <c r="F182" s="3">
        <v>13.78792</v>
      </c>
      <c r="G182" s="3">
        <f t="shared" si="75"/>
        <v>286.93791999999996</v>
      </c>
      <c r="H182" s="4">
        <v>0</v>
      </c>
      <c r="K182" s="5">
        <v>1.35</v>
      </c>
      <c r="L182" s="5">
        <v>0.8</v>
      </c>
      <c r="N182" t="s">
        <v>21</v>
      </c>
      <c r="O182" s="6">
        <f t="shared" si="88"/>
        <v>406507.56524093007</v>
      </c>
      <c r="P182" s="6">
        <f t="shared" si="66"/>
        <v>404083.00531612593</v>
      </c>
      <c r="Q182" s="6">
        <f t="shared" si="67"/>
        <v>-2424.5599248041431</v>
      </c>
      <c r="R182" s="18">
        <f t="shared" si="89"/>
        <v>-133.93572879217749</v>
      </c>
      <c r="S182" s="13">
        <f t="shared" si="76"/>
        <v>-134.76605366628223</v>
      </c>
      <c r="V182">
        <v>0</v>
      </c>
      <c r="W182" s="6">
        <v>0</v>
      </c>
      <c r="Z182" s="6">
        <v>3139.21516340471</v>
      </c>
      <c r="AA182" s="6">
        <f t="shared" si="68"/>
        <v>1015.6995605473951</v>
      </c>
      <c r="AB182" t="s">
        <v>21</v>
      </c>
      <c r="AC182" s="6">
        <f t="shared" si="77"/>
        <v>74.325345113219527</v>
      </c>
      <c r="AD182" t="s">
        <v>21</v>
      </c>
      <c r="AE182" s="19">
        <f t="shared" si="78"/>
        <v>31.583993710263844</v>
      </c>
      <c r="AF182" s="12">
        <f t="shared" si="79"/>
        <v>1.6056480486219364</v>
      </c>
      <c r="AG182" s="12">
        <f t="shared" si="80"/>
        <v>0.3211296097243872</v>
      </c>
      <c r="AH182" s="6">
        <f t="shared" si="81"/>
        <v>3679.0543565459257</v>
      </c>
      <c r="AI182">
        <f t="shared" si="82"/>
        <v>1.491028668310951</v>
      </c>
      <c r="AJ182">
        <f t="shared" si="83"/>
        <v>0.60487200919884099</v>
      </c>
      <c r="AK182">
        <f t="shared" si="84"/>
        <v>0.39512799080115907</v>
      </c>
      <c r="AL182">
        <f t="shared" si="69"/>
        <v>2467.4605087999998</v>
      </c>
      <c r="AM182">
        <f t="shared" si="85"/>
        <v>1.0187558280314897</v>
      </c>
      <c r="AN182">
        <f t="shared" si="86"/>
        <v>2.2139959812838161</v>
      </c>
      <c r="AO182">
        <f t="shared" si="70"/>
        <v>1.7236000000000002</v>
      </c>
      <c r="AP182">
        <f t="shared" si="87"/>
        <v>1.2845184388975492</v>
      </c>
      <c r="AQ182">
        <f t="shared" si="71"/>
        <v>1.6056480486219364</v>
      </c>
      <c r="AR182">
        <f t="shared" si="72"/>
        <v>0.3211296097243872</v>
      </c>
      <c r="AS182">
        <f t="shared" si="73"/>
        <v>0.10252304520220441</v>
      </c>
      <c r="AT182">
        <f t="shared" si="74"/>
        <v>1.5772523435819987</v>
      </c>
      <c r="AV182" t="s">
        <v>21</v>
      </c>
      <c r="AW182" s="9">
        <f t="shared" si="90"/>
        <v>-313.12021630760711</v>
      </c>
      <c r="AX182" t="s">
        <v>21</v>
      </c>
    </row>
    <row r="183" spans="1:50" x14ac:dyDescent="0.2">
      <c r="A183">
        <v>1</v>
      </c>
      <c r="B183" t="s">
        <v>14</v>
      </c>
      <c r="C183">
        <v>6</v>
      </c>
      <c r="D183">
        <v>22</v>
      </c>
      <c r="E183">
        <v>2018</v>
      </c>
      <c r="F183" s="3">
        <v>8.8089823000000305</v>
      </c>
      <c r="G183" s="3">
        <f t="shared" si="75"/>
        <v>281.9589823</v>
      </c>
      <c r="H183" s="4">
        <v>39.18053411105393</v>
      </c>
      <c r="I183" s="5">
        <v>1</v>
      </c>
      <c r="J183" s="7">
        <f>I183*PI()/180</f>
        <v>1.7453292519943295E-2</v>
      </c>
      <c r="K183" s="5">
        <v>1.35</v>
      </c>
      <c r="L183" s="5">
        <v>0.8</v>
      </c>
      <c r="N183" t="s">
        <v>21</v>
      </c>
      <c r="O183" s="6">
        <f t="shared" si="88"/>
        <v>404083.00531612593</v>
      </c>
      <c r="P183" s="6">
        <f t="shared" si="66"/>
        <v>402181.17633323272</v>
      </c>
      <c r="Q183" s="6">
        <f t="shared" si="67"/>
        <v>-1901.8289828931929</v>
      </c>
      <c r="R183" s="18">
        <f t="shared" si="89"/>
        <v>-134.76605366628223</v>
      </c>
      <c r="S183" s="13">
        <f t="shared" si="76"/>
        <v>-135.41736192830305</v>
      </c>
      <c r="V183">
        <v>0.111035225250915</v>
      </c>
      <c r="W183" s="6">
        <f>H183*(1-Y183)</f>
        <v>4.2314976839938243</v>
      </c>
      <c r="X183">
        <f>MIN(W$2*I183^W$3, 1)</f>
        <v>1</v>
      </c>
      <c r="Y183">
        <f>X183*(1-0.08*K183)</f>
        <v>0.89200000000000002</v>
      </c>
      <c r="Z183" s="6">
        <v>2818.9275697989901</v>
      </c>
      <c r="AA183" s="6">
        <f t="shared" si="68"/>
        <v>912.06984702330465</v>
      </c>
      <c r="AB183" t="s">
        <v>21</v>
      </c>
      <c r="AC183" s="6">
        <f t="shared" si="77"/>
        <v>72.567932013164352</v>
      </c>
      <c r="AD183" t="s">
        <v>21</v>
      </c>
      <c r="AE183" s="19">
        <f t="shared" si="78"/>
        <v>22.702003704743589</v>
      </c>
      <c r="AF183" s="12">
        <f t="shared" si="79"/>
        <v>1.1541107905072785</v>
      </c>
      <c r="AG183" s="12">
        <f t="shared" si="80"/>
        <v>0.23082215810145565</v>
      </c>
      <c r="AH183" s="6">
        <f t="shared" si="81"/>
        <v>3049.8890669477178</v>
      </c>
      <c r="AI183">
        <f t="shared" si="82"/>
        <v>1.2301854544873028</v>
      </c>
      <c r="AJ183">
        <f t="shared" si="83"/>
        <v>0.53386489118692604</v>
      </c>
      <c r="AK183">
        <f t="shared" si="84"/>
        <v>0.46613510881307402</v>
      </c>
      <c r="AL183">
        <f t="shared" si="69"/>
        <v>2479.2108017719997</v>
      </c>
      <c r="AM183">
        <f t="shared" si="85"/>
        <v>0.91481428989298363</v>
      </c>
      <c r="AN183">
        <f t="shared" si="86"/>
        <v>1.5913802868146765</v>
      </c>
      <c r="AO183">
        <f t="shared" si="70"/>
        <v>1.7236000000000002</v>
      </c>
      <c r="AP183">
        <f t="shared" si="87"/>
        <v>0.92328863240582282</v>
      </c>
      <c r="AQ183">
        <f t="shared" si="71"/>
        <v>1.1541107905072785</v>
      </c>
      <c r="AR183">
        <f t="shared" si="72"/>
        <v>0.23082215810145565</v>
      </c>
      <c r="AS183">
        <f t="shared" si="73"/>
        <v>7.6703530148052659E-2</v>
      </c>
      <c r="AT183">
        <f t="shared" si="74"/>
        <v>1.1337004710610084</v>
      </c>
      <c r="AV183" t="s">
        <v>21</v>
      </c>
      <c r="AW183" s="9">
        <f t="shared" si="90"/>
        <v>-304.32667136039072</v>
      </c>
      <c r="AX183" t="s">
        <v>21</v>
      </c>
    </row>
    <row r="184" spans="1:50" x14ac:dyDescent="0.2">
      <c r="A184">
        <v>1</v>
      </c>
      <c r="B184" t="s">
        <v>15</v>
      </c>
      <c r="C184">
        <v>9</v>
      </c>
      <c r="D184">
        <v>22</v>
      </c>
      <c r="E184">
        <v>2018</v>
      </c>
      <c r="F184" s="3">
        <v>12.5606383000001</v>
      </c>
      <c r="G184" s="3">
        <f t="shared" si="75"/>
        <v>285.71063830000008</v>
      </c>
      <c r="H184" s="4">
        <v>1213.9875335963859</v>
      </c>
      <c r="I184" s="5">
        <v>30.41</v>
      </c>
      <c r="J184" s="7">
        <f t="shared" ref="J184:J187" si="96">I184*PI()/180</f>
        <v>0.53075462553147557</v>
      </c>
      <c r="K184" s="5">
        <v>1.35</v>
      </c>
      <c r="L184" s="5">
        <v>0.8</v>
      </c>
      <c r="N184" t="s">
        <v>21</v>
      </c>
      <c r="O184" s="6">
        <f t="shared" si="88"/>
        <v>402181.17633323272</v>
      </c>
      <c r="P184" s="6">
        <f t="shared" si="66"/>
        <v>401018.83380004467</v>
      </c>
      <c r="Q184" s="6">
        <f t="shared" si="67"/>
        <v>-1162.3425331880414</v>
      </c>
      <c r="R184" s="18">
        <f t="shared" si="89"/>
        <v>-135.41736192830305</v>
      </c>
      <c r="S184" s="13">
        <f t="shared" si="76"/>
        <v>-135.81542258568768</v>
      </c>
      <c r="V184">
        <v>3.4390076709658399</v>
      </c>
      <c r="W184" s="6">
        <f>H184*(1-Y184)</f>
        <v>1127.1963053036866</v>
      </c>
      <c r="X184">
        <f>MIN(W$2*I184^W$3, 1)</f>
        <v>8.0148749962475896E-2</v>
      </c>
      <c r="Y184">
        <f>X184*(1-0.08*K184)</f>
        <v>7.1492684966528497E-2</v>
      </c>
      <c r="Z184" s="6">
        <v>3057.5697298625901</v>
      </c>
      <c r="AA184" s="6">
        <f t="shared" si="68"/>
        <v>989.28301161626189</v>
      </c>
      <c r="AB184" t="s">
        <v>21</v>
      </c>
      <c r="AC184" s="6">
        <f t="shared" si="77"/>
        <v>71.211373949601224</v>
      </c>
      <c r="AD184" t="s">
        <v>21</v>
      </c>
      <c r="AE184" s="19">
        <f t="shared" si="78"/>
        <v>29.150751359987041</v>
      </c>
      <c r="AF184" s="12">
        <f t="shared" si="79"/>
        <v>1.4819483396051956</v>
      </c>
      <c r="AG184" s="12">
        <f t="shared" si="80"/>
        <v>0.29638966792103905</v>
      </c>
      <c r="AH184" s="6">
        <f t="shared" si="81"/>
        <v>3521.269824672308</v>
      </c>
      <c r="AI184">
        <f t="shared" si="82"/>
        <v>1.4254093543235893</v>
      </c>
      <c r="AJ184">
        <f t="shared" si="83"/>
        <v>0.58793542476131999</v>
      </c>
      <c r="AK184">
        <f t="shared" si="84"/>
        <v>0.41206457523867995</v>
      </c>
      <c r="AL184">
        <f t="shared" si="69"/>
        <v>2470.3568936119996</v>
      </c>
      <c r="AM184">
        <f t="shared" si="85"/>
        <v>0.99225979098922956</v>
      </c>
      <c r="AN184">
        <f t="shared" si="86"/>
        <v>2.0434289265148124</v>
      </c>
      <c r="AO184">
        <f t="shared" si="70"/>
        <v>1.7236000000000002</v>
      </c>
      <c r="AP184">
        <f t="shared" si="87"/>
        <v>1.1855586716841566</v>
      </c>
      <c r="AQ184">
        <f t="shared" si="71"/>
        <v>1.4819483396051956</v>
      </c>
      <c r="AR184">
        <f t="shared" si="72"/>
        <v>0.29638966792103905</v>
      </c>
      <c r="AS184">
        <f t="shared" si="73"/>
        <v>9.5556482328573375E-2</v>
      </c>
      <c r="AT184">
        <f t="shared" si="74"/>
        <v>1.4557402499980296</v>
      </c>
      <c r="AV184" t="s">
        <v>21</v>
      </c>
      <c r="AW184" s="9">
        <f t="shared" si="90"/>
        <v>-313.65934851391938</v>
      </c>
      <c r="AX184" t="s">
        <v>21</v>
      </c>
    </row>
    <row r="185" spans="1:50" x14ac:dyDescent="0.2">
      <c r="A185">
        <v>1</v>
      </c>
      <c r="B185" t="s">
        <v>16</v>
      </c>
      <c r="C185">
        <v>12</v>
      </c>
      <c r="D185">
        <v>22</v>
      </c>
      <c r="E185">
        <v>2018</v>
      </c>
      <c r="F185" s="3">
        <v>20.5192452</v>
      </c>
      <c r="G185" s="3">
        <f t="shared" si="75"/>
        <v>293.66924519999998</v>
      </c>
      <c r="H185" s="4">
        <v>2545.4354663464287</v>
      </c>
      <c r="I185" s="5">
        <v>54.59</v>
      </c>
      <c r="J185" s="7">
        <f t="shared" si="96"/>
        <v>0.95277523866370462</v>
      </c>
      <c r="K185" s="5">
        <v>1.35</v>
      </c>
      <c r="L185" s="5">
        <v>0.8</v>
      </c>
      <c r="N185" t="s">
        <v>21</v>
      </c>
      <c r="O185" s="6">
        <f t="shared" si="88"/>
        <v>401018.83380004467</v>
      </c>
      <c r="P185" s="6">
        <f t="shared" si="66"/>
        <v>400328.14779264521</v>
      </c>
      <c r="Q185" s="6">
        <f t="shared" si="67"/>
        <v>-690.68600739945691</v>
      </c>
      <c r="R185" s="18">
        <f t="shared" si="89"/>
        <v>-135.81542258568768</v>
      </c>
      <c r="S185" s="13">
        <f t="shared" si="76"/>
        <v>-136.05195778792083</v>
      </c>
      <c r="V185">
        <v>7.2111210176844303</v>
      </c>
      <c r="W185" s="6">
        <f>H185*(1-Y185)</f>
        <v>2442.266299183204</v>
      </c>
      <c r="X185">
        <f>MIN(W$2*I185^W$3, 1)</f>
        <v>4.5438394661042478E-2</v>
      </c>
      <c r="Y185">
        <f>X185*(1-0.08*K185)</f>
        <v>4.053104803764989E-2</v>
      </c>
      <c r="Z185" s="6">
        <v>3620.2173694175699</v>
      </c>
      <c r="AA185" s="6">
        <f t="shared" si="68"/>
        <v>1171.3288194032016</v>
      </c>
      <c r="AB185" t="s">
        <v>21</v>
      </c>
      <c r="AC185" s="6">
        <f t="shared" si="77"/>
        <v>70.391704846941593</v>
      </c>
      <c r="AD185" t="s">
        <v>21</v>
      </c>
      <c r="AE185" s="19">
        <f t="shared" si="78"/>
        <v>48.365546537327013</v>
      </c>
      <c r="AF185" s="12">
        <f t="shared" si="79"/>
        <v>2.458778523406179</v>
      </c>
      <c r="AG185" s="12">
        <f t="shared" si="80"/>
        <v>0.49175570468123569</v>
      </c>
      <c r="AH185" s="6">
        <f t="shared" si="81"/>
        <v>4565.261854690837</v>
      </c>
      <c r="AI185">
        <f t="shared" si="82"/>
        <v>1.8621753910573946</v>
      </c>
      <c r="AJ185">
        <f t="shared" si="83"/>
        <v>0.68976764021569137</v>
      </c>
      <c r="AK185">
        <f t="shared" si="84"/>
        <v>0.31023235978430863</v>
      </c>
      <c r="AL185">
        <f t="shared" si="69"/>
        <v>2451.574581328</v>
      </c>
      <c r="AM185">
        <f t="shared" si="85"/>
        <v>1.174853379541827</v>
      </c>
      <c r="AN185">
        <f t="shared" si="86"/>
        <v>3.3903605303543127</v>
      </c>
      <c r="AO185">
        <f t="shared" si="70"/>
        <v>1.7236000000000002</v>
      </c>
      <c r="AP185">
        <f t="shared" si="87"/>
        <v>1.9670228187249432</v>
      </c>
      <c r="AQ185">
        <f t="shared" si="71"/>
        <v>2.458778523406179</v>
      </c>
      <c r="AR185">
        <f t="shared" si="72"/>
        <v>0.49175570468123569</v>
      </c>
      <c r="AS185">
        <f t="shared" si="73"/>
        <v>0.1489057695667359</v>
      </c>
      <c r="AT185">
        <f t="shared" si="74"/>
        <v>2.4152953019311503</v>
      </c>
      <c r="AV185" t="s">
        <v>21</v>
      </c>
      <c r="AW185" s="9">
        <f t="shared" si="90"/>
        <v>-331.37243355191612</v>
      </c>
      <c r="AX185" t="s">
        <v>21</v>
      </c>
    </row>
    <row r="186" spans="1:50" x14ac:dyDescent="0.2">
      <c r="A186">
        <v>1</v>
      </c>
      <c r="B186" t="s">
        <v>17</v>
      </c>
      <c r="C186">
        <v>15</v>
      </c>
      <c r="D186">
        <v>22</v>
      </c>
      <c r="E186">
        <v>2018</v>
      </c>
      <c r="F186" s="3">
        <v>24.271017700000002</v>
      </c>
      <c r="G186" s="3">
        <f t="shared" si="75"/>
        <v>297.42101769999999</v>
      </c>
      <c r="H186" s="4">
        <v>1566.4093326471093</v>
      </c>
      <c r="I186" s="5">
        <v>36.700000000000003</v>
      </c>
      <c r="J186" s="7">
        <f t="shared" si="96"/>
        <v>0.64053583548191895</v>
      </c>
      <c r="K186" s="5">
        <v>1.35</v>
      </c>
      <c r="L186" s="5">
        <v>0.8</v>
      </c>
      <c r="N186" t="s">
        <v>21</v>
      </c>
      <c r="O186" s="6">
        <f t="shared" si="88"/>
        <v>400328.14779264521</v>
      </c>
      <c r="P186" s="6">
        <f t="shared" si="66"/>
        <v>398268.91139714129</v>
      </c>
      <c r="Q186" s="6">
        <f t="shared" si="67"/>
        <v>-2059.23639550391</v>
      </c>
      <c r="R186" s="18">
        <f t="shared" si="89"/>
        <v>-136.05195778792083</v>
      </c>
      <c r="S186" s="13">
        <f t="shared" si="76"/>
        <v>-136.75717244702511</v>
      </c>
      <c r="V186">
        <v>4.43832469822408</v>
      </c>
      <c r="W186" s="6">
        <f>H186*(1-Y186)</f>
        <v>1473.0910549281868</v>
      </c>
      <c r="X186">
        <f>MIN(W$2*I186^W$3, 1)</f>
        <v>6.6787717036606395E-2</v>
      </c>
      <c r="Y186">
        <f>X186*(1-0.08*K186)</f>
        <v>5.9574643596652904E-2</v>
      </c>
      <c r="Z186" s="6">
        <v>3914.0802861246698</v>
      </c>
      <c r="AA186" s="6">
        <f t="shared" si="68"/>
        <v>1266.4087740492082</v>
      </c>
      <c r="AB186" t="s">
        <v>21</v>
      </c>
      <c r="AC186" s="6">
        <f t="shared" si="77"/>
        <v>69.908005828686385</v>
      </c>
      <c r="AD186" t="s">
        <v>21</v>
      </c>
      <c r="AE186" s="19">
        <f t="shared" si="78"/>
        <v>60.750831309660391</v>
      </c>
      <c r="AF186" s="12">
        <f t="shared" si="79"/>
        <v>3.0884141707771948</v>
      </c>
      <c r="AG186" s="12">
        <f t="shared" si="80"/>
        <v>0.61768283415543879</v>
      </c>
      <c r="AH186" s="6">
        <f t="shared" si="81"/>
        <v>5068.6544088009578</v>
      </c>
      <c r="AI186">
        <f t="shared" si="82"/>
        <v>2.0750039228713466</v>
      </c>
      <c r="AJ186">
        <f t="shared" si="83"/>
        <v>0.73069117004664907</v>
      </c>
      <c r="AK186">
        <f t="shared" si="84"/>
        <v>0.26930882995335087</v>
      </c>
      <c r="AL186">
        <f t="shared" si="69"/>
        <v>2442.7203982279998</v>
      </c>
      <c r="AM186">
        <f t="shared" si="85"/>
        <v>1.270219432346247</v>
      </c>
      <c r="AN186">
        <f t="shared" si="86"/>
        <v>4.2585525318012589</v>
      </c>
      <c r="AO186">
        <f t="shared" si="70"/>
        <v>1.7236000000000002</v>
      </c>
      <c r="AP186">
        <f t="shared" si="87"/>
        <v>2.470731336621756</v>
      </c>
      <c r="AQ186">
        <f t="shared" si="71"/>
        <v>3.0884141707771948</v>
      </c>
      <c r="AR186">
        <f t="shared" si="72"/>
        <v>0.61768283415543879</v>
      </c>
      <c r="AS186">
        <f t="shared" si="73"/>
        <v>0.18171010188635034</v>
      </c>
      <c r="AT186">
        <f t="shared" si="74"/>
        <v>3.0337959137377264</v>
      </c>
      <c r="AV186" t="s">
        <v>21</v>
      </c>
      <c r="AW186" s="9">
        <f t="shared" si="90"/>
        <v>-339.82619014833904</v>
      </c>
      <c r="AX186" t="s">
        <v>21</v>
      </c>
    </row>
    <row r="187" spans="1:50" x14ac:dyDescent="0.2">
      <c r="A187">
        <v>1</v>
      </c>
      <c r="B187" t="s">
        <v>18</v>
      </c>
      <c r="C187">
        <v>18</v>
      </c>
      <c r="D187">
        <v>22</v>
      </c>
      <c r="E187">
        <v>2018</v>
      </c>
      <c r="F187" s="3">
        <v>21.6181701</v>
      </c>
      <c r="G187" s="3">
        <f t="shared" si="75"/>
        <v>294.76817009999996</v>
      </c>
      <c r="H187" s="4">
        <v>78.320466632355462</v>
      </c>
      <c r="I187" s="5">
        <v>1</v>
      </c>
      <c r="J187" s="7">
        <f t="shared" si="96"/>
        <v>1.7453292519943295E-2</v>
      </c>
      <c r="K187" s="5">
        <v>1.35</v>
      </c>
      <c r="L187" s="5">
        <v>0.8</v>
      </c>
      <c r="N187" t="s">
        <v>21</v>
      </c>
      <c r="O187" s="6">
        <f t="shared" si="88"/>
        <v>398268.91139714129</v>
      </c>
      <c r="P187" s="6">
        <f t="shared" si="66"/>
        <v>395030.88796113315</v>
      </c>
      <c r="Q187" s="6">
        <f t="shared" si="67"/>
        <v>-3238.0234360081145</v>
      </c>
      <c r="R187" s="18">
        <f t="shared" si="89"/>
        <v>-136.75717244702511</v>
      </c>
      <c r="S187" s="13">
        <f t="shared" si="76"/>
        <v>-137.86607941787216</v>
      </c>
      <c r="V187">
        <v>0.22207045050183</v>
      </c>
      <c r="W187" s="6">
        <f>H187*(1-Y187)</f>
        <v>8.4586103962943895</v>
      </c>
      <c r="X187">
        <f>MIN(W$2*I187^W$3, 1)</f>
        <v>1</v>
      </c>
      <c r="Y187">
        <f>X187*(1-0.08*K187)</f>
        <v>0.89200000000000002</v>
      </c>
      <c r="Z187" s="6">
        <v>3704.31091732085</v>
      </c>
      <c r="AA187" s="6">
        <f t="shared" si="68"/>
        <v>1198.5374608005613</v>
      </c>
      <c r="AB187" t="s">
        <v>21</v>
      </c>
      <c r="AC187" s="6">
        <f t="shared" si="77"/>
        <v>68.480675078950966</v>
      </c>
      <c r="AD187" t="s">
        <v>21</v>
      </c>
      <c r="AE187" s="19">
        <f t="shared" si="78"/>
        <v>51.741127928699242</v>
      </c>
      <c r="AF187" s="12">
        <f t="shared" si="79"/>
        <v>2.6303842970059881</v>
      </c>
      <c r="AG187" s="12">
        <f t="shared" si="80"/>
        <v>0.52607685940119753</v>
      </c>
      <c r="AH187" s="6">
        <f t="shared" si="81"/>
        <v>4712.2367513256831</v>
      </c>
      <c r="AI187">
        <f t="shared" si="82"/>
        <v>1.9241621405757425</v>
      </c>
      <c r="AJ187">
        <f t="shared" si="83"/>
        <v>0.70224092026011398</v>
      </c>
      <c r="AK187">
        <f t="shared" si="84"/>
        <v>0.29775907973988597</v>
      </c>
      <c r="AL187">
        <f t="shared" si="69"/>
        <v>2448.9811185640001</v>
      </c>
      <c r="AM187">
        <f t="shared" si="85"/>
        <v>1.2021438924779952</v>
      </c>
      <c r="AN187">
        <f t="shared" si="86"/>
        <v>3.6269842994556174</v>
      </c>
      <c r="AO187">
        <f t="shared" si="70"/>
        <v>1.7236000000000002</v>
      </c>
      <c r="AP187">
        <f t="shared" si="87"/>
        <v>2.1043074376047906</v>
      </c>
      <c r="AQ187">
        <f t="shared" si="71"/>
        <v>2.6303842970059881</v>
      </c>
      <c r="AR187">
        <f t="shared" si="72"/>
        <v>0.52607685940119753</v>
      </c>
      <c r="AS187">
        <f t="shared" si="73"/>
        <v>0.15794901606589937</v>
      </c>
      <c r="AT187">
        <f t="shared" si="74"/>
        <v>2.5838662467373936</v>
      </c>
      <c r="AV187" t="s">
        <v>21</v>
      </c>
      <c r="AW187" s="9">
        <f t="shared" si="90"/>
        <v>-335.69791919966366</v>
      </c>
      <c r="AX187" t="s">
        <v>21</v>
      </c>
    </row>
    <row r="188" spans="1:50" x14ac:dyDescent="0.2">
      <c r="A188">
        <v>1</v>
      </c>
      <c r="B188" t="s">
        <v>19</v>
      </c>
      <c r="C188">
        <v>21</v>
      </c>
      <c r="D188">
        <v>22</v>
      </c>
      <c r="E188">
        <v>2018</v>
      </c>
      <c r="F188" s="3">
        <v>17.866445800000001</v>
      </c>
      <c r="G188" s="3">
        <f t="shared" si="75"/>
        <v>291.01644579999999</v>
      </c>
      <c r="H188" s="4">
        <v>0</v>
      </c>
      <c r="K188" s="5">
        <v>1.35</v>
      </c>
      <c r="L188" s="5">
        <v>0.8</v>
      </c>
      <c r="N188" t="s">
        <v>21</v>
      </c>
      <c r="O188" s="6">
        <f t="shared" si="88"/>
        <v>395030.88796113315</v>
      </c>
      <c r="P188" s="6">
        <f t="shared" si="66"/>
        <v>392189.83401044743</v>
      </c>
      <c r="Q188" s="6">
        <f t="shared" si="67"/>
        <v>-2841.0539506857067</v>
      </c>
      <c r="R188" s="18">
        <f t="shared" si="89"/>
        <v>-137.86607941787216</v>
      </c>
      <c r="S188" s="13">
        <f t="shared" si="76"/>
        <v>-138.83903856802326</v>
      </c>
      <c r="V188">
        <v>0</v>
      </c>
      <c r="W188" s="6">
        <v>0</v>
      </c>
      <c r="Z188" s="6">
        <v>3423.7794552694199</v>
      </c>
      <c r="AA188" s="6">
        <f t="shared" si="68"/>
        <v>1107.7709258885916</v>
      </c>
      <c r="AB188" t="s">
        <v>21</v>
      </c>
      <c r="AC188" s="6">
        <f t="shared" si="77"/>
        <v>66.280629563282886</v>
      </c>
      <c r="AD188" t="s">
        <v>21</v>
      </c>
      <c r="AE188" s="19">
        <f t="shared" si="78"/>
        <v>40.998371179235249</v>
      </c>
      <c r="AF188" s="12">
        <f t="shared" si="79"/>
        <v>2.0842504999367604</v>
      </c>
      <c r="AG188" s="12">
        <f t="shared" si="80"/>
        <v>0.41685009998735201</v>
      </c>
      <c r="AH188" s="6">
        <f t="shared" si="81"/>
        <v>4212.6403581012</v>
      </c>
      <c r="AI188">
        <f t="shared" si="82"/>
        <v>1.7139637266239793</v>
      </c>
      <c r="AJ188">
        <f t="shared" si="83"/>
        <v>0.65801553017679404</v>
      </c>
      <c r="AK188">
        <f t="shared" si="84"/>
        <v>0.34198446982320591</v>
      </c>
      <c r="AL188">
        <f t="shared" si="69"/>
        <v>2457.835187912</v>
      </c>
      <c r="AM188">
        <f t="shared" si="85"/>
        <v>1.1111042386044048</v>
      </c>
      <c r="AN188">
        <f t="shared" si="86"/>
        <v>2.8739313293528008</v>
      </c>
      <c r="AO188">
        <f t="shared" si="70"/>
        <v>1.7236000000000002</v>
      </c>
      <c r="AP188">
        <f t="shared" si="87"/>
        <v>1.6674003999494085</v>
      </c>
      <c r="AQ188">
        <f t="shared" si="71"/>
        <v>2.0842504999367604</v>
      </c>
      <c r="AR188">
        <f t="shared" si="72"/>
        <v>0.41685009998735201</v>
      </c>
      <c r="AS188">
        <f t="shared" si="73"/>
        <v>0.12886220700066123</v>
      </c>
      <c r="AT188">
        <f t="shared" si="74"/>
        <v>2.0473907644073321</v>
      </c>
      <c r="AV188" t="s">
        <v>21</v>
      </c>
      <c r="AW188" s="9">
        <f t="shared" si="90"/>
        <v>-330.09611109018448</v>
      </c>
      <c r="AX188" t="s">
        <v>21</v>
      </c>
    </row>
    <row r="189" spans="1:50" x14ac:dyDescent="0.2">
      <c r="A189">
        <v>1</v>
      </c>
      <c r="B189" t="s">
        <v>12</v>
      </c>
      <c r="C189">
        <v>0</v>
      </c>
      <c r="D189">
        <v>23</v>
      </c>
      <c r="E189">
        <v>2018</v>
      </c>
      <c r="F189" s="3">
        <v>16.925664900000001</v>
      </c>
      <c r="G189" s="3">
        <f t="shared" si="75"/>
        <v>290.07566489999999</v>
      </c>
      <c r="H189" s="4">
        <v>0</v>
      </c>
      <c r="K189" s="5">
        <v>1.17</v>
      </c>
      <c r="L189" s="5">
        <v>0.8</v>
      </c>
      <c r="N189" t="s">
        <v>21</v>
      </c>
      <c r="O189" s="6">
        <f t="shared" si="88"/>
        <v>392189.83401044743</v>
      </c>
      <c r="P189" s="6">
        <f t="shared" si="66"/>
        <v>389540.95256042975</v>
      </c>
      <c r="Q189" s="6">
        <f t="shared" si="67"/>
        <v>-2648.881450017675</v>
      </c>
      <c r="R189" s="18">
        <f t="shared" si="89"/>
        <v>-138.83903856802326</v>
      </c>
      <c r="S189" s="13">
        <f t="shared" si="76"/>
        <v>-139.74618552446816</v>
      </c>
      <c r="V189">
        <v>0</v>
      </c>
      <c r="W189" s="6">
        <v>0</v>
      </c>
      <c r="Z189" s="6">
        <v>3356.2959038721401</v>
      </c>
      <c r="AA189" s="6">
        <f t="shared" si="68"/>
        <v>1085.9364832236117</v>
      </c>
      <c r="AB189" t="s">
        <v>21</v>
      </c>
      <c r="AC189" s="6">
        <f t="shared" si="77"/>
        <v>64.394345484231266</v>
      </c>
      <c r="AD189" t="s">
        <v>21</v>
      </c>
      <c r="AE189" s="19">
        <f t="shared" si="78"/>
        <v>33.481645923713479</v>
      </c>
      <c r="AF189" s="12">
        <f t="shared" si="79"/>
        <v>1.9639843256059042</v>
      </c>
      <c r="AG189" s="12">
        <f t="shared" si="80"/>
        <v>0.39279686512118073</v>
      </c>
      <c r="AH189" s="6">
        <f t="shared" si="81"/>
        <v>3956.5659960277731</v>
      </c>
      <c r="AI189">
        <f t="shared" si="82"/>
        <v>1.6083239208488949</v>
      </c>
      <c r="AJ189">
        <f t="shared" si="83"/>
        <v>0.64620899264829312</v>
      </c>
      <c r="AK189">
        <f t="shared" si="84"/>
        <v>0.35379100735170688</v>
      </c>
      <c r="AL189">
        <f t="shared" si="69"/>
        <v>2460.0554308360001</v>
      </c>
      <c r="AM189">
        <f t="shared" si="85"/>
        <v>1.0892040955101421</v>
      </c>
      <c r="AN189">
        <f t="shared" si="86"/>
        <v>2.5565105407039033</v>
      </c>
      <c r="AO189">
        <f t="shared" si="70"/>
        <v>1.6271200000000001</v>
      </c>
      <c r="AP189">
        <f t="shared" si="87"/>
        <v>1.5711874604847234</v>
      </c>
      <c r="AQ189">
        <f t="shared" si="71"/>
        <v>1.9639843256059042</v>
      </c>
      <c r="AR189">
        <f t="shared" si="72"/>
        <v>0.39279686512118073</v>
      </c>
      <c r="AS189">
        <f t="shared" si="73"/>
        <v>0.12232691219190775</v>
      </c>
      <c r="AT189">
        <f t="shared" si="74"/>
        <v>1.9292514838347388</v>
      </c>
      <c r="AV189" t="s">
        <v>21</v>
      </c>
      <c r="AW189" s="9">
        <f t="shared" si="90"/>
        <v>-286.14240827071762</v>
      </c>
      <c r="AX189" t="s">
        <v>21</v>
      </c>
    </row>
    <row r="190" spans="1:50" x14ac:dyDescent="0.2">
      <c r="A190">
        <v>1</v>
      </c>
      <c r="B190" t="s">
        <v>13</v>
      </c>
      <c r="C190">
        <v>3</v>
      </c>
      <c r="D190">
        <v>23</v>
      </c>
      <c r="E190">
        <v>2018</v>
      </c>
      <c r="F190" s="3">
        <v>11.461898100000001</v>
      </c>
      <c r="G190" s="3">
        <f t="shared" si="75"/>
        <v>284.61189809999996</v>
      </c>
      <c r="H190" s="4">
        <v>0</v>
      </c>
      <c r="K190" s="5">
        <v>1.17</v>
      </c>
      <c r="L190" s="5">
        <v>0.8</v>
      </c>
      <c r="N190" t="s">
        <v>21</v>
      </c>
      <c r="O190" s="6">
        <f t="shared" si="88"/>
        <v>389540.95256042975</v>
      </c>
      <c r="P190" s="6">
        <f t="shared" si="66"/>
        <v>387453.28603012959</v>
      </c>
      <c r="Q190" s="6">
        <f t="shared" si="67"/>
        <v>-2087.666530300156</v>
      </c>
      <c r="R190" s="18">
        <f t="shared" si="89"/>
        <v>-139.74618552446816</v>
      </c>
      <c r="S190" s="13">
        <f t="shared" si="76"/>
        <v>-140.46113648575826</v>
      </c>
      <c r="V190">
        <v>0</v>
      </c>
      <c r="W190" s="6">
        <v>0</v>
      </c>
      <c r="Z190" s="6">
        <v>2985.9914117253802</v>
      </c>
      <c r="AA190" s="6">
        <f t="shared" si="68"/>
        <v>966.1236987012993</v>
      </c>
      <c r="AB190" t="s">
        <v>21</v>
      </c>
      <c r="AC190" s="6">
        <f t="shared" si="77"/>
        <v>62.672193146495751</v>
      </c>
      <c r="AD190" t="s">
        <v>21</v>
      </c>
      <c r="AE190" s="19">
        <f t="shared" si="78"/>
        <v>23.498478728581794</v>
      </c>
      <c r="AF190" s="12">
        <f t="shared" si="79"/>
        <v>1.3783863554280067</v>
      </c>
      <c r="AG190" s="12">
        <f t="shared" si="80"/>
        <v>0.27567727108560125</v>
      </c>
      <c r="AH190" s="6">
        <f t="shared" si="81"/>
        <v>3268.889856010529</v>
      </c>
      <c r="AI190">
        <f t="shared" si="82"/>
        <v>1.3218584933457729</v>
      </c>
      <c r="AJ190">
        <f t="shared" si="83"/>
        <v>0.57243848446857115</v>
      </c>
      <c r="AK190">
        <f t="shared" si="84"/>
        <v>0.4275615155314289</v>
      </c>
      <c r="AL190">
        <f t="shared" si="69"/>
        <v>2472.9499204839999</v>
      </c>
      <c r="AM190">
        <f t="shared" si="85"/>
        <v>0.96903079107452283</v>
      </c>
      <c r="AN190">
        <f t="shared" si="86"/>
        <v>1.7942400053152148</v>
      </c>
      <c r="AO190">
        <f t="shared" si="70"/>
        <v>1.6271200000000001</v>
      </c>
      <c r="AP190">
        <f t="shared" si="87"/>
        <v>1.1027090843424054</v>
      </c>
      <c r="AQ190">
        <f t="shared" si="71"/>
        <v>1.3783863554280067</v>
      </c>
      <c r="AR190">
        <f t="shared" si="72"/>
        <v>0.27567727108560125</v>
      </c>
      <c r="AS190">
        <f t="shared" si="73"/>
        <v>8.9665633507203774E-2</v>
      </c>
      <c r="AT190">
        <f t="shared" si="74"/>
        <v>1.3540097478561288</v>
      </c>
      <c r="AV190" t="s">
        <v>21</v>
      </c>
      <c r="AW190" s="9">
        <f t="shared" si="90"/>
        <v>-277.77182015556963</v>
      </c>
      <c r="AX190" t="s">
        <v>21</v>
      </c>
    </row>
    <row r="191" spans="1:50" x14ac:dyDescent="0.2">
      <c r="A191">
        <v>1</v>
      </c>
      <c r="B191" t="s">
        <v>14</v>
      </c>
      <c r="C191">
        <v>6</v>
      </c>
      <c r="D191">
        <v>23</v>
      </c>
      <c r="E191">
        <v>2018</v>
      </c>
      <c r="F191" s="3">
        <v>8.8989539999999998</v>
      </c>
      <c r="G191" s="3">
        <f t="shared" si="75"/>
        <v>282.04895399999998</v>
      </c>
      <c r="H191" s="4">
        <v>39.252513046959109</v>
      </c>
      <c r="I191" s="5">
        <v>1</v>
      </c>
      <c r="J191" s="7">
        <f>I191*PI()/180</f>
        <v>1.7453292519943295E-2</v>
      </c>
      <c r="K191" s="5">
        <v>1.17</v>
      </c>
      <c r="L191" s="5">
        <v>0.8</v>
      </c>
      <c r="N191" t="s">
        <v>21</v>
      </c>
      <c r="O191" s="6">
        <f t="shared" si="88"/>
        <v>387453.28603012959</v>
      </c>
      <c r="P191" s="6">
        <f t="shared" si="66"/>
        <v>385626.15657049202</v>
      </c>
      <c r="Q191" s="6">
        <f t="shared" si="67"/>
        <v>-1827.1294596375419</v>
      </c>
      <c r="R191" s="18">
        <f t="shared" si="89"/>
        <v>-140.46113648575826</v>
      </c>
      <c r="S191" s="13">
        <f t="shared" si="76"/>
        <v>-141.0868628384155</v>
      </c>
      <c r="V191">
        <v>0.113697286252052</v>
      </c>
      <c r="W191" s="6">
        <f>H191*(1-Y191)</f>
        <v>3.6740352211953731</v>
      </c>
      <c r="X191">
        <f>MIN(W$2*I191^W$3, 1)</f>
        <v>1</v>
      </c>
      <c r="Y191">
        <f>X191*(1-0.08*K191)</f>
        <v>0.90639999999999998</v>
      </c>
      <c r="Z191" s="6">
        <v>2824.46227491434</v>
      </c>
      <c r="AA191" s="6">
        <f t="shared" si="68"/>
        <v>913.86061231360986</v>
      </c>
      <c r="AB191" t="s">
        <v>21</v>
      </c>
      <c r="AC191" s="6">
        <f t="shared" si="77"/>
        <v>61.339438919268126</v>
      </c>
      <c r="AD191" t="s">
        <v>21</v>
      </c>
      <c r="AE191" s="19">
        <f t="shared" si="78"/>
        <v>19.795163707309996</v>
      </c>
      <c r="AF191" s="12">
        <f t="shared" si="79"/>
        <v>1.1611553187241808</v>
      </c>
      <c r="AG191" s="12">
        <f t="shared" si="80"/>
        <v>0.2322310637448361</v>
      </c>
      <c r="AH191" s="6">
        <f t="shared" si="81"/>
        <v>2957.701693596955</v>
      </c>
      <c r="AI191">
        <f t="shared" si="82"/>
        <v>1.1931034775164762</v>
      </c>
      <c r="AJ191">
        <f t="shared" si="83"/>
        <v>0.53519707725677712</v>
      </c>
      <c r="AK191">
        <f t="shared" si="84"/>
        <v>0.46480292274322288</v>
      </c>
      <c r="AL191">
        <f t="shared" si="69"/>
        <v>2478.9984685600002</v>
      </c>
      <c r="AM191">
        <f t="shared" si="85"/>
        <v>0.91661044364454347</v>
      </c>
      <c r="AN191">
        <f t="shared" si="86"/>
        <v>1.5114712337619913</v>
      </c>
      <c r="AO191">
        <f t="shared" si="70"/>
        <v>1.6271200000000001</v>
      </c>
      <c r="AP191">
        <f t="shared" si="87"/>
        <v>0.92892425497934461</v>
      </c>
      <c r="AQ191">
        <f t="shared" si="71"/>
        <v>1.1611553187241808</v>
      </c>
      <c r="AR191">
        <f t="shared" si="72"/>
        <v>0.2322310637448361</v>
      </c>
      <c r="AS191">
        <f t="shared" si="73"/>
        <v>7.7115324161613485E-2</v>
      </c>
      <c r="AT191">
        <f t="shared" si="74"/>
        <v>1.1406204175891872</v>
      </c>
      <c r="AV191" t="s">
        <v>21</v>
      </c>
      <c r="AW191" s="9">
        <f t="shared" si="90"/>
        <v>-274.3770253438762</v>
      </c>
      <c r="AX191" t="s">
        <v>21</v>
      </c>
    </row>
    <row r="192" spans="1:50" x14ac:dyDescent="0.2">
      <c r="A192">
        <v>1</v>
      </c>
      <c r="B192" t="s">
        <v>15</v>
      </c>
      <c r="C192">
        <v>9</v>
      </c>
      <c r="D192">
        <v>23</v>
      </c>
      <c r="E192">
        <v>2018</v>
      </c>
      <c r="F192" s="3">
        <v>12.7549575</v>
      </c>
      <c r="G192" s="3">
        <f t="shared" si="75"/>
        <v>285.90495749999997</v>
      </c>
      <c r="H192" s="4">
        <v>1216.2177617658833</v>
      </c>
      <c r="I192" s="5">
        <v>30.41</v>
      </c>
      <c r="J192" s="7">
        <f t="shared" ref="J192:J195" si="97">I192*PI()/180</f>
        <v>0.53075462553147557</v>
      </c>
      <c r="K192" s="5">
        <v>1.17</v>
      </c>
      <c r="L192" s="5">
        <v>0.8</v>
      </c>
      <c r="N192" t="s">
        <v>21</v>
      </c>
      <c r="O192" s="6">
        <f t="shared" si="88"/>
        <v>385626.15657049202</v>
      </c>
      <c r="P192" s="6">
        <f t="shared" si="66"/>
        <v>384540.84886252042</v>
      </c>
      <c r="Q192" s="6">
        <f t="shared" si="67"/>
        <v>-1085.307707971622</v>
      </c>
      <c r="R192" s="18">
        <f t="shared" si="89"/>
        <v>-141.0868628384155</v>
      </c>
      <c r="S192" s="13">
        <f t="shared" si="76"/>
        <v>-141.45854182921596</v>
      </c>
      <c r="V192">
        <v>3.52145761586217</v>
      </c>
      <c r="W192" s="6">
        <f>H192*(1-Y192)</f>
        <v>1127.8634004739158</v>
      </c>
      <c r="X192">
        <f>MIN(W$2*I192^W$3, 1)</f>
        <v>8.0148749962475896E-2</v>
      </c>
      <c r="Y192">
        <f>X192*(1-0.08*K192)</f>
        <v>7.2646826965988148E-2</v>
      </c>
      <c r="Z192" s="6">
        <v>3070.3770974895501</v>
      </c>
      <c r="AA192" s="6">
        <f t="shared" si="68"/>
        <v>993.42686190792392</v>
      </c>
      <c r="AB192" t="s">
        <v>21</v>
      </c>
      <c r="AC192" s="6">
        <f t="shared" si="77"/>
        <v>60.19055399739365</v>
      </c>
      <c r="AD192" t="s">
        <v>21</v>
      </c>
      <c r="AE192" s="19">
        <f t="shared" si="78"/>
        <v>25.58805912505386</v>
      </c>
      <c r="AF192" s="12">
        <f t="shared" si="79"/>
        <v>1.5009580818931596</v>
      </c>
      <c r="AG192" s="12">
        <f t="shared" si="80"/>
        <v>0.30019161637863184</v>
      </c>
      <c r="AH192" s="6">
        <f t="shared" si="81"/>
        <v>3429.0174556286834</v>
      </c>
      <c r="AI192">
        <f t="shared" si="82"/>
        <v>1.3883233391480883</v>
      </c>
      <c r="AJ192">
        <f t="shared" si="83"/>
        <v>0.59064397936021051</v>
      </c>
      <c r="AK192">
        <f t="shared" si="84"/>
        <v>0.40935602063978938</v>
      </c>
      <c r="AL192">
        <f t="shared" si="69"/>
        <v>2469.8983002999998</v>
      </c>
      <c r="AM192">
        <f t="shared" si="85"/>
        <v>0.99641611023863985</v>
      </c>
      <c r="AN192">
        <f t="shared" si="86"/>
        <v>1.9537911313679985</v>
      </c>
      <c r="AO192">
        <f t="shared" si="70"/>
        <v>1.6271200000000001</v>
      </c>
      <c r="AP192">
        <f t="shared" si="87"/>
        <v>1.2007664655145278</v>
      </c>
      <c r="AQ192">
        <f t="shared" si="71"/>
        <v>1.5009580818931596</v>
      </c>
      <c r="AR192">
        <f t="shared" si="72"/>
        <v>0.30019161637863184</v>
      </c>
      <c r="AS192">
        <f t="shared" si="73"/>
        <v>9.6631874666322712E-2</v>
      </c>
      <c r="AT192">
        <f t="shared" si="74"/>
        <v>1.4744138071329913</v>
      </c>
      <c r="AV192" t="s">
        <v>21</v>
      </c>
      <c r="AW192" s="9">
        <f t="shared" si="90"/>
        <v>-282.61003927261498</v>
      </c>
      <c r="AX192" t="s">
        <v>21</v>
      </c>
    </row>
    <row r="193" spans="1:50" x14ac:dyDescent="0.2">
      <c r="A193">
        <v>1</v>
      </c>
      <c r="B193" t="s">
        <v>16</v>
      </c>
      <c r="C193">
        <v>12</v>
      </c>
      <c r="D193">
        <v>23</v>
      </c>
      <c r="E193">
        <v>2018</v>
      </c>
      <c r="F193" s="3">
        <v>20.934922799999999</v>
      </c>
      <c r="G193" s="3">
        <f t="shared" si="75"/>
        <v>294.08492279999996</v>
      </c>
      <c r="H193" s="4">
        <v>2550.1117103139973</v>
      </c>
      <c r="I193" s="5">
        <v>54.59</v>
      </c>
      <c r="J193" s="7">
        <f t="shared" si="97"/>
        <v>0.95277523866370462</v>
      </c>
      <c r="K193" s="5">
        <v>1.17</v>
      </c>
      <c r="L193" s="5">
        <v>0.8</v>
      </c>
      <c r="N193" t="s">
        <v>21</v>
      </c>
      <c r="O193" s="6">
        <f t="shared" si="88"/>
        <v>384540.84886252042</v>
      </c>
      <c r="P193" s="6">
        <f t="shared" si="66"/>
        <v>383931.23877532285</v>
      </c>
      <c r="Q193" s="6">
        <f t="shared" si="67"/>
        <v>-609.6100871975566</v>
      </c>
      <c r="R193" s="18">
        <f t="shared" si="89"/>
        <v>-141.45854182921596</v>
      </c>
      <c r="S193" s="13">
        <f t="shared" si="76"/>
        <v>-141.66731143467175</v>
      </c>
      <c r="V193">
        <v>7.3840070904805</v>
      </c>
      <c r="W193" s="6">
        <f>H193*(1-Y193)</f>
        <v>2445.0844391364362</v>
      </c>
      <c r="X193">
        <f>MIN(W$2*I193^W$3, 1)</f>
        <v>4.5438394661042478E-2</v>
      </c>
      <c r="Y193">
        <f>X193*(1-0.08*K193)</f>
        <v>4.1185360920768903E-2</v>
      </c>
      <c r="Z193" s="6">
        <v>3651.8364460306998</v>
      </c>
      <c r="AA193" s="6">
        <f t="shared" si="68"/>
        <v>1181.5592370551192</v>
      </c>
      <c r="AB193" t="s">
        <v>21</v>
      </c>
      <c r="AC193" s="6">
        <f t="shared" si="77"/>
        <v>59.515807114977939</v>
      </c>
      <c r="AD193" t="s">
        <v>21</v>
      </c>
      <c r="AE193" s="19">
        <f t="shared" si="78"/>
        <v>43.003163928422147</v>
      </c>
      <c r="AF193" s="12">
        <f t="shared" si="79"/>
        <v>2.5225026302265805</v>
      </c>
      <c r="AG193" s="12">
        <f t="shared" si="80"/>
        <v>0.50450052604531603</v>
      </c>
      <c r="AH193" s="6">
        <f t="shared" si="81"/>
        <v>4475.0575114869025</v>
      </c>
      <c r="AI193">
        <f t="shared" si="82"/>
        <v>1.8261116588267834</v>
      </c>
      <c r="AJ193">
        <f t="shared" si="83"/>
        <v>0.69453303269763422</v>
      </c>
      <c r="AK193">
        <f t="shared" si="84"/>
        <v>0.30546696730236578</v>
      </c>
      <c r="AL193">
        <f t="shared" si="69"/>
        <v>2450.5935821920002</v>
      </c>
      <c r="AM193">
        <f t="shared" si="85"/>
        <v>1.1851145807975116</v>
      </c>
      <c r="AN193">
        <f t="shared" si="86"/>
        <v>3.2835315837554195</v>
      </c>
      <c r="AO193">
        <f t="shared" si="70"/>
        <v>1.6271200000000001</v>
      </c>
      <c r="AP193">
        <f t="shared" si="87"/>
        <v>2.0180021041812646</v>
      </c>
      <c r="AQ193">
        <f t="shared" si="71"/>
        <v>2.5225026302265805</v>
      </c>
      <c r="AR193">
        <f t="shared" si="72"/>
        <v>0.50450052604531603</v>
      </c>
      <c r="AS193">
        <f t="shared" si="73"/>
        <v>0.15227354505388169</v>
      </c>
      <c r="AT193">
        <f t="shared" si="74"/>
        <v>2.4778924550939561</v>
      </c>
      <c r="AV193" t="s">
        <v>21</v>
      </c>
      <c r="AW193" s="9">
        <f t="shared" si="90"/>
        <v>-298.31955521276842</v>
      </c>
      <c r="AX193" t="s">
        <v>21</v>
      </c>
    </row>
    <row r="194" spans="1:50" x14ac:dyDescent="0.2">
      <c r="A194">
        <v>1</v>
      </c>
      <c r="B194" t="s">
        <v>17</v>
      </c>
      <c r="C194">
        <v>15</v>
      </c>
      <c r="D194">
        <v>23</v>
      </c>
      <c r="E194">
        <v>2018</v>
      </c>
      <c r="F194" s="3">
        <v>24.791046000000001</v>
      </c>
      <c r="G194" s="3">
        <f t="shared" si="75"/>
        <v>297.94104599999997</v>
      </c>
      <c r="H194" s="4">
        <v>1569.2869982918992</v>
      </c>
      <c r="I194" s="5">
        <v>36.700000000000003</v>
      </c>
      <c r="J194" s="7">
        <f t="shared" si="97"/>
        <v>0.64053583548191895</v>
      </c>
      <c r="K194" s="5">
        <v>1.17</v>
      </c>
      <c r="L194" s="5">
        <v>0.8</v>
      </c>
      <c r="N194" t="s">
        <v>21</v>
      </c>
      <c r="O194" s="6">
        <f t="shared" si="88"/>
        <v>383931.23877532285</v>
      </c>
      <c r="P194" s="6">
        <f t="shared" si="66"/>
        <v>381952.0184745444</v>
      </c>
      <c r="Q194" s="6">
        <f t="shared" si="67"/>
        <v>-1979.2203007784831</v>
      </c>
      <c r="R194" s="18">
        <f t="shared" si="89"/>
        <v>-141.66731143467175</v>
      </c>
      <c r="S194" s="13">
        <f t="shared" si="76"/>
        <v>-142.34512344923857</v>
      </c>
      <c r="V194">
        <v>4.5447331921306402</v>
      </c>
      <c r="W194" s="6">
        <f>H194*(1-Y194)</f>
        <v>1474.2880336855255</v>
      </c>
      <c r="X194">
        <f>MIN(W$2*I194^W$3, 1)</f>
        <v>6.6787717036606395E-2</v>
      </c>
      <c r="Y194">
        <f>X194*(1-0.08*K194)</f>
        <v>6.0536386721980036E-2</v>
      </c>
      <c r="Z194" s="6">
        <v>3956.3445971297501</v>
      </c>
      <c r="AA194" s="6">
        <f t="shared" si="68"/>
        <v>1280.0834793115719</v>
      </c>
      <c r="AB194" t="s">
        <v>21</v>
      </c>
      <c r="AC194" s="6">
        <f t="shared" si="77"/>
        <v>59.139303526015496</v>
      </c>
      <c r="AD194" t="s">
        <v>21</v>
      </c>
      <c r="AE194" s="19">
        <f t="shared" si="78"/>
        <v>54.313166113731313</v>
      </c>
      <c r="AF194" s="12">
        <f t="shared" si="79"/>
        <v>3.1859307981585383</v>
      </c>
      <c r="AG194" s="12">
        <f t="shared" si="80"/>
        <v>0.63718615963170755</v>
      </c>
      <c r="AH194" s="6">
        <f t="shared" si="81"/>
        <v>4980.2393426491335</v>
      </c>
      <c r="AI194">
        <f t="shared" si="82"/>
        <v>2.0398334439350942</v>
      </c>
      <c r="AJ194">
        <f t="shared" si="83"/>
        <v>0.73599331416900438</v>
      </c>
      <c r="AK194">
        <f t="shared" si="84"/>
        <v>0.26400668583099562</v>
      </c>
      <c r="AL194">
        <f t="shared" si="69"/>
        <v>2441.4931314400001</v>
      </c>
      <c r="AM194">
        <f t="shared" si="85"/>
        <v>1.2839352851670731</v>
      </c>
      <c r="AN194">
        <f t="shared" si="86"/>
        <v>4.1471133762397772</v>
      </c>
      <c r="AO194">
        <f t="shared" si="70"/>
        <v>1.6271200000000001</v>
      </c>
      <c r="AP194">
        <f t="shared" si="87"/>
        <v>2.5487446385268306</v>
      </c>
      <c r="AQ194">
        <f t="shared" si="71"/>
        <v>3.1859307981585383</v>
      </c>
      <c r="AR194">
        <f t="shared" si="72"/>
        <v>0.63718615963170755</v>
      </c>
      <c r="AS194">
        <f t="shared" si="73"/>
        <v>0.18670448456727345</v>
      </c>
      <c r="AT194">
        <f t="shared" si="74"/>
        <v>3.1295879705383709</v>
      </c>
      <c r="AV194" t="s">
        <v>21</v>
      </c>
      <c r="AW194" s="9">
        <f t="shared" si="90"/>
        <v>-305.78683239956837</v>
      </c>
      <c r="AX194" t="s">
        <v>21</v>
      </c>
    </row>
    <row r="195" spans="1:50" x14ac:dyDescent="0.2">
      <c r="A195">
        <v>1</v>
      </c>
      <c r="B195" t="s">
        <v>18</v>
      </c>
      <c r="C195">
        <v>18</v>
      </c>
      <c r="D195">
        <v>23</v>
      </c>
      <c r="E195">
        <v>2018</v>
      </c>
      <c r="F195" s="3">
        <v>22.064412799999999</v>
      </c>
      <c r="G195" s="3">
        <f t="shared" si="75"/>
        <v>295.21441279999999</v>
      </c>
      <c r="H195" s="4">
        <v>78.464349914594948</v>
      </c>
      <c r="I195" s="5">
        <v>1</v>
      </c>
      <c r="J195" s="7">
        <f t="shared" si="97"/>
        <v>1.7453292519943295E-2</v>
      </c>
      <c r="K195" s="5">
        <v>1.17</v>
      </c>
      <c r="L195" s="5">
        <v>0.8</v>
      </c>
      <c r="N195" t="s">
        <v>21</v>
      </c>
      <c r="O195" s="6">
        <f t="shared" si="88"/>
        <v>381952.0184745444</v>
      </c>
      <c r="P195" s="6">
        <f t="shared" si="66"/>
        <v>378790.68994414073</v>
      </c>
      <c r="Q195" s="6">
        <f t="shared" si="67"/>
        <v>-3161.3285304036731</v>
      </c>
      <c r="R195" s="18">
        <f t="shared" si="89"/>
        <v>-142.34512344923857</v>
      </c>
      <c r="S195" s="13">
        <f t="shared" si="76"/>
        <v>-143.42776516378527</v>
      </c>
      <c r="V195">
        <v>0.227394572504104</v>
      </c>
      <c r="W195" s="6">
        <f>H195*(1-Y195)</f>
        <v>7.3442631520060884</v>
      </c>
      <c r="X195">
        <f>MIN(W$2*I195^W$3, 1)</f>
        <v>1</v>
      </c>
      <c r="Y195">
        <f>X195*(1-0.08*K195)</f>
        <v>0.90639999999999998</v>
      </c>
      <c r="Z195" s="6">
        <v>3738.92273419608</v>
      </c>
      <c r="AA195" s="6">
        <f t="shared" si="68"/>
        <v>1209.7361857556848</v>
      </c>
      <c r="AB195" t="s">
        <v>21</v>
      </c>
      <c r="AC195" s="6">
        <f t="shared" si="77"/>
        <v>57.929214915353334</v>
      </c>
      <c r="AD195" t="s">
        <v>21</v>
      </c>
      <c r="AE195" s="19">
        <f t="shared" si="78"/>
        <v>46.0802610379111</v>
      </c>
      <c r="AF195" s="12">
        <f t="shared" si="79"/>
        <v>2.7030006411419669</v>
      </c>
      <c r="AG195" s="12">
        <f t="shared" si="80"/>
        <v>0.54060012822839332</v>
      </c>
      <c r="AH195" s="6">
        <f t="shared" si="81"/>
        <v>4622.5028774479779</v>
      </c>
      <c r="AI195">
        <f t="shared" si="82"/>
        <v>1.8883328693807218</v>
      </c>
      <c r="AJ195">
        <f t="shared" si="83"/>
        <v>0.70719102179649773</v>
      </c>
      <c r="AK195">
        <f t="shared" si="84"/>
        <v>0.29280897820350221</v>
      </c>
      <c r="AL195">
        <f t="shared" si="69"/>
        <v>2447.9279857920001</v>
      </c>
      <c r="AM195">
        <f t="shared" si="85"/>
        <v>1.2133763146997842</v>
      </c>
      <c r="AN195">
        <f t="shared" si="86"/>
        <v>3.5184851225719345</v>
      </c>
      <c r="AO195">
        <f t="shared" si="70"/>
        <v>1.6271200000000001</v>
      </c>
      <c r="AP195">
        <f t="shared" si="87"/>
        <v>2.1624005129135737</v>
      </c>
      <c r="AQ195">
        <f t="shared" si="71"/>
        <v>2.7030006411419669</v>
      </c>
      <c r="AR195">
        <f t="shared" si="72"/>
        <v>0.54060012822839332</v>
      </c>
      <c r="AS195">
        <f t="shared" si="73"/>
        <v>0.16175143978526293</v>
      </c>
      <c r="AT195">
        <f t="shared" si="74"/>
        <v>2.6551983789995846</v>
      </c>
      <c r="AV195" t="s">
        <v>21</v>
      </c>
      <c r="AW195" s="9">
        <f t="shared" si="90"/>
        <v>-302.02311305196747</v>
      </c>
      <c r="AX195" t="s">
        <v>21</v>
      </c>
    </row>
    <row r="196" spans="1:50" x14ac:dyDescent="0.2">
      <c r="A196">
        <v>1</v>
      </c>
      <c r="B196" t="s">
        <v>19</v>
      </c>
      <c r="C196">
        <v>21</v>
      </c>
      <c r="D196">
        <v>23</v>
      </c>
      <c r="E196">
        <v>2018</v>
      </c>
      <c r="F196" s="3">
        <v>18.208339200000001</v>
      </c>
      <c r="G196" s="3">
        <f t="shared" si="75"/>
        <v>291.35833919999999</v>
      </c>
      <c r="H196" s="4">
        <v>0</v>
      </c>
      <c r="K196" s="5">
        <v>1.17</v>
      </c>
      <c r="L196" s="5">
        <v>0.8</v>
      </c>
      <c r="N196" t="s">
        <v>21</v>
      </c>
      <c r="O196" s="6">
        <f t="shared" si="88"/>
        <v>378790.68994414073</v>
      </c>
      <c r="P196" s="6">
        <f t="shared" si="66"/>
        <v>376025.90044859337</v>
      </c>
      <c r="Q196" s="6">
        <f t="shared" si="67"/>
        <v>-2764.7894955473494</v>
      </c>
      <c r="R196" s="18">
        <f t="shared" si="89"/>
        <v>-143.42776516378527</v>
      </c>
      <c r="S196" s="13">
        <f t="shared" si="76"/>
        <v>-144.37460647149265</v>
      </c>
      <c r="V196">
        <v>0</v>
      </c>
      <c r="W196" s="6">
        <v>0</v>
      </c>
      <c r="Z196" s="6">
        <v>3448.5837154782998</v>
      </c>
      <c r="AA196" s="6">
        <f t="shared" si="68"/>
        <v>1115.7963955943844</v>
      </c>
      <c r="AB196" t="s">
        <v>21</v>
      </c>
      <c r="AC196" s="6">
        <f t="shared" si="77"/>
        <v>56.03502755187624</v>
      </c>
      <c r="AD196" t="s">
        <v>21</v>
      </c>
      <c r="AE196" s="19">
        <f t="shared" si="78"/>
        <v>36.303794718610106</v>
      </c>
      <c r="AF196" s="12">
        <f t="shared" si="79"/>
        <v>2.1295274416860779</v>
      </c>
      <c r="AG196" s="12">
        <f t="shared" si="80"/>
        <v>0.42590548833721548</v>
      </c>
      <c r="AH196" s="6">
        <f t="shared" si="81"/>
        <v>4121.4791351199055</v>
      </c>
      <c r="AI196">
        <f t="shared" si="82"/>
        <v>1.6774243513720457</v>
      </c>
      <c r="AJ196">
        <f t="shared" si="83"/>
        <v>0.66223632442912495</v>
      </c>
      <c r="AK196">
        <f t="shared" si="84"/>
        <v>0.33776367557087511</v>
      </c>
      <c r="AL196">
        <f t="shared" si="69"/>
        <v>2457.0283194879999</v>
      </c>
      <c r="AM196">
        <f t="shared" si="85"/>
        <v>1.1191538571658821</v>
      </c>
      <c r="AN196">
        <f t="shared" si="86"/>
        <v>2.7719973527330013</v>
      </c>
      <c r="AO196">
        <f t="shared" si="70"/>
        <v>1.6271200000000001</v>
      </c>
      <c r="AP196">
        <f t="shared" si="87"/>
        <v>1.7036219533488624</v>
      </c>
      <c r="AQ196">
        <f t="shared" si="71"/>
        <v>2.1295274416860779</v>
      </c>
      <c r="AR196">
        <f t="shared" si="72"/>
        <v>0.42590548833721548</v>
      </c>
      <c r="AS196">
        <f t="shared" si="73"/>
        <v>0.13130941375059968</v>
      </c>
      <c r="AT196">
        <f t="shared" si="74"/>
        <v>2.0918669885372885</v>
      </c>
      <c r="AV196" t="s">
        <v>21</v>
      </c>
      <c r="AW196" s="9">
        <f t="shared" si="90"/>
        <v>-296.92827153004771</v>
      </c>
      <c r="AX196" t="s">
        <v>21</v>
      </c>
    </row>
    <row r="197" spans="1:50" x14ac:dyDescent="0.2">
      <c r="A197">
        <v>1</v>
      </c>
      <c r="B197" t="s">
        <v>12</v>
      </c>
      <c r="C197">
        <v>0</v>
      </c>
      <c r="D197">
        <v>24</v>
      </c>
      <c r="E197">
        <v>2018</v>
      </c>
      <c r="F197" s="3">
        <v>15.213602399999999</v>
      </c>
      <c r="G197" s="3">
        <f t="shared" si="75"/>
        <v>288.36360239999999</v>
      </c>
      <c r="H197" s="4">
        <v>0</v>
      </c>
      <c r="K197" s="5">
        <v>0.74</v>
      </c>
      <c r="L197" s="5">
        <v>0.8</v>
      </c>
      <c r="N197" t="s">
        <v>21</v>
      </c>
      <c r="O197" s="6">
        <f t="shared" si="88"/>
        <v>376025.90044859337</v>
      </c>
      <c r="P197" s="6">
        <f t="shared" si="66"/>
        <v>373766.56973836262</v>
      </c>
      <c r="Q197" s="6">
        <f t="shared" si="67"/>
        <v>-2259.330710230754</v>
      </c>
      <c r="R197" s="18">
        <f t="shared" si="89"/>
        <v>-144.37460647149265</v>
      </c>
      <c r="S197" s="13">
        <f t="shared" si="76"/>
        <v>-145.14834626168772</v>
      </c>
      <c r="V197">
        <v>0</v>
      </c>
      <c r="W197" s="6">
        <v>0</v>
      </c>
      <c r="Z197" s="6">
        <v>3236.3436603410501</v>
      </c>
      <c r="AA197" s="6">
        <f t="shared" si="68"/>
        <v>1047.1256866711835</v>
      </c>
      <c r="AB197" t="s">
        <v>21</v>
      </c>
      <c r="AC197" s="6">
        <f t="shared" si="77"/>
        <v>54.416855790347533</v>
      </c>
      <c r="AD197" t="s">
        <v>21</v>
      </c>
      <c r="AE197" s="19">
        <f t="shared" si="78"/>
        <v>18.983918933197689</v>
      </c>
      <c r="AF197" s="12">
        <f t="shared" si="79"/>
        <v>1.7606427014717398</v>
      </c>
      <c r="AG197" s="12">
        <f t="shared" si="80"/>
        <v>0.35212854029434787</v>
      </c>
      <c r="AH197" s="6">
        <f t="shared" si="81"/>
        <v>3437.4609317059467</v>
      </c>
      <c r="AI197">
        <f t="shared" si="82"/>
        <v>1.3950191362386741</v>
      </c>
      <c r="AJ197">
        <f t="shared" si="83"/>
        <v>0.62401723600301562</v>
      </c>
      <c r="AK197">
        <f t="shared" si="84"/>
        <v>0.37598276399698438</v>
      </c>
      <c r="AL197">
        <f t="shared" si="69"/>
        <v>2464.0958983360001</v>
      </c>
      <c r="AM197">
        <f t="shared" si="85"/>
        <v>1.0502765162198431</v>
      </c>
      <c r="AN197">
        <f t="shared" si="86"/>
        <v>1.9671872180667929</v>
      </c>
      <c r="AO197">
        <f t="shared" si="70"/>
        <v>1.3966400000000001</v>
      </c>
      <c r="AP197">
        <f t="shared" si="87"/>
        <v>1.4085141611773919</v>
      </c>
      <c r="AQ197">
        <f t="shared" si="71"/>
        <v>1.7606427014717398</v>
      </c>
      <c r="AR197">
        <f t="shared" si="72"/>
        <v>0.35212854029434787</v>
      </c>
      <c r="AS197">
        <f t="shared" si="73"/>
        <v>0.11115383598320042</v>
      </c>
      <c r="AT197">
        <f t="shared" si="74"/>
        <v>1.7295059334392815</v>
      </c>
      <c r="AV197" t="s">
        <v>21</v>
      </c>
      <c r="AW197" s="9">
        <f t="shared" si="90"/>
        <v>-185.42139059435669</v>
      </c>
      <c r="AX197" t="s">
        <v>21</v>
      </c>
    </row>
    <row r="198" spans="1:50" x14ac:dyDescent="0.2">
      <c r="A198">
        <v>1</v>
      </c>
      <c r="B198" t="s">
        <v>13</v>
      </c>
      <c r="C198">
        <v>3</v>
      </c>
      <c r="D198">
        <v>24</v>
      </c>
      <c r="E198">
        <v>2018</v>
      </c>
      <c r="F198" s="3">
        <v>11.6256573</v>
      </c>
      <c r="G198" s="3">
        <f t="shared" si="75"/>
        <v>284.77565729999998</v>
      </c>
      <c r="H198" s="4">
        <v>0</v>
      </c>
      <c r="K198" s="5">
        <v>0.74</v>
      </c>
      <c r="L198" s="5">
        <v>0.8</v>
      </c>
      <c r="N198" t="s">
        <v>21</v>
      </c>
      <c r="O198" s="6">
        <f t="shared" si="88"/>
        <v>373766.56973836262</v>
      </c>
      <c r="P198" s="6">
        <f t="shared" si="66"/>
        <v>371846.21570942103</v>
      </c>
      <c r="Q198" s="6">
        <f t="shared" si="67"/>
        <v>-1920.3540289415748</v>
      </c>
      <c r="R198" s="18">
        <f t="shared" si="89"/>
        <v>-145.14834626168772</v>
      </c>
      <c r="S198" s="13">
        <f t="shared" si="76"/>
        <v>-145.80599868801258</v>
      </c>
      <c r="V198">
        <v>0</v>
      </c>
      <c r="W198" s="6">
        <v>0</v>
      </c>
      <c r="Z198" s="6">
        <v>2996.5697707833301</v>
      </c>
      <c r="AA198" s="6">
        <f t="shared" si="68"/>
        <v>969.54634865907451</v>
      </c>
      <c r="AB198" t="s">
        <v>21</v>
      </c>
      <c r="AC198" s="6">
        <f t="shared" si="77"/>
        <v>53.12075318913471</v>
      </c>
      <c r="AD198" t="s">
        <v>21</v>
      </c>
      <c r="AE198" s="19">
        <f t="shared" si="78"/>
        <v>15.02423660231301</v>
      </c>
      <c r="AF198" s="12">
        <f t="shared" si="79"/>
        <v>1.3934063146882227</v>
      </c>
      <c r="AG198" s="12">
        <f t="shared" si="80"/>
        <v>0.2786812629376445</v>
      </c>
      <c r="AH198" s="6">
        <f t="shared" si="81"/>
        <v>3018.9312630257468</v>
      </c>
      <c r="AI198">
        <f t="shared" si="82"/>
        <v>1.2209722118658273</v>
      </c>
      <c r="AJ198">
        <f t="shared" si="83"/>
        <v>0.57476731407396786</v>
      </c>
      <c r="AK198">
        <f t="shared" si="84"/>
        <v>0.42523268592603208</v>
      </c>
      <c r="AL198">
        <f t="shared" si="69"/>
        <v>2472.5634487719999</v>
      </c>
      <c r="AM198">
        <f t="shared" si="85"/>
        <v>0.9724637398787106</v>
      </c>
      <c r="AN198">
        <f t="shared" si="86"/>
        <v>1.5568695962769277</v>
      </c>
      <c r="AO198">
        <f t="shared" si="70"/>
        <v>1.3966400000000001</v>
      </c>
      <c r="AP198">
        <f t="shared" si="87"/>
        <v>1.1147250517505782</v>
      </c>
      <c r="AQ198">
        <f t="shared" si="71"/>
        <v>1.3934063146882227</v>
      </c>
      <c r="AR198">
        <f t="shared" si="72"/>
        <v>0.2786812629376445</v>
      </c>
      <c r="AS198">
        <f t="shared" si="73"/>
        <v>9.0523477415913572E-2</v>
      </c>
      <c r="AT198">
        <f t="shared" si="74"/>
        <v>1.368764080827177</v>
      </c>
      <c r="AV198" t="s">
        <v>21</v>
      </c>
      <c r="AW198" s="9">
        <f t="shared" si="90"/>
        <v>-182.15163861423238</v>
      </c>
      <c r="AX198" t="s">
        <v>21</v>
      </c>
    </row>
    <row r="199" spans="1:50" x14ac:dyDescent="0.2">
      <c r="A199">
        <v>1</v>
      </c>
      <c r="B199" t="s">
        <v>14</v>
      </c>
      <c r="C199">
        <v>6</v>
      </c>
      <c r="D199">
        <v>24</v>
      </c>
      <c r="E199">
        <v>2018</v>
      </c>
      <c r="F199" s="3">
        <v>12.649132399999999</v>
      </c>
      <c r="G199" s="3">
        <f t="shared" si="75"/>
        <v>285.79913239999996</v>
      </c>
      <c r="H199" s="4">
        <v>38.268800922921628</v>
      </c>
      <c r="I199" s="5">
        <v>1</v>
      </c>
      <c r="J199" s="7">
        <f>I199*PI()/180</f>
        <v>1.7453292519943295E-2</v>
      </c>
      <c r="K199" s="5">
        <v>0.74</v>
      </c>
      <c r="L199" s="5">
        <v>0.8</v>
      </c>
      <c r="N199" t="s">
        <v>21</v>
      </c>
      <c r="O199" s="6">
        <f t="shared" si="88"/>
        <v>371846.21570942103</v>
      </c>
      <c r="P199" s="6">
        <f t="shared" si="66"/>
        <v>369834.78405074007</v>
      </c>
      <c r="Q199" s="6">
        <f t="shared" si="67"/>
        <v>-2011.4316586809468</v>
      </c>
      <c r="R199" s="18">
        <f t="shared" si="89"/>
        <v>-145.80599868801258</v>
      </c>
      <c r="S199" s="13">
        <f t="shared" si="76"/>
        <v>-146.49484193815391</v>
      </c>
      <c r="V199">
        <v>0.112474517470907</v>
      </c>
      <c r="W199" s="6">
        <f>H199*(1-Y199)</f>
        <v>2.2655130146369613</v>
      </c>
      <c r="X199">
        <f>MIN(W$2*I199^W$3, 1)</f>
        <v>1</v>
      </c>
      <c r="Y199">
        <f>X199*(1-0.08*K199)</f>
        <v>0.94079999999999997</v>
      </c>
      <c r="Z199" s="6">
        <v>3063.3967214006402</v>
      </c>
      <c r="AA199" s="6">
        <f t="shared" si="68"/>
        <v>991.16834678331293</v>
      </c>
      <c r="AB199" t="s">
        <v>21</v>
      </c>
      <c r="AC199" s="6">
        <f t="shared" si="77"/>
        <v>52.03743351468384</v>
      </c>
      <c r="AD199" t="s">
        <v>21</v>
      </c>
      <c r="AE199" s="19">
        <f t="shared" si="78"/>
        <v>16.071990624366059</v>
      </c>
      <c r="AF199" s="12">
        <f t="shared" si="79"/>
        <v>1.4905791101661598</v>
      </c>
      <c r="AG199" s="12">
        <f t="shared" si="80"/>
        <v>0.29811582203323189</v>
      </c>
      <c r="AH199" s="6">
        <f t="shared" si="81"/>
        <v>3136.9329819419663</v>
      </c>
      <c r="AI199">
        <f t="shared" si="82"/>
        <v>1.2699372351673786</v>
      </c>
      <c r="AJ199">
        <f t="shared" si="83"/>
        <v>0.5891701459095221</v>
      </c>
      <c r="AK199">
        <f t="shared" si="84"/>
        <v>0.41082985409047795</v>
      </c>
      <c r="AL199">
        <f t="shared" si="69"/>
        <v>2470.1480475359999</v>
      </c>
      <c r="AM199">
        <f t="shared" si="85"/>
        <v>0.99415079918085547</v>
      </c>
      <c r="AN199">
        <f t="shared" si="86"/>
        <v>1.6654419267379728</v>
      </c>
      <c r="AO199">
        <f t="shared" si="70"/>
        <v>1.3966400000000001</v>
      </c>
      <c r="AP199">
        <f t="shared" si="87"/>
        <v>1.192463288132928</v>
      </c>
      <c r="AQ199">
        <f t="shared" si="71"/>
        <v>1.4905791101661598</v>
      </c>
      <c r="AR199">
        <f t="shared" si="72"/>
        <v>0.29811582203323189</v>
      </c>
      <c r="AS199">
        <f t="shared" si="73"/>
        <v>9.6044951789625715E-2</v>
      </c>
      <c r="AT199">
        <f t="shared" si="74"/>
        <v>1.4642183863529319</v>
      </c>
      <c r="AV199" t="s">
        <v>21</v>
      </c>
      <c r="AW199" s="9">
        <f t="shared" si="90"/>
        <v>-184.10489697775355</v>
      </c>
      <c r="AX199" t="s">
        <v>21</v>
      </c>
    </row>
    <row r="200" spans="1:50" x14ac:dyDescent="0.2">
      <c r="A200">
        <v>1</v>
      </c>
      <c r="B200" t="s">
        <v>15</v>
      </c>
      <c r="C200">
        <v>9</v>
      </c>
      <c r="D200">
        <v>24</v>
      </c>
      <c r="E200">
        <v>2018</v>
      </c>
      <c r="F200" s="3">
        <v>15.8475041</v>
      </c>
      <c r="G200" s="3">
        <f t="shared" si="75"/>
        <v>288.99750409999996</v>
      </c>
      <c r="H200" s="4">
        <v>1185.7379767827531</v>
      </c>
      <c r="I200" s="5">
        <v>30.41</v>
      </c>
      <c r="J200" s="7">
        <f t="shared" ref="J200:J203" si="98">I200*PI()/180</f>
        <v>0.53075462553147557</v>
      </c>
      <c r="K200" s="5">
        <v>0.74</v>
      </c>
      <c r="L200" s="5">
        <v>0.8</v>
      </c>
      <c r="N200" t="s">
        <v>21</v>
      </c>
      <c r="O200" s="6">
        <f t="shared" si="88"/>
        <v>369834.78405074007</v>
      </c>
      <c r="P200" s="6">
        <f t="shared" si="66"/>
        <v>368617.48180124786</v>
      </c>
      <c r="Q200" s="6">
        <f t="shared" si="67"/>
        <v>-1217.3022494921843</v>
      </c>
      <c r="R200" s="18">
        <f t="shared" si="89"/>
        <v>-146.49484193815391</v>
      </c>
      <c r="S200" s="13">
        <f t="shared" si="76"/>
        <v>-146.91172432852778</v>
      </c>
      <c r="V200">
        <v>3.48358574944614</v>
      </c>
      <c r="W200" s="6">
        <f>H200*(1-Y200)</f>
        <v>1096.3286568246128</v>
      </c>
      <c r="X200">
        <f>MIN(W$2*I200^W$3, 1)</f>
        <v>8.0148749962475896E-2</v>
      </c>
      <c r="Y200">
        <f>X200*(1-0.08*K200)</f>
        <v>7.5403943964697323E-2</v>
      </c>
      <c r="Z200" s="6">
        <v>3280.33101756416</v>
      </c>
      <c r="AA200" s="6">
        <f t="shared" si="68"/>
        <v>1061.3578871020384</v>
      </c>
      <c r="AB200" t="s">
        <v>21</v>
      </c>
      <c r="AC200" s="6">
        <f t="shared" si="77"/>
        <v>50.920589952156341</v>
      </c>
      <c r="AD200" t="s">
        <v>21</v>
      </c>
      <c r="AE200" s="19">
        <f t="shared" si="78"/>
        <v>19.771316707752639</v>
      </c>
      <c r="AF200" s="12">
        <f t="shared" si="79"/>
        <v>1.8336690428611857</v>
      </c>
      <c r="AG200" s="12">
        <f t="shared" si="80"/>
        <v>0.36673380857223709</v>
      </c>
      <c r="AH200" s="6">
        <f t="shared" si="81"/>
        <v>3512.6895544274134</v>
      </c>
      <c r="AI200">
        <f t="shared" si="82"/>
        <v>1.4264150535494642</v>
      </c>
      <c r="AJ200">
        <f t="shared" si="83"/>
        <v>0.63233804885708766</v>
      </c>
      <c r="AK200">
        <f t="shared" si="84"/>
        <v>0.36766195114291239</v>
      </c>
      <c r="AL200">
        <f t="shared" si="69"/>
        <v>2462.5998903240002</v>
      </c>
      <c r="AM200">
        <f t="shared" si="85"/>
        <v>1.06455154172722</v>
      </c>
      <c r="AN200">
        <f t="shared" si="86"/>
        <v>2.0487804256173172</v>
      </c>
      <c r="AO200">
        <f t="shared" si="70"/>
        <v>1.3966400000000001</v>
      </c>
      <c r="AP200">
        <f t="shared" si="87"/>
        <v>1.4669352342889486</v>
      </c>
      <c r="AQ200">
        <f t="shared" si="71"/>
        <v>1.8336690428611857</v>
      </c>
      <c r="AR200">
        <f t="shared" si="72"/>
        <v>0.36673380857223709</v>
      </c>
      <c r="AS200">
        <f t="shared" si="73"/>
        <v>0.11518513429045031</v>
      </c>
      <c r="AT200">
        <f t="shared" si="74"/>
        <v>1.8012408121996533</v>
      </c>
      <c r="AV200" t="s">
        <v>21</v>
      </c>
      <c r="AW200" s="9">
        <f t="shared" si="90"/>
        <v>-188.62135096073405</v>
      </c>
      <c r="AX200" t="s">
        <v>21</v>
      </c>
    </row>
    <row r="201" spans="1:50" x14ac:dyDescent="0.2">
      <c r="A201">
        <v>1</v>
      </c>
      <c r="B201" t="s">
        <v>16</v>
      </c>
      <c r="C201">
        <v>12</v>
      </c>
      <c r="D201">
        <v>24</v>
      </c>
      <c r="E201">
        <v>2018</v>
      </c>
      <c r="F201" s="3">
        <v>22.6323966</v>
      </c>
      <c r="G201" s="3">
        <f t="shared" si="75"/>
        <v>295.78239659999997</v>
      </c>
      <c r="H201" s="4">
        <v>2486.2030427572286</v>
      </c>
      <c r="I201" s="5">
        <v>54.59</v>
      </c>
      <c r="J201" s="7">
        <f t="shared" si="98"/>
        <v>0.95277523866370462</v>
      </c>
      <c r="K201" s="5">
        <v>0.74</v>
      </c>
      <c r="L201" s="5">
        <v>0.8</v>
      </c>
      <c r="N201" t="s">
        <v>21</v>
      </c>
      <c r="O201" s="6">
        <f t="shared" si="88"/>
        <v>368617.48180124786</v>
      </c>
      <c r="P201" s="6">
        <f t="shared" si="66"/>
        <v>368033.1778815373</v>
      </c>
      <c r="Q201" s="6">
        <f t="shared" si="67"/>
        <v>-584.30391971056576</v>
      </c>
      <c r="R201" s="18">
        <f t="shared" si="89"/>
        <v>-146.91172432852778</v>
      </c>
      <c r="S201" s="13">
        <f t="shared" si="76"/>
        <v>-147.11182747863319</v>
      </c>
      <c r="V201">
        <v>7.3045950513049904</v>
      </c>
      <c r="W201" s="6">
        <f>H201*(1-Y201)</f>
        <v>2379.9217369367466</v>
      </c>
      <c r="X201">
        <f>MIN(W$2*I201^W$3, 1)</f>
        <v>4.5438394661042478E-2</v>
      </c>
      <c r="Y201">
        <f>X201*(1-0.08*K201)</f>
        <v>4.2748441697108765E-2</v>
      </c>
      <c r="Z201" s="6">
        <v>3783.3684486699799</v>
      </c>
      <c r="AA201" s="6">
        <f t="shared" si="68"/>
        <v>1224.1166886232822</v>
      </c>
      <c r="AB201" t="s">
        <v>21</v>
      </c>
      <c r="AC201" s="6">
        <f t="shared" si="77"/>
        <v>50.25347711740929</v>
      </c>
      <c r="AD201" t="s">
        <v>21</v>
      </c>
      <c r="AE201" s="19">
        <f t="shared" si="78"/>
        <v>30.168627262518989</v>
      </c>
      <c r="AF201" s="12">
        <f t="shared" si="79"/>
        <v>2.7979561854475539</v>
      </c>
      <c r="AG201" s="12">
        <f t="shared" si="80"/>
        <v>0.55959123708951064</v>
      </c>
      <c r="AH201" s="6">
        <f t="shared" si="81"/>
        <v>4335.0777741128977</v>
      </c>
      <c r="AI201">
        <f t="shared" si="82"/>
        <v>1.7718874538954048</v>
      </c>
      <c r="AJ201">
        <f t="shared" si="83"/>
        <v>0.71339535905322171</v>
      </c>
      <c r="AK201">
        <f t="shared" si="84"/>
        <v>0.28660464094677829</v>
      </c>
      <c r="AL201">
        <f t="shared" si="69"/>
        <v>2446.5875440240002</v>
      </c>
      <c r="AM201">
        <f t="shared" si="85"/>
        <v>1.2278000888899521</v>
      </c>
      <c r="AN201">
        <f t="shared" si="86"/>
        <v>3.1261900214747782</v>
      </c>
      <c r="AO201">
        <f t="shared" si="70"/>
        <v>1.3966400000000001</v>
      </c>
      <c r="AP201">
        <f t="shared" si="87"/>
        <v>2.2383649483580434</v>
      </c>
      <c r="AQ201">
        <f t="shared" si="71"/>
        <v>2.7979561854475539</v>
      </c>
      <c r="AR201">
        <f t="shared" si="72"/>
        <v>0.55959123708951064</v>
      </c>
      <c r="AS201">
        <f t="shared" si="73"/>
        <v>0.16670278942761174</v>
      </c>
      <c r="AT201">
        <f t="shared" si="74"/>
        <v>2.7484746451904427</v>
      </c>
      <c r="AV201" t="s">
        <v>21</v>
      </c>
      <c r="AW201" s="9">
        <f t="shared" si="90"/>
        <v>-196.9889059597123</v>
      </c>
      <c r="AX201" t="s">
        <v>21</v>
      </c>
    </row>
    <row r="202" spans="1:50" x14ac:dyDescent="0.2">
      <c r="A202">
        <v>1</v>
      </c>
      <c r="B202" t="s">
        <v>17</v>
      </c>
      <c r="C202">
        <v>15</v>
      </c>
      <c r="D202">
        <v>24</v>
      </c>
      <c r="E202">
        <v>2018</v>
      </c>
      <c r="F202" s="3">
        <v>25.830867600000001</v>
      </c>
      <c r="G202" s="3">
        <f t="shared" si="75"/>
        <v>298.98086759999995</v>
      </c>
      <c r="H202" s="4">
        <v>1529.958901146442</v>
      </c>
      <c r="I202" s="5">
        <v>36.700000000000003</v>
      </c>
      <c r="J202" s="7">
        <f t="shared" si="98"/>
        <v>0.64053583548191895</v>
      </c>
      <c r="K202" s="5">
        <v>0.74</v>
      </c>
      <c r="L202" s="5">
        <v>0.8</v>
      </c>
      <c r="N202" t="s">
        <v>21</v>
      </c>
      <c r="O202" s="6">
        <f t="shared" si="88"/>
        <v>368033.1778815373</v>
      </c>
      <c r="P202" s="6">
        <f t="shared" si="66"/>
        <v>366195.20731577865</v>
      </c>
      <c r="Q202" s="6">
        <f t="shared" si="67"/>
        <v>-1837.9705657586287</v>
      </c>
      <c r="R202" s="18">
        <f t="shared" si="89"/>
        <v>-147.11182747863319</v>
      </c>
      <c r="S202" s="13">
        <f t="shared" si="76"/>
        <v>-147.74126652157418</v>
      </c>
      <c r="V202">
        <v>4.4958564066842897</v>
      </c>
      <c r="W202" s="6">
        <f>H202*(1-Y202)</f>
        <v>1433.8256407393467</v>
      </c>
      <c r="X202">
        <f>MIN(W$2*I202^W$3, 1)</f>
        <v>6.6787717036606395E-2</v>
      </c>
      <c r="Y202">
        <f>X202*(1-0.08*K202)</f>
        <v>6.2833884188039299E-2</v>
      </c>
      <c r="Z202" s="6">
        <v>4042.0008683740198</v>
      </c>
      <c r="AA202" s="6">
        <f t="shared" si="68"/>
        <v>1307.7977430788756</v>
      </c>
      <c r="AB202" t="s">
        <v>21</v>
      </c>
      <c r="AC202" s="6">
        <f t="shared" si="77"/>
        <v>49.93560222326726</v>
      </c>
      <c r="AD202" t="s">
        <v>21</v>
      </c>
      <c r="AE202" s="19">
        <f t="shared" si="78"/>
        <v>36.541506681118243</v>
      </c>
      <c r="AF202" s="12">
        <f t="shared" si="79"/>
        <v>3.3890018844520355</v>
      </c>
      <c r="AG202" s="12">
        <f t="shared" si="80"/>
        <v>0.67780037689040695</v>
      </c>
      <c r="AH202" s="6">
        <f t="shared" si="81"/>
        <v>4730.5959682553757</v>
      </c>
      <c r="AI202">
        <f t="shared" si="82"/>
        <v>1.9395326079437336</v>
      </c>
      <c r="AJ202">
        <f t="shared" si="83"/>
        <v>0.7463271222158242</v>
      </c>
      <c r="AK202">
        <f t="shared" si="84"/>
        <v>0.25367287778417574</v>
      </c>
      <c r="AL202">
        <f t="shared" si="69"/>
        <v>2439.0391524639999</v>
      </c>
      <c r="AM202">
        <f t="shared" si="85"/>
        <v>1.3117329419045893</v>
      </c>
      <c r="AN202">
        <f t="shared" si="86"/>
        <v>3.7865724735208732</v>
      </c>
      <c r="AO202">
        <f t="shared" si="70"/>
        <v>1.3966400000000001</v>
      </c>
      <c r="AP202">
        <f t="shared" si="87"/>
        <v>2.7112015075616287</v>
      </c>
      <c r="AQ202">
        <f t="shared" si="71"/>
        <v>3.3890018844520355</v>
      </c>
      <c r="AR202">
        <f t="shared" si="72"/>
        <v>0.67780037689040695</v>
      </c>
      <c r="AS202">
        <f t="shared" si="73"/>
        <v>0.19703845548131793</v>
      </c>
      <c r="AT202">
        <f t="shared" si="74"/>
        <v>3.3290677675244273</v>
      </c>
      <c r="AV202" t="s">
        <v>21</v>
      </c>
      <c r="AW202" s="9">
        <f t="shared" si="90"/>
        <v>-200.93762090179189</v>
      </c>
      <c r="AX202" t="s">
        <v>21</v>
      </c>
    </row>
    <row r="203" spans="1:50" x14ac:dyDescent="0.2">
      <c r="A203">
        <v>1</v>
      </c>
      <c r="B203" t="s">
        <v>18</v>
      </c>
      <c r="C203">
        <v>18</v>
      </c>
      <c r="D203">
        <v>24</v>
      </c>
      <c r="E203">
        <v>2018</v>
      </c>
      <c r="F203" s="3">
        <v>23.569254999999998</v>
      </c>
      <c r="G203" s="3">
        <f t="shared" si="75"/>
        <v>296.71925499999998</v>
      </c>
      <c r="H203" s="4">
        <v>76.497945057322084</v>
      </c>
      <c r="I203" s="5">
        <v>1</v>
      </c>
      <c r="J203" s="7">
        <f t="shared" si="98"/>
        <v>1.7453292519943295E-2</v>
      </c>
      <c r="K203" s="5">
        <v>0.74</v>
      </c>
      <c r="L203" s="5">
        <v>0.8</v>
      </c>
      <c r="N203" t="s">
        <v>21</v>
      </c>
      <c r="O203" s="6">
        <f t="shared" si="88"/>
        <v>366195.20731577865</v>
      </c>
      <c r="P203" s="6">
        <f t="shared" si="66"/>
        <v>363147.45865098189</v>
      </c>
      <c r="Q203" s="6">
        <f t="shared" si="67"/>
        <v>-3047.7486647967671</v>
      </c>
      <c r="R203" s="18">
        <f t="shared" si="89"/>
        <v>-147.74126652157418</v>
      </c>
      <c r="S203" s="13">
        <f t="shared" si="76"/>
        <v>-148.78501120303616</v>
      </c>
      <c r="V203">
        <v>0.22494903494181301</v>
      </c>
      <c r="W203" s="6">
        <f>H203*(1-Y203)</f>
        <v>4.5286783473934697</v>
      </c>
      <c r="X203">
        <f>MIN(W$2*I203^W$3, 1)</f>
        <v>1</v>
      </c>
      <c r="Y203">
        <f>X203*(1-0.08*K203)</f>
        <v>0.94079999999999997</v>
      </c>
      <c r="Z203" s="6">
        <v>3857.64571903568</v>
      </c>
      <c r="AA203" s="6">
        <f t="shared" si="68"/>
        <v>1248.1492531153835</v>
      </c>
      <c r="AB203" t="s">
        <v>21</v>
      </c>
      <c r="AC203" s="6">
        <f t="shared" si="77"/>
        <v>48.945529276896615</v>
      </c>
      <c r="AD203" t="s">
        <v>21</v>
      </c>
      <c r="AE203" s="19">
        <f t="shared" si="78"/>
        <v>31.926103525534803</v>
      </c>
      <c r="AF203" s="12">
        <f t="shared" si="79"/>
        <v>2.9609513903036788</v>
      </c>
      <c r="AG203" s="12">
        <f t="shared" si="80"/>
        <v>0.59219027806073565</v>
      </c>
      <c r="AH203" s="6">
        <f t="shared" si="81"/>
        <v>4450.5223078650051</v>
      </c>
      <c r="AI203">
        <f t="shared" si="82"/>
        <v>1.8207187812103298</v>
      </c>
      <c r="AJ203">
        <f t="shared" si="83"/>
        <v>0.72339360826802113</v>
      </c>
      <c r="AK203">
        <f t="shared" si="84"/>
        <v>0.27660639173197893</v>
      </c>
      <c r="AL203">
        <f t="shared" si="69"/>
        <v>2444.3765582000001</v>
      </c>
      <c r="AM203">
        <f t="shared" si="85"/>
        <v>1.2519049680194418</v>
      </c>
      <c r="AN203">
        <f t="shared" si="86"/>
        <v>3.3083065198029842</v>
      </c>
      <c r="AO203">
        <f t="shared" si="70"/>
        <v>1.3966400000000001</v>
      </c>
      <c r="AP203">
        <f t="shared" si="87"/>
        <v>2.3687611122429431</v>
      </c>
      <c r="AQ203">
        <f t="shared" si="71"/>
        <v>2.9609513903036788</v>
      </c>
      <c r="AR203">
        <f t="shared" si="72"/>
        <v>0.59219027806073565</v>
      </c>
      <c r="AS203">
        <f t="shared" si="73"/>
        <v>0.17514924172102034</v>
      </c>
      <c r="AT203">
        <f t="shared" si="74"/>
        <v>2.9085872981921987</v>
      </c>
      <c r="AV203" t="s">
        <v>21</v>
      </c>
      <c r="AW203" s="9">
        <f t="shared" si="90"/>
        <v>-199.04124088235747</v>
      </c>
      <c r="AX203" t="s">
        <v>21</v>
      </c>
    </row>
    <row r="204" spans="1:50" x14ac:dyDescent="0.2">
      <c r="A204">
        <v>1</v>
      </c>
      <c r="B204" t="s">
        <v>19</v>
      </c>
      <c r="C204">
        <v>21</v>
      </c>
      <c r="D204">
        <v>24</v>
      </c>
      <c r="E204">
        <v>2018</v>
      </c>
      <c r="F204" s="3">
        <v>20.370825100000001</v>
      </c>
      <c r="G204" s="3">
        <f t="shared" si="75"/>
        <v>293.52082509999997</v>
      </c>
      <c r="H204" s="4">
        <v>0</v>
      </c>
      <c r="K204" s="5">
        <v>0.74</v>
      </c>
      <c r="L204" s="5">
        <v>0.8</v>
      </c>
      <c r="N204" t="s">
        <v>21</v>
      </c>
      <c r="O204" s="6">
        <f t="shared" si="88"/>
        <v>363147.45865098189</v>
      </c>
      <c r="P204" s="6">
        <f t="shared" si="66"/>
        <v>360406.34171552822</v>
      </c>
      <c r="Q204" s="6">
        <f t="shared" si="67"/>
        <v>-2741.1169354536919</v>
      </c>
      <c r="R204" s="18">
        <f t="shared" si="89"/>
        <v>-148.78501120303616</v>
      </c>
      <c r="S204" s="13">
        <f t="shared" si="76"/>
        <v>-149.72374550737425</v>
      </c>
      <c r="V204">
        <v>0</v>
      </c>
      <c r="W204" s="6">
        <v>0</v>
      </c>
      <c r="Z204" s="6">
        <v>3608.98328159728</v>
      </c>
      <c r="AA204" s="6">
        <f t="shared" si="68"/>
        <v>1167.6940070477951</v>
      </c>
      <c r="AB204" t="s">
        <v>21</v>
      </c>
      <c r="AC204" s="6">
        <f t="shared" si="77"/>
        <v>47.336314532492374</v>
      </c>
      <c r="AD204" t="s">
        <v>21</v>
      </c>
      <c r="AE204" s="19">
        <f t="shared" si="78"/>
        <v>26.269855466783003</v>
      </c>
      <c r="AF204" s="12">
        <f t="shared" si="79"/>
        <v>2.4363688793164386</v>
      </c>
      <c r="AG204" s="12">
        <f t="shared" si="80"/>
        <v>0.48727377586328763</v>
      </c>
      <c r="AH204" s="6">
        <f t="shared" si="81"/>
        <v>4058.0123961177487</v>
      </c>
      <c r="AI204">
        <f t="shared" si="82"/>
        <v>1.6550313079714665</v>
      </c>
      <c r="AJ204">
        <f t="shared" si="83"/>
        <v>0.68805222982566239</v>
      </c>
      <c r="AK204">
        <f t="shared" si="84"/>
        <v>0.31194777017433767</v>
      </c>
      <c r="AL204">
        <f t="shared" si="69"/>
        <v>2451.9248527640002</v>
      </c>
      <c r="AM204">
        <f t="shared" si="85"/>
        <v>1.171207629937608</v>
      </c>
      <c r="AN204">
        <f t="shared" si="86"/>
        <v>2.7221841852868089</v>
      </c>
      <c r="AO204">
        <f t="shared" si="70"/>
        <v>1.3966400000000001</v>
      </c>
      <c r="AP204">
        <f t="shared" si="87"/>
        <v>1.949095103453151</v>
      </c>
      <c r="AQ204">
        <f t="shared" si="71"/>
        <v>2.4363688793164386</v>
      </c>
      <c r="AR204">
        <f t="shared" si="72"/>
        <v>0.48727377586328763</v>
      </c>
      <c r="AS204">
        <f t="shared" si="73"/>
        <v>0.14771864891556558</v>
      </c>
      <c r="AT204">
        <f t="shared" si="74"/>
        <v>2.3932819698751513</v>
      </c>
      <c r="AV204" t="s">
        <v>21</v>
      </c>
      <c r="AW204" s="9">
        <f t="shared" si="90"/>
        <v>-196.53776814875383</v>
      </c>
      <c r="AX204" t="s">
        <v>21</v>
      </c>
    </row>
    <row r="205" spans="1:50" x14ac:dyDescent="0.2">
      <c r="A205">
        <v>1</v>
      </c>
      <c r="B205" t="s">
        <v>12</v>
      </c>
      <c r="C205">
        <v>0</v>
      </c>
      <c r="D205">
        <v>25</v>
      </c>
      <c r="E205">
        <v>2018</v>
      </c>
      <c r="F205" s="3">
        <v>15.4817103</v>
      </c>
      <c r="G205" s="3">
        <f t="shared" si="75"/>
        <v>288.63171029999995</v>
      </c>
      <c r="H205" s="4">
        <v>0</v>
      </c>
      <c r="K205" s="5">
        <v>1.52</v>
      </c>
      <c r="L205" s="5">
        <v>0.8</v>
      </c>
      <c r="N205" t="s">
        <v>21</v>
      </c>
      <c r="O205" s="6">
        <f t="shared" si="88"/>
        <v>360406.34171552822</v>
      </c>
      <c r="P205" s="6">
        <f t="shared" ref="P205:P268" si="99">O205+Q205</f>
        <v>357788.8995998475</v>
      </c>
      <c r="Q205" s="6">
        <f t="shared" ref="Q205:Q260" si="100">W205+AA205-AC205-AH205-AW205</f>
        <v>-2617.442115680743</v>
      </c>
      <c r="R205" s="18">
        <f t="shared" si="89"/>
        <v>-149.72374550737425</v>
      </c>
      <c r="S205" s="13">
        <f t="shared" si="76"/>
        <v>-150.6201256186452</v>
      </c>
      <c r="V205">
        <v>0</v>
      </c>
      <c r="W205" s="6">
        <v>0</v>
      </c>
      <c r="Z205" s="6">
        <v>3254.8873906438298</v>
      </c>
      <c r="AA205" s="6">
        <f t="shared" ref="AA205:AA260" si="101">(1-AA$2)*(0.00000398*G205^2.148)*AA$3*G205^4</f>
        <v>1053.1255489740336</v>
      </c>
      <c r="AB205" t="s">
        <v>21</v>
      </c>
      <c r="AC205" s="6">
        <f t="shared" si="77"/>
        <v>45.923195675032034</v>
      </c>
      <c r="AD205" t="s">
        <v>21</v>
      </c>
      <c r="AE205" s="19">
        <f t="shared" si="78"/>
        <v>39.671029252887315</v>
      </c>
      <c r="AF205" s="12">
        <f t="shared" si="79"/>
        <v>1.791211876490912</v>
      </c>
      <c r="AG205" s="12">
        <f t="shared" si="80"/>
        <v>0.35824237529818231</v>
      </c>
      <c r="AH205" s="6">
        <f t="shared" si="81"/>
        <v>4018.915879947745</v>
      </c>
      <c r="AI205">
        <f t="shared" si="82"/>
        <v>1.6314089608405524</v>
      </c>
      <c r="AJ205">
        <f t="shared" si="83"/>
        <v>0.62755122859593748</v>
      </c>
      <c r="AK205">
        <f t="shared" si="84"/>
        <v>0.37244877140406246</v>
      </c>
      <c r="AL205">
        <f t="shared" ref="AL205:AL260" si="102">2500-2.36*F205</f>
        <v>2463.4631636919999</v>
      </c>
      <c r="AM205">
        <f t="shared" si="85"/>
        <v>1.0562944322708461</v>
      </c>
      <c r="AN205">
        <f t="shared" si="86"/>
        <v>2.6004384132044707</v>
      </c>
      <c r="AO205">
        <f t="shared" ref="AO205:AO260" si="103">AM$3+AM$4*K205</f>
        <v>1.8147200000000001</v>
      </c>
      <c r="AP205">
        <f t="shared" si="87"/>
        <v>1.4329695011927297</v>
      </c>
      <c r="AQ205">
        <f t="shared" ref="AQ205:AQ260" si="104">0.622*EXP((17.27*F205)/(F205+237.3))</f>
        <v>1.791211876490912</v>
      </c>
      <c r="AR205">
        <f t="shared" ref="AR205:AR268" si="105">AQ205*(1-L205)</f>
        <v>0.35824237529818231</v>
      </c>
      <c r="AS205">
        <f t="shared" ref="AS205:AS268" si="106">(4098*AT205)/(F205+237.3)^2</f>
        <v>0.11284399263294659</v>
      </c>
      <c r="AT205">
        <f t="shared" ref="AT205:AT260" si="107">0.611*EXP((17.27*F205)/(F205+237.3))</f>
        <v>1.7595344960385002</v>
      </c>
      <c r="AV205" t="s">
        <v>21</v>
      </c>
      <c r="AW205" s="9">
        <f t="shared" si="90"/>
        <v>-394.27141096800062</v>
      </c>
      <c r="AX205" t="s">
        <v>21</v>
      </c>
    </row>
    <row r="206" spans="1:50" x14ac:dyDescent="0.2">
      <c r="A206">
        <v>1</v>
      </c>
      <c r="B206" t="s">
        <v>13</v>
      </c>
      <c r="C206">
        <v>3</v>
      </c>
      <c r="D206">
        <v>25</v>
      </c>
      <c r="E206">
        <v>2018</v>
      </c>
      <c r="F206" s="3">
        <v>14.9108032</v>
      </c>
      <c r="G206" s="3">
        <f t="shared" ref="G206:G260" si="108">F206+273.15</f>
        <v>288.06080319999995</v>
      </c>
      <c r="H206" s="4">
        <v>0</v>
      </c>
      <c r="K206" s="5">
        <v>1.52</v>
      </c>
      <c r="L206" s="5">
        <v>0.8</v>
      </c>
      <c r="N206" t="s">
        <v>21</v>
      </c>
      <c r="O206" s="6">
        <f t="shared" si="88"/>
        <v>357788.8995998475</v>
      </c>
      <c r="P206" s="6">
        <f t="shared" si="99"/>
        <v>355237.16906810371</v>
      </c>
      <c r="Q206" s="6">
        <f t="shared" si="100"/>
        <v>-2551.7305317437649</v>
      </c>
      <c r="R206" s="18">
        <f t="shared" si="89"/>
        <v>-150.6201256186452</v>
      </c>
      <c r="S206" s="13">
        <f t="shared" ref="S206:S260" si="109">P206/(O$2*O$4*O$3)-273.15</f>
        <v>-151.49400186762699</v>
      </c>
      <c r="V206">
        <v>0</v>
      </c>
      <c r="W206" s="6">
        <v>0</v>
      </c>
      <c r="Z206" s="6">
        <v>3215.5069547664998</v>
      </c>
      <c r="AA206" s="6">
        <f t="shared" si="101"/>
        <v>1040.3839274754323</v>
      </c>
      <c r="AB206" t="s">
        <v>21</v>
      </c>
      <c r="AC206" s="6">
        <f t="shared" ref="AC206:AC260" si="110">0.97*AA$3*(R206+273.15)^4</f>
        <v>44.60359407530688</v>
      </c>
      <c r="AD206" t="s">
        <v>21</v>
      </c>
      <c r="AE206" s="19">
        <f t="shared" ref="AE206:AE260" si="111">AE$2*3.6*K206*(AF206-AG206)</f>
        <v>38.241559118141758</v>
      </c>
      <c r="AF206" s="12">
        <f t="shared" ref="AF206:AF260" si="112">AQ206</f>
        <v>1.726668961152789</v>
      </c>
      <c r="AG206" s="12">
        <f t="shared" ref="AG206:AG260" si="113">AR206</f>
        <v>0.34533379223055771</v>
      </c>
      <c r="AH206" s="6">
        <f t="shared" ref="AH206:AH260" si="114">AI206*AL206</f>
        <v>3942.5590343778858</v>
      </c>
      <c r="AI206">
        <f t="shared" ref="AI206:AI260" si="115">AJ206*AM206+AK206*AN206</f>
        <v>1.5995383934234049</v>
      </c>
      <c r="AJ206">
        <f t="shared" ref="AJ206:AJ260" si="116">AS206/(AS206+AM$5)</f>
        <v>0.62000032153075668</v>
      </c>
      <c r="AK206">
        <f t="shared" ref="AK206:AK260" si="117">AM$5/(AS206+AM$5)</f>
        <v>0.37999967846924337</v>
      </c>
      <c r="AL206">
        <f t="shared" si="102"/>
        <v>2464.8105044479998</v>
      </c>
      <c r="AM206">
        <f t="shared" ref="AM206:AM260" si="118">AA206/AM$2</f>
        <v>1.0435144708880966</v>
      </c>
      <c r="AN206">
        <f t="shared" ref="AN206:AN260" si="119">AO206*AP206</f>
        <v>2.5067365577465517</v>
      </c>
      <c r="AO206">
        <f t="shared" si="103"/>
        <v>1.8147200000000001</v>
      </c>
      <c r="AP206">
        <f t="shared" ref="AP206:AP260" si="120">AQ206-AR206</f>
        <v>1.3813351689222313</v>
      </c>
      <c r="AQ206">
        <f t="shared" si="104"/>
        <v>1.726668961152789</v>
      </c>
      <c r="AR206">
        <f t="shared" si="105"/>
        <v>0.34533379223055771</v>
      </c>
      <c r="AS206">
        <f t="shared" si="106"/>
        <v>0.10927089275814394</v>
      </c>
      <c r="AT206">
        <f t="shared" si="107"/>
        <v>1.69613301489446</v>
      </c>
      <c r="AV206" t="s">
        <v>21</v>
      </c>
      <c r="AW206" s="9">
        <f t="shared" si="90"/>
        <v>-395.04816923399534</v>
      </c>
      <c r="AX206" t="s">
        <v>21</v>
      </c>
    </row>
    <row r="207" spans="1:50" x14ac:dyDescent="0.2">
      <c r="A207">
        <v>1</v>
      </c>
      <c r="B207" t="s">
        <v>14</v>
      </c>
      <c r="C207">
        <v>6</v>
      </c>
      <c r="D207">
        <v>25</v>
      </c>
      <c r="E207">
        <v>2018</v>
      </c>
      <c r="F207" s="3">
        <v>11.9490692</v>
      </c>
      <c r="G207" s="3">
        <f t="shared" si="108"/>
        <v>285.09906919999997</v>
      </c>
      <c r="H207" s="4">
        <v>38.004878157935963</v>
      </c>
      <c r="I207" s="5">
        <v>1</v>
      </c>
      <c r="J207" s="7">
        <f>I207*PI()/180</f>
        <v>1.7453292519943295E-2</v>
      </c>
      <c r="K207" s="5">
        <v>1.52</v>
      </c>
      <c r="L207" s="5">
        <v>0.8</v>
      </c>
      <c r="N207" t="s">
        <v>21</v>
      </c>
      <c r="O207" s="6">
        <f t="shared" ref="O207:O260" si="121">P206</f>
        <v>355237.16906810371</v>
      </c>
      <c r="P207" s="6">
        <f t="shared" si="99"/>
        <v>353013.71722324152</v>
      </c>
      <c r="Q207" s="6">
        <f t="shared" si="100"/>
        <v>-2223.4518448622007</v>
      </c>
      <c r="R207" s="18">
        <f t="shared" ref="R207:R260" si="122">S206</f>
        <v>-151.49400186762699</v>
      </c>
      <c r="S207" s="13">
        <f t="shared" si="109"/>
        <v>-152.25545443238977</v>
      </c>
      <c r="V207">
        <v>0.114056866460644</v>
      </c>
      <c r="W207" s="6">
        <f>H207*(1-Y207)</f>
        <v>4.6213931840050142</v>
      </c>
      <c r="X207">
        <f>MIN(W$2*I207^W$3, 1)</f>
        <v>1</v>
      </c>
      <c r="Y207">
        <f>X207*(1-0.08*K207)</f>
        <v>0.87839999999999996</v>
      </c>
      <c r="Z207" s="6">
        <v>3017.5534221519702</v>
      </c>
      <c r="AA207" s="6">
        <f t="shared" si="101"/>
        <v>976.3356524705049</v>
      </c>
      <c r="AB207" t="s">
        <v>21</v>
      </c>
      <c r="AC207" s="6">
        <f t="shared" si="110"/>
        <v>43.344700532089817</v>
      </c>
      <c r="AD207" t="s">
        <v>21</v>
      </c>
      <c r="AE207" s="19">
        <f t="shared" si="111"/>
        <v>31.52693138488501</v>
      </c>
      <c r="AF207" s="12">
        <f t="shared" si="112"/>
        <v>1.4234925332019217</v>
      </c>
      <c r="AG207" s="12">
        <f t="shared" si="113"/>
        <v>0.28469850664038426</v>
      </c>
      <c r="AH207" s="6">
        <f t="shared" si="114"/>
        <v>3551.1295781272083</v>
      </c>
      <c r="AI207">
        <f t="shared" si="115"/>
        <v>1.4366572115680778</v>
      </c>
      <c r="AJ207">
        <f t="shared" si="116"/>
        <v>0.57934717121877133</v>
      </c>
      <c r="AK207">
        <f t="shared" si="117"/>
        <v>0.42065282878122873</v>
      </c>
      <c r="AL207">
        <f t="shared" si="102"/>
        <v>2471.8001966880001</v>
      </c>
      <c r="AM207">
        <f t="shared" si="118"/>
        <v>0.97927347288917244</v>
      </c>
      <c r="AN207">
        <f t="shared" si="119"/>
        <v>2.0665922958817533</v>
      </c>
      <c r="AO207">
        <f t="shared" si="103"/>
        <v>1.8147200000000001</v>
      </c>
      <c r="AP207">
        <f t="shared" si="120"/>
        <v>1.1387940265615375</v>
      </c>
      <c r="AQ207">
        <f t="shared" si="104"/>
        <v>1.4234925332019217</v>
      </c>
      <c r="AR207">
        <f t="shared" si="105"/>
        <v>0.28469850664038426</v>
      </c>
      <c r="AS207">
        <f t="shared" si="106"/>
        <v>9.2238213488215273E-2</v>
      </c>
      <c r="AT207">
        <f t="shared" si="107"/>
        <v>1.3983182279523698</v>
      </c>
      <c r="AV207" t="s">
        <v>21</v>
      </c>
      <c r="AW207" s="9">
        <f t="shared" ref="AW207:AW260" si="123">1.5701*K207*(R207-F207)</f>
        <v>-390.06538814258732</v>
      </c>
      <c r="AX207" t="s">
        <v>21</v>
      </c>
    </row>
    <row r="208" spans="1:50" x14ac:dyDescent="0.2">
      <c r="A208">
        <v>1</v>
      </c>
      <c r="B208" t="s">
        <v>15</v>
      </c>
      <c r="C208">
        <v>9</v>
      </c>
      <c r="D208">
        <v>25</v>
      </c>
      <c r="E208">
        <v>2018</v>
      </c>
      <c r="F208" s="3">
        <v>15.380402699999999</v>
      </c>
      <c r="G208" s="3">
        <f t="shared" si="108"/>
        <v>288.53040269999997</v>
      </c>
      <c r="H208" s="4">
        <v>1177.5604734945962</v>
      </c>
      <c r="I208" s="5">
        <v>30.41</v>
      </c>
      <c r="J208" s="7">
        <f t="shared" ref="J208:J211" si="124">I208*PI()/180</f>
        <v>0.53075462553147557</v>
      </c>
      <c r="K208" s="5">
        <v>1.52</v>
      </c>
      <c r="L208" s="5">
        <v>0.8</v>
      </c>
      <c r="N208" t="s">
        <v>21</v>
      </c>
      <c r="O208" s="6">
        <f t="shared" si="121"/>
        <v>353013.71722324152</v>
      </c>
      <c r="P208" s="6">
        <f t="shared" si="99"/>
        <v>351511.68361302227</v>
      </c>
      <c r="Q208" s="6">
        <f t="shared" si="100"/>
        <v>-1502.0336102192246</v>
      </c>
      <c r="R208" s="18">
        <f t="shared" si="122"/>
        <v>-152.25545443238977</v>
      </c>
      <c r="S208" s="13">
        <f t="shared" si="109"/>
        <v>-152.76984710858113</v>
      </c>
      <c r="V208">
        <v>3.5325946139893998</v>
      </c>
      <c r="W208" s="6">
        <f>H208*(1-Y208)</f>
        <v>1094.6570815334101</v>
      </c>
      <c r="X208">
        <f>MIN(W$2*I208^W$3, 1)</f>
        <v>8.0148749962475896E-2</v>
      </c>
      <c r="Y208">
        <f>X208*(1-0.08*K208)</f>
        <v>7.0402661967038829E-2</v>
      </c>
      <c r="Z208" s="6">
        <v>3247.87000315061</v>
      </c>
      <c r="AA208" s="6">
        <f t="shared" si="101"/>
        <v>1050.8550587329828</v>
      </c>
      <c r="AB208" t="s">
        <v>21</v>
      </c>
      <c r="AC208" s="6">
        <f t="shared" si="110"/>
        <v>42.269657626673165</v>
      </c>
      <c r="AD208" t="s">
        <v>21</v>
      </c>
      <c r="AE208" s="19">
        <f t="shared" si="111"/>
        <v>39.414002893254988</v>
      </c>
      <c r="AF208" s="12">
        <f t="shared" si="112"/>
        <v>1.7796067158329958</v>
      </c>
      <c r="AG208" s="12">
        <f t="shared" si="113"/>
        <v>0.35592134316659907</v>
      </c>
      <c r="AH208" s="6">
        <f t="shared" si="114"/>
        <v>4005.3477829699632</v>
      </c>
      <c r="AI208">
        <f t="shared" si="115"/>
        <v>1.6257434450834063</v>
      </c>
      <c r="AJ208">
        <f t="shared" si="116"/>
        <v>0.62621839118358846</v>
      </c>
      <c r="AK208">
        <f t="shared" si="117"/>
        <v>0.37378160881641154</v>
      </c>
      <c r="AL208">
        <f t="shared" si="102"/>
        <v>2463.7022496280001</v>
      </c>
      <c r="AM208">
        <f t="shared" si="118"/>
        <v>1.0540171100631723</v>
      </c>
      <c r="AN208">
        <f t="shared" si="119"/>
        <v>2.5835903194851637</v>
      </c>
      <c r="AO208">
        <f t="shared" si="103"/>
        <v>1.8147200000000001</v>
      </c>
      <c r="AP208">
        <f t="shared" si="120"/>
        <v>1.4236853726663967</v>
      </c>
      <c r="AQ208">
        <f t="shared" si="104"/>
        <v>1.7796067158329958</v>
      </c>
      <c r="AR208">
        <f t="shared" si="105"/>
        <v>0.35592134316659907</v>
      </c>
      <c r="AS208">
        <f t="shared" si="106"/>
        <v>0.11220280002702049</v>
      </c>
      <c r="AT208">
        <f t="shared" si="107"/>
        <v>1.7481345713407723</v>
      </c>
      <c r="AV208" t="s">
        <v>21</v>
      </c>
      <c r="AW208" s="9">
        <f t="shared" si="123"/>
        <v>-400.07169011101905</v>
      </c>
      <c r="AX208" t="s">
        <v>21</v>
      </c>
    </row>
    <row r="209" spans="1:50" x14ac:dyDescent="0.2">
      <c r="A209">
        <v>1</v>
      </c>
      <c r="B209" t="s">
        <v>16</v>
      </c>
      <c r="C209">
        <v>12</v>
      </c>
      <c r="D209">
        <v>25</v>
      </c>
      <c r="E209">
        <v>2018</v>
      </c>
      <c r="F209" s="3">
        <v>22.6594908</v>
      </c>
      <c r="G209" s="3">
        <f t="shared" si="108"/>
        <v>295.80949079999999</v>
      </c>
      <c r="H209" s="4">
        <v>2469.0568148761445</v>
      </c>
      <c r="I209" s="5">
        <v>54.59</v>
      </c>
      <c r="J209" s="7">
        <f t="shared" si="124"/>
        <v>0.95277523866370462</v>
      </c>
      <c r="K209" s="5">
        <v>1.52</v>
      </c>
      <c r="L209" s="5">
        <v>0.8</v>
      </c>
      <c r="N209" t="s">
        <v>21</v>
      </c>
      <c r="O209" s="6">
        <f t="shared" si="121"/>
        <v>351511.68361302227</v>
      </c>
      <c r="P209" s="6">
        <f t="shared" si="99"/>
        <v>350489.1175772337</v>
      </c>
      <c r="Q209" s="6">
        <f t="shared" si="100"/>
        <v>-1022.5660357885906</v>
      </c>
      <c r="R209" s="18">
        <f t="shared" si="122"/>
        <v>-152.76984710858113</v>
      </c>
      <c r="S209" s="13">
        <f t="shared" si="109"/>
        <v>-153.12003932542171</v>
      </c>
      <c r="V209">
        <v>7.4073598273607297</v>
      </c>
      <c r="W209" s="6">
        <f>H209*(1-Y209)</f>
        <v>2370.5091382054429</v>
      </c>
      <c r="X209">
        <f>MIN(W$2*I209^W$3, 1)</f>
        <v>4.5438394661042478E-2</v>
      </c>
      <c r="Y209">
        <f>X209*(1-0.08*K209)</f>
        <v>3.9913085870259712E-2</v>
      </c>
      <c r="Z209" s="6">
        <v>3785.4996226518201</v>
      </c>
      <c r="AA209" s="6">
        <f t="shared" si="101"/>
        <v>1224.8062343740935</v>
      </c>
      <c r="AB209" t="s">
        <v>21</v>
      </c>
      <c r="AC209" s="6">
        <f t="shared" si="110"/>
        <v>41.55482560136182</v>
      </c>
      <c r="AD209" t="s">
        <v>21</v>
      </c>
      <c r="AE209" s="19">
        <f t="shared" si="111"/>
        <v>62.069902966194277</v>
      </c>
      <c r="AF209" s="12">
        <f t="shared" si="112"/>
        <v>2.8025576714169524</v>
      </c>
      <c r="AG209" s="12">
        <f t="shared" si="113"/>
        <v>0.5605115342833904</v>
      </c>
      <c r="AH209" s="6">
        <f t="shared" si="114"/>
        <v>4994.9978200111655</v>
      </c>
      <c r="AI209">
        <f t="shared" si="115"/>
        <v>2.0416716260230734</v>
      </c>
      <c r="AJ209">
        <f t="shared" si="116"/>
        <v>0.71368862722463433</v>
      </c>
      <c r="AK209">
        <f t="shared" si="117"/>
        <v>0.28631137277536567</v>
      </c>
      <c r="AL209">
        <f t="shared" si="102"/>
        <v>2446.5236017120001</v>
      </c>
      <c r="AM209">
        <f t="shared" si="118"/>
        <v>1.2284917095026013</v>
      </c>
      <c r="AN209">
        <f t="shared" si="119"/>
        <v>4.068685965979018</v>
      </c>
      <c r="AO209">
        <f t="shared" si="103"/>
        <v>1.8147200000000001</v>
      </c>
      <c r="AP209">
        <f t="shared" si="120"/>
        <v>2.242046137133562</v>
      </c>
      <c r="AQ209">
        <f t="shared" si="104"/>
        <v>2.8025576714169524</v>
      </c>
      <c r="AR209">
        <f t="shared" si="105"/>
        <v>0.5605115342833904</v>
      </c>
      <c r="AS209">
        <f t="shared" si="106"/>
        <v>0.16694214245183889</v>
      </c>
      <c r="AT209">
        <f t="shared" si="107"/>
        <v>2.7529947543983244</v>
      </c>
      <c r="AV209" t="s">
        <v>21</v>
      </c>
      <c r="AW209" s="9">
        <f t="shared" si="123"/>
        <v>-418.67123724440017</v>
      </c>
      <c r="AX209" t="s">
        <v>21</v>
      </c>
    </row>
    <row r="210" spans="1:50" x14ac:dyDescent="0.2">
      <c r="A210">
        <v>1</v>
      </c>
      <c r="B210" t="s">
        <v>17</v>
      </c>
      <c r="C210">
        <v>15</v>
      </c>
      <c r="D210">
        <v>25</v>
      </c>
      <c r="E210">
        <v>2018</v>
      </c>
      <c r="F210" s="3">
        <v>26.090930799999999</v>
      </c>
      <c r="G210" s="3">
        <f t="shared" si="108"/>
        <v>299.2409308</v>
      </c>
      <c r="H210" s="4">
        <v>1519.4074604488803</v>
      </c>
      <c r="I210" s="5">
        <v>36.700000000000003</v>
      </c>
      <c r="J210" s="7">
        <f t="shared" si="124"/>
        <v>0.64053583548191895</v>
      </c>
      <c r="K210" s="5">
        <v>1.52</v>
      </c>
      <c r="L210" s="5">
        <v>0.8</v>
      </c>
      <c r="N210" t="s">
        <v>21</v>
      </c>
      <c r="O210" s="6">
        <f t="shared" si="121"/>
        <v>350489.1175772337</v>
      </c>
      <c r="P210" s="6">
        <f t="shared" si="99"/>
        <v>348152.99289998226</v>
      </c>
      <c r="Q210" s="6">
        <f t="shared" si="100"/>
        <v>-2336.1246772514614</v>
      </c>
      <c r="R210" s="18">
        <f t="shared" si="122"/>
        <v>-153.12003932542171</v>
      </c>
      <c r="S210" s="13">
        <f t="shared" si="109"/>
        <v>-153.92007829690164</v>
      </c>
      <c r="V210">
        <v>4.5591064121351996</v>
      </c>
      <c r="W210" s="6">
        <f>H210*(1-Y210)</f>
        <v>1430.2693999897749</v>
      </c>
      <c r="X210">
        <f>MIN(W$2*I210^W$3, 1)</f>
        <v>6.6787717036606395E-2</v>
      </c>
      <c r="Y210">
        <f>X210*(1-0.08*K210)</f>
        <v>5.8666330644955057E-2</v>
      </c>
      <c r="Z210" s="6">
        <v>4063.6648465335602</v>
      </c>
      <c r="AA210" s="6">
        <f t="shared" si="101"/>
        <v>1314.8071680309743</v>
      </c>
      <c r="AB210" t="s">
        <v>21</v>
      </c>
      <c r="AC210" s="6">
        <f t="shared" si="110"/>
        <v>41.073390758979137</v>
      </c>
      <c r="AD210" t="s">
        <v>21</v>
      </c>
      <c r="AE210" s="19">
        <f t="shared" si="111"/>
        <v>76.221386633124169</v>
      </c>
      <c r="AF210" s="12">
        <f t="shared" si="112"/>
        <v>3.4415203122041738</v>
      </c>
      <c r="AG210" s="12">
        <f t="shared" si="113"/>
        <v>0.68830406244083464</v>
      </c>
      <c r="AH210" s="6">
        <f t="shared" si="114"/>
        <v>5467.8241536879968</v>
      </c>
      <c r="AI210">
        <f t="shared" si="115"/>
        <v>2.2423585918442717</v>
      </c>
      <c r="AJ210">
        <f t="shared" si="116"/>
        <v>0.74885607367363782</v>
      </c>
      <c r="AK210">
        <f t="shared" si="117"/>
        <v>0.25114392632636218</v>
      </c>
      <c r="AL210">
        <f t="shared" si="102"/>
        <v>2438.4254033120001</v>
      </c>
      <c r="AM210">
        <f t="shared" si="118"/>
        <v>1.3187634584061929</v>
      </c>
      <c r="AN210">
        <f t="shared" si="119"/>
        <v>4.9963165927705271</v>
      </c>
      <c r="AO210">
        <f t="shared" si="103"/>
        <v>1.8147200000000001</v>
      </c>
      <c r="AP210">
        <f t="shared" si="120"/>
        <v>2.753216249763339</v>
      </c>
      <c r="AQ210">
        <f t="shared" si="104"/>
        <v>3.4415203122041738</v>
      </c>
      <c r="AR210">
        <f t="shared" si="105"/>
        <v>0.68830406244083464</v>
      </c>
      <c r="AS210">
        <f t="shared" si="106"/>
        <v>0.19969697334996983</v>
      </c>
      <c r="AT210">
        <f t="shared" si="107"/>
        <v>3.3806574127922029</v>
      </c>
      <c r="AV210" t="s">
        <v>21</v>
      </c>
      <c r="AW210" s="9">
        <f t="shared" si="123"/>
        <v>-427.69629917476544</v>
      </c>
      <c r="AX210" t="s">
        <v>21</v>
      </c>
    </row>
    <row r="211" spans="1:50" x14ac:dyDescent="0.2">
      <c r="A211">
        <v>1</v>
      </c>
      <c r="B211" t="s">
        <v>18</v>
      </c>
      <c r="C211">
        <v>18</v>
      </c>
      <c r="D211">
        <v>25</v>
      </c>
      <c r="E211">
        <v>2018</v>
      </c>
      <c r="F211" s="3">
        <v>23.664587600000001</v>
      </c>
      <c r="G211" s="3">
        <f t="shared" si="108"/>
        <v>296.81458759999998</v>
      </c>
      <c r="H211" s="4">
        <v>75.970373022444008</v>
      </c>
      <c r="I211" s="5">
        <v>1</v>
      </c>
      <c r="J211" s="7">
        <f t="shared" si="124"/>
        <v>1.7453292519943295E-2</v>
      </c>
      <c r="K211" s="5">
        <v>1.52</v>
      </c>
      <c r="L211" s="5">
        <v>0.8</v>
      </c>
      <c r="N211" t="s">
        <v>21</v>
      </c>
      <c r="O211" s="6">
        <f t="shared" si="121"/>
        <v>348152.99289998226</v>
      </c>
      <c r="P211" s="6">
        <f t="shared" si="99"/>
        <v>344663.43578872184</v>
      </c>
      <c r="Q211" s="6">
        <f t="shared" si="100"/>
        <v>-3489.5571112604284</v>
      </c>
      <c r="R211" s="18">
        <f t="shared" si="122"/>
        <v>-153.92007829690164</v>
      </c>
      <c r="S211" s="13">
        <f t="shared" si="109"/>
        <v>-155.11512653614972</v>
      </c>
      <c r="V211">
        <v>0.228113732921288</v>
      </c>
      <c r="W211" s="6">
        <f>H211*(1-Y211)</f>
        <v>9.237997359529194</v>
      </c>
      <c r="X211">
        <f>MIN(W$2*I211^W$3, 1)</f>
        <v>1</v>
      </c>
      <c r="Y211">
        <f>X211*(1-0.08*K211)</f>
        <v>0.87839999999999996</v>
      </c>
      <c r="Z211" s="6">
        <v>3865.2719697423699</v>
      </c>
      <c r="AA211" s="6">
        <f t="shared" si="101"/>
        <v>1250.6167423087688</v>
      </c>
      <c r="AB211" t="s">
        <v>21</v>
      </c>
      <c r="AC211" s="6">
        <f t="shared" si="110"/>
        <v>39.989220325528208</v>
      </c>
      <c r="AD211" t="s">
        <v>21</v>
      </c>
      <c r="AE211" s="19">
        <f t="shared" si="111"/>
        <v>65.955368190937335</v>
      </c>
      <c r="AF211" s="12">
        <f t="shared" si="112"/>
        <v>2.9779927833190634</v>
      </c>
      <c r="AG211" s="12">
        <f t="shared" si="113"/>
        <v>0.59559855666381256</v>
      </c>
      <c r="AH211" s="6">
        <f t="shared" si="114"/>
        <v>5133.2376701687808</v>
      </c>
      <c r="AI211">
        <f t="shared" si="115"/>
        <v>2.1002124934967461</v>
      </c>
      <c r="AJ211">
        <f t="shared" si="116"/>
        <v>0.72439458914235733</v>
      </c>
      <c r="AK211">
        <f t="shared" si="117"/>
        <v>0.27560541085764273</v>
      </c>
      <c r="AL211">
        <f t="shared" si="102"/>
        <v>2444.151573264</v>
      </c>
      <c r="AM211">
        <f t="shared" si="118"/>
        <v>1.2543798819546328</v>
      </c>
      <c r="AN211">
        <f t="shared" si="119"/>
        <v>4.3233784509958166</v>
      </c>
      <c r="AO211">
        <f t="shared" si="103"/>
        <v>1.8147200000000001</v>
      </c>
      <c r="AP211">
        <f t="shared" si="120"/>
        <v>2.3823942266552507</v>
      </c>
      <c r="AQ211">
        <f t="shared" si="104"/>
        <v>2.9779927833190634</v>
      </c>
      <c r="AR211">
        <f t="shared" si="105"/>
        <v>0.59559855666381256</v>
      </c>
      <c r="AS211">
        <f t="shared" si="106"/>
        <v>0.1760286116982703</v>
      </c>
      <c r="AT211">
        <f t="shared" si="107"/>
        <v>2.9253273160899478</v>
      </c>
      <c r="AV211" t="s">
        <v>21</v>
      </c>
      <c r="AW211" s="9">
        <f t="shared" si="123"/>
        <v>-423.81503956558242</v>
      </c>
      <c r="AX211" t="s">
        <v>21</v>
      </c>
    </row>
    <row r="212" spans="1:50" x14ac:dyDescent="0.2">
      <c r="A212">
        <v>1</v>
      </c>
      <c r="B212" t="s">
        <v>19</v>
      </c>
      <c r="C212">
        <v>21</v>
      </c>
      <c r="D212">
        <v>25</v>
      </c>
      <c r="E212">
        <v>2018</v>
      </c>
      <c r="F212" s="3">
        <v>20.233191699999999</v>
      </c>
      <c r="G212" s="3">
        <f t="shared" si="108"/>
        <v>293.3831917</v>
      </c>
      <c r="H212" s="4">
        <v>0</v>
      </c>
      <c r="K212" s="5">
        <v>1.52</v>
      </c>
      <c r="L212" s="5">
        <v>0.8</v>
      </c>
      <c r="N212" t="s">
        <v>21</v>
      </c>
      <c r="O212" s="6">
        <f t="shared" si="121"/>
        <v>344663.43578872184</v>
      </c>
      <c r="P212" s="6">
        <f t="shared" si="99"/>
        <v>341545.3540991632</v>
      </c>
      <c r="Q212" s="6">
        <f t="shared" si="100"/>
        <v>-3118.0816895586222</v>
      </c>
      <c r="R212" s="18">
        <f t="shared" si="122"/>
        <v>-155.11512653614972</v>
      </c>
      <c r="S212" s="13">
        <f t="shared" si="109"/>
        <v>-156.18295775774357</v>
      </c>
      <c r="V212">
        <v>0</v>
      </c>
      <c r="W212" s="6">
        <v>0</v>
      </c>
      <c r="Z212" s="6">
        <v>3598.59175162061</v>
      </c>
      <c r="AA212" s="6">
        <f t="shared" si="101"/>
        <v>1164.3318060257836</v>
      </c>
      <c r="AB212" t="s">
        <v>21</v>
      </c>
      <c r="AC212" s="6">
        <f t="shared" si="110"/>
        <v>38.409907108757338</v>
      </c>
      <c r="AD212" t="s">
        <v>21</v>
      </c>
      <c r="AE212" s="19">
        <f t="shared" si="111"/>
        <v>53.502993060834264</v>
      </c>
      <c r="AF212" s="12">
        <f t="shared" si="112"/>
        <v>2.4157476728789979</v>
      </c>
      <c r="AG212" s="12">
        <f t="shared" si="113"/>
        <v>0.48314953457579946</v>
      </c>
      <c r="AH212" s="6">
        <f t="shared" si="114"/>
        <v>4662.4814680587679</v>
      </c>
      <c r="AI212">
        <f t="shared" si="115"/>
        <v>1.9013078193806923</v>
      </c>
      <c r="AJ212">
        <f t="shared" si="116"/>
        <v>0.68645496538241157</v>
      </c>
      <c r="AK212">
        <f t="shared" si="117"/>
        <v>0.31354503461758843</v>
      </c>
      <c r="AL212">
        <f t="shared" si="102"/>
        <v>2452.2496675880002</v>
      </c>
      <c r="AM212">
        <f t="shared" si="118"/>
        <v>1.1678353119616687</v>
      </c>
      <c r="AN212">
        <f t="shared" si="119"/>
        <v>3.5071244935415806</v>
      </c>
      <c r="AO212">
        <f t="shared" si="103"/>
        <v>1.8147200000000001</v>
      </c>
      <c r="AP212">
        <f t="shared" si="120"/>
        <v>1.9325981383031985</v>
      </c>
      <c r="AQ212">
        <f t="shared" si="104"/>
        <v>2.4157476728789979</v>
      </c>
      <c r="AR212">
        <f t="shared" si="105"/>
        <v>0.48314953457579946</v>
      </c>
      <c r="AS212">
        <f t="shared" si="106"/>
        <v>0.14662496754002319</v>
      </c>
      <c r="AT212">
        <f t="shared" si="107"/>
        <v>2.373025447152842</v>
      </c>
      <c r="AV212" t="s">
        <v>21</v>
      </c>
      <c r="AW212" s="9">
        <f t="shared" si="123"/>
        <v>-418.47787958311955</v>
      </c>
      <c r="AX212" t="s">
        <v>21</v>
      </c>
    </row>
    <row r="213" spans="1:50" x14ac:dyDescent="0.2">
      <c r="A213">
        <v>1</v>
      </c>
      <c r="B213" t="s">
        <v>12</v>
      </c>
      <c r="C213">
        <v>0</v>
      </c>
      <c r="D213">
        <v>26</v>
      </c>
      <c r="E213">
        <v>2018</v>
      </c>
      <c r="F213" s="3">
        <v>18.109216</v>
      </c>
      <c r="G213" s="3">
        <f t="shared" si="108"/>
        <v>291.25921599999998</v>
      </c>
      <c r="H213" s="4">
        <v>0</v>
      </c>
      <c r="K213" s="5">
        <v>1.4</v>
      </c>
      <c r="L213" s="5">
        <v>0.8</v>
      </c>
      <c r="N213" t="s">
        <v>21</v>
      </c>
      <c r="O213" s="6">
        <f t="shared" si="121"/>
        <v>341545.3540991632</v>
      </c>
      <c r="P213" s="6">
        <f t="shared" si="99"/>
        <v>338722.3427581045</v>
      </c>
      <c r="Q213" s="6">
        <f t="shared" si="100"/>
        <v>-2823.0113410587292</v>
      </c>
      <c r="R213" s="18">
        <f t="shared" si="122"/>
        <v>-156.18295775774357</v>
      </c>
      <c r="S213" s="13">
        <f t="shared" si="109"/>
        <v>-157.14973796077368</v>
      </c>
      <c r="V213">
        <v>0</v>
      </c>
      <c r="W213" s="6">
        <v>0</v>
      </c>
      <c r="Z213" s="6">
        <v>3441.3769200767701</v>
      </c>
      <c r="AA213" s="6">
        <f t="shared" si="101"/>
        <v>1113.4646220327556</v>
      </c>
      <c r="AB213" t="s">
        <v>21</v>
      </c>
      <c r="AC213" s="6">
        <f t="shared" si="110"/>
        <v>37.038716925104545</v>
      </c>
      <c r="AD213" t="s">
        <v>21</v>
      </c>
      <c r="AE213" s="19">
        <f t="shared" si="111"/>
        <v>43.170870984438103</v>
      </c>
      <c r="AF213" s="12">
        <f t="shared" si="112"/>
        <v>2.1163127816221685</v>
      </c>
      <c r="AG213" s="12">
        <f t="shared" si="113"/>
        <v>0.4232625563244336</v>
      </c>
      <c r="AH213" s="6">
        <f t="shared" si="114"/>
        <v>4282.5558449902264</v>
      </c>
      <c r="AI213">
        <f t="shared" si="115"/>
        <v>1.7428159507891152</v>
      </c>
      <c r="AJ213">
        <f t="shared" si="116"/>
        <v>0.66101647935263808</v>
      </c>
      <c r="AK213">
        <f t="shared" si="117"/>
        <v>0.33898352064736187</v>
      </c>
      <c r="AL213">
        <f t="shared" si="102"/>
        <v>2457.26225024</v>
      </c>
      <c r="AM213">
        <f t="shared" si="118"/>
        <v>1.116815067234459</v>
      </c>
      <c r="AN213">
        <f t="shared" si="119"/>
        <v>2.9635151143611549</v>
      </c>
      <c r="AO213">
        <f t="shared" si="103"/>
        <v>1.7504</v>
      </c>
      <c r="AP213">
        <f t="shared" si="120"/>
        <v>1.6930502252977349</v>
      </c>
      <c r="AQ213">
        <f t="shared" si="104"/>
        <v>2.1163127816221685</v>
      </c>
      <c r="AR213">
        <f t="shared" si="105"/>
        <v>0.4232625563244336</v>
      </c>
      <c r="AS213">
        <f t="shared" si="106"/>
        <v>0.13059588914286735</v>
      </c>
      <c r="AT213">
        <f t="shared" si="107"/>
        <v>2.0788860282494293</v>
      </c>
      <c r="AV213" t="s">
        <v>21</v>
      </c>
      <c r="AW213" s="9">
        <f t="shared" si="123"/>
        <v>-383.11859882384647</v>
      </c>
      <c r="AX213" t="s">
        <v>21</v>
      </c>
    </row>
    <row r="214" spans="1:50" x14ac:dyDescent="0.2">
      <c r="A214">
        <v>1</v>
      </c>
      <c r="B214" t="s">
        <v>13</v>
      </c>
      <c r="C214">
        <v>3</v>
      </c>
      <c r="D214">
        <v>26</v>
      </c>
      <c r="E214">
        <v>2018</v>
      </c>
      <c r="F214" s="3">
        <v>14.3754747</v>
      </c>
      <c r="G214" s="3">
        <f t="shared" si="108"/>
        <v>287.52547469999996</v>
      </c>
      <c r="H214" s="4">
        <v>0</v>
      </c>
      <c r="K214" s="5">
        <v>1.4</v>
      </c>
      <c r="L214" s="5">
        <v>0.8</v>
      </c>
      <c r="N214" t="s">
        <v>21</v>
      </c>
      <c r="O214" s="6">
        <f t="shared" si="121"/>
        <v>338722.3427581045</v>
      </c>
      <c r="P214" s="6">
        <f t="shared" si="99"/>
        <v>336302.85052894807</v>
      </c>
      <c r="Q214" s="6">
        <f t="shared" si="100"/>
        <v>-2419.4922291564253</v>
      </c>
      <c r="R214" s="18">
        <f t="shared" si="122"/>
        <v>-157.14973796077368</v>
      </c>
      <c r="S214" s="13">
        <f t="shared" si="109"/>
        <v>-157.97832733075347</v>
      </c>
      <c r="V214">
        <v>0</v>
      </c>
      <c r="W214" s="6">
        <v>0</v>
      </c>
      <c r="Z214" s="6">
        <v>3178.94390290815</v>
      </c>
      <c r="AA214" s="6">
        <f t="shared" si="101"/>
        <v>1028.553876404794</v>
      </c>
      <c r="AB214" t="s">
        <v>21</v>
      </c>
      <c r="AC214" s="6">
        <f t="shared" si="110"/>
        <v>35.82925540110562</v>
      </c>
      <c r="AD214" t="s">
        <v>21</v>
      </c>
      <c r="AE214" s="19">
        <f t="shared" si="111"/>
        <v>34.025906980546544</v>
      </c>
      <c r="AF214" s="12">
        <f t="shared" si="112"/>
        <v>1.6680104016241653</v>
      </c>
      <c r="AG214" s="12">
        <f t="shared" si="113"/>
        <v>0.33360208032483296</v>
      </c>
      <c r="AH214" s="6">
        <f t="shared" si="114"/>
        <v>3789.2532811182668</v>
      </c>
      <c r="AI214">
        <f t="shared" si="115"/>
        <v>1.5365530255593725</v>
      </c>
      <c r="AJ214">
        <f t="shared" si="116"/>
        <v>0.61283306861983755</v>
      </c>
      <c r="AK214">
        <f t="shared" si="117"/>
        <v>0.38716693138016245</v>
      </c>
      <c r="AL214">
        <f t="shared" si="102"/>
        <v>2466.0738797079998</v>
      </c>
      <c r="AM214">
        <f t="shared" si="118"/>
        <v>1.0316488228734142</v>
      </c>
      <c r="AN214">
        <f t="shared" si="119"/>
        <v>2.335748325602351</v>
      </c>
      <c r="AO214">
        <f t="shared" si="103"/>
        <v>1.7504</v>
      </c>
      <c r="AP214">
        <f t="shared" si="120"/>
        <v>1.3344083212993323</v>
      </c>
      <c r="AQ214">
        <f t="shared" si="104"/>
        <v>1.6680104016241653</v>
      </c>
      <c r="AR214">
        <f t="shared" si="105"/>
        <v>0.33360208032483296</v>
      </c>
      <c r="AS214">
        <f t="shared" si="106"/>
        <v>0.10600826858232021</v>
      </c>
      <c r="AT214">
        <f t="shared" si="107"/>
        <v>1.6385118253896542</v>
      </c>
      <c r="AV214" t="s">
        <v>21</v>
      </c>
      <c r="AW214" s="9">
        <f t="shared" si="123"/>
        <v>-377.03643095815306</v>
      </c>
      <c r="AX214" t="s">
        <v>21</v>
      </c>
    </row>
    <row r="215" spans="1:50" x14ac:dyDescent="0.2">
      <c r="A215">
        <v>1</v>
      </c>
      <c r="B215" t="s">
        <v>14</v>
      </c>
      <c r="C215">
        <v>6</v>
      </c>
      <c r="D215">
        <v>26</v>
      </c>
      <c r="E215">
        <v>2018</v>
      </c>
      <c r="F215" s="3">
        <v>10.5790212</v>
      </c>
      <c r="G215" s="3">
        <f t="shared" si="108"/>
        <v>283.72902119999998</v>
      </c>
      <c r="H215" s="4">
        <v>39.612407726485024</v>
      </c>
      <c r="I215" s="5">
        <v>1</v>
      </c>
      <c r="J215" s="7">
        <f>I215*PI()/180</f>
        <v>1.7453292519943295E-2</v>
      </c>
      <c r="K215" s="5">
        <v>1.4</v>
      </c>
      <c r="L215" s="5">
        <v>0.8</v>
      </c>
      <c r="N215" t="s">
        <v>21</v>
      </c>
      <c r="O215" s="6">
        <f t="shared" si="121"/>
        <v>336302.85052894807</v>
      </c>
      <c r="P215" s="6">
        <f t="shared" si="99"/>
        <v>334290.44899057399</v>
      </c>
      <c r="Q215" s="6">
        <f t="shared" si="100"/>
        <v>-2012.4015383740714</v>
      </c>
      <c r="R215" s="18">
        <f t="shared" si="122"/>
        <v>-157.97832733075347</v>
      </c>
      <c r="S215" s="13">
        <f t="shared" si="109"/>
        <v>-158.66750272992766</v>
      </c>
      <c r="V215">
        <v>0.11823034964068101</v>
      </c>
      <c r="W215" s="6">
        <f>H215*(1-Y215)</f>
        <v>4.4365896653663226</v>
      </c>
      <c r="X215">
        <f>MIN(W$2*I215^W$3, 1)</f>
        <v>1</v>
      </c>
      <c r="Y215">
        <f>X215*(1-0.08*K215)</f>
        <v>0.88800000000000001</v>
      </c>
      <c r="Z215" s="6">
        <v>2929.49734147448</v>
      </c>
      <c r="AA215" s="6">
        <f t="shared" si="101"/>
        <v>947.84492539633663</v>
      </c>
      <c r="AB215" t="s">
        <v>21</v>
      </c>
      <c r="AC215" s="6">
        <f t="shared" si="110"/>
        <v>34.816458961565559</v>
      </c>
      <c r="AD215" t="s">
        <v>21</v>
      </c>
      <c r="AE215" s="19">
        <f t="shared" si="111"/>
        <v>26.515443806618496</v>
      </c>
      <c r="AF215" s="12">
        <f t="shared" si="112"/>
        <v>1.2998341557333641</v>
      </c>
      <c r="AG215" s="12">
        <f t="shared" si="113"/>
        <v>0.25996683114667279</v>
      </c>
      <c r="AH215" s="6">
        <f t="shared" si="114"/>
        <v>3300.379244573599</v>
      </c>
      <c r="AI215">
        <f t="shared" si="115"/>
        <v>1.3334685091258702</v>
      </c>
      <c r="AJ215">
        <f t="shared" si="116"/>
        <v>0.55977305768517882</v>
      </c>
      <c r="AK215">
        <f t="shared" si="117"/>
        <v>0.44022694231482112</v>
      </c>
      <c r="AL215">
        <f t="shared" si="102"/>
        <v>2475.0335099680001</v>
      </c>
      <c r="AM215">
        <f t="shared" si="118"/>
        <v>0.95069701644567361</v>
      </c>
      <c r="AN215">
        <f t="shared" si="119"/>
        <v>1.8201837649565447</v>
      </c>
      <c r="AO215">
        <f t="shared" si="103"/>
        <v>1.7504</v>
      </c>
      <c r="AP215">
        <f t="shared" si="120"/>
        <v>1.0398673245866914</v>
      </c>
      <c r="AQ215">
        <f t="shared" si="104"/>
        <v>1.2998341557333641</v>
      </c>
      <c r="AR215">
        <f t="shared" si="105"/>
        <v>0.25996683114667279</v>
      </c>
      <c r="AS215">
        <f t="shared" si="106"/>
        <v>8.5159122788579233E-2</v>
      </c>
      <c r="AT215">
        <f t="shared" si="107"/>
        <v>1.2768467349728063</v>
      </c>
      <c r="AV215" t="s">
        <v>21</v>
      </c>
      <c r="AW215" s="9">
        <f t="shared" si="123"/>
        <v>-370.51265009939044</v>
      </c>
      <c r="AX215" t="s">
        <v>21</v>
      </c>
    </row>
    <row r="216" spans="1:50" x14ac:dyDescent="0.2">
      <c r="A216">
        <v>1</v>
      </c>
      <c r="B216" t="s">
        <v>15</v>
      </c>
      <c r="C216">
        <v>9</v>
      </c>
      <c r="D216">
        <v>26</v>
      </c>
      <c r="E216">
        <v>2018</v>
      </c>
      <c r="F216" s="3">
        <v>14.1875027</v>
      </c>
      <c r="G216" s="3">
        <f t="shared" si="108"/>
        <v>287.33750269999996</v>
      </c>
      <c r="H216" s="4">
        <v>1227.3689026133702</v>
      </c>
      <c r="I216" s="5">
        <v>30.41</v>
      </c>
      <c r="J216" s="7">
        <f t="shared" ref="J216:J219" si="125">I216*PI()/180</f>
        <v>0.53075462553147557</v>
      </c>
      <c r="K216" s="5">
        <v>1.4</v>
      </c>
      <c r="L216" s="5">
        <v>0.8</v>
      </c>
      <c r="N216" t="s">
        <v>21</v>
      </c>
      <c r="O216" s="6">
        <f t="shared" si="121"/>
        <v>334290.44899057399</v>
      </c>
      <c r="P216" s="6">
        <f t="shared" si="99"/>
        <v>333036.15742929629</v>
      </c>
      <c r="Q216" s="6">
        <f t="shared" si="100"/>
        <v>-1254.2915612776901</v>
      </c>
      <c r="R216" s="18">
        <f t="shared" si="122"/>
        <v>-158.66750272992766</v>
      </c>
      <c r="S216" s="13">
        <f t="shared" si="109"/>
        <v>-159.09705263383142</v>
      </c>
      <c r="V216">
        <v>3.6618566624822</v>
      </c>
      <c r="W216" s="6">
        <f>H216*(1-Y216)</f>
        <v>1140.014492654268</v>
      </c>
      <c r="X216">
        <f>MIN(W$2*I216^W$3, 1)</f>
        <v>8.0148749962475896E-2</v>
      </c>
      <c r="Y216">
        <f>X216*(1-0.08*K216)</f>
        <v>7.1172089966678592E-2</v>
      </c>
      <c r="Z216" s="6">
        <v>3166.18824735616</v>
      </c>
      <c r="AA216" s="6">
        <f t="shared" si="101"/>
        <v>1024.4267576619677</v>
      </c>
      <c r="AB216" t="s">
        <v>21</v>
      </c>
      <c r="AC216" s="6">
        <f t="shared" si="110"/>
        <v>33.990556824094327</v>
      </c>
      <c r="AD216" t="s">
        <v>21</v>
      </c>
      <c r="AE216" s="19">
        <f t="shared" si="111"/>
        <v>33.614287967285392</v>
      </c>
      <c r="AF216" s="12">
        <f t="shared" si="112"/>
        <v>1.6478321064205013</v>
      </c>
      <c r="AG216" s="12">
        <f t="shared" si="113"/>
        <v>0.32956642128410019</v>
      </c>
      <c r="AH216" s="6">
        <f t="shared" si="114"/>
        <v>3764.7017564055727</v>
      </c>
      <c r="AI216">
        <f t="shared" si="115"/>
        <v>1.5263227470031335</v>
      </c>
      <c r="AJ216">
        <f t="shared" si="116"/>
        <v>0.61029679825796179</v>
      </c>
      <c r="AK216">
        <f t="shared" si="117"/>
        <v>0.38970320174203821</v>
      </c>
      <c r="AL216">
        <f t="shared" si="102"/>
        <v>2466.517493628</v>
      </c>
      <c r="AM216">
        <f t="shared" si="118"/>
        <v>1.0275092855185233</v>
      </c>
      <c r="AN216">
        <f t="shared" si="119"/>
        <v>2.3074922552627566</v>
      </c>
      <c r="AO216">
        <f t="shared" si="103"/>
        <v>1.7504</v>
      </c>
      <c r="AP216">
        <f t="shared" si="120"/>
        <v>1.3182656851364012</v>
      </c>
      <c r="AQ216">
        <f t="shared" si="104"/>
        <v>1.6478321064205013</v>
      </c>
      <c r="AR216">
        <f t="shared" si="105"/>
        <v>0.32956642128410019</v>
      </c>
      <c r="AS216">
        <f t="shared" si="106"/>
        <v>0.10488247408340007</v>
      </c>
      <c r="AT216">
        <f t="shared" si="107"/>
        <v>1.6186903810657978</v>
      </c>
      <c r="AV216" t="s">
        <v>21</v>
      </c>
      <c r="AW216" s="9">
        <f t="shared" si="123"/>
        <v>-379.95950163574122</v>
      </c>
      <c r="AX216" t="s">
        <v>21</v>
      </c>
    </row>
    <row r="217" spans="1:50" x14ac:dyDescent="0.2">
      <c r="A217">
        <v>1</v>
      </c>
      <c r="B217" t="s">
        <v>16</v>
      </c>
      <c r="C217">
        <v>12</v>
      </c>
      <c r="D217">
        <v>26</v>
      </c>
      <c r="E217">
        <v>2018</v>
      </c>
      <c r="F217" s="3">
        <v>21.8423853</v>
      </c>
      <c r="G217" s="3">
        <f t="shared" si="108"/>
        <v>294.99238529999997</v>
      </c>
      <c r="H217" s="4">
        <v>2573.49293015184</v>
      </c>
      <c r="I217" s="5">
        <v>54.59</v>
      </c>
      <c r="J217" s="7">
        <f t="shared" si="125"/>
        <v>0.95277523866370462</v>
      </c>
      <c r="K217" s="5">
        <v>1.4</v>
      </c>
      <c r="L217" s="5">
        <v>0.8</v>
      </c>
      <c r="N217" t="s">
        <v>21</v>
      </c>
      <c r="O217" s="6">
        <f t="shared" si="121"/>
        <v>333036.15742929629</v>
      </c>
      <c r="P217" s="6">
        <f t="shared" si="99"/>
        <v>332290.60153016134</v>
      </c>
      <c r="Q217" s="6">
        <f t="shared" si="100"/>
        <v>-745.55589913494646</v>
      </c>
      <c r="R217" s="18">
        <f t="shared" si="122"/>
        <v>-159.09705263383142</v>
      </c>
      <c r="S217" s="13">
        <f t="shared" si="109"/>
        <v>-159.35237880735849</v>
      </c>
      <c r="V217">
        <v>7.6784043738864298</v>
      </c>
      <c r="W217" s="6">
        <f>H217*(1-Y217)</f>
        <v>2469.654306124974</v>
      </c>
      <c r="X217">
        <f>MIN(W$2*I217^W$3, 1)</f>
        <v>4.5438394661042478E-2</v>
      </c>
      <c r="Y217">
        <f>X217*(1-0.08*K217)</f>
        <v>4.0349294459005723E-2</v>
      </c>
      <c r="Z217" s="6">
        <v>3721.6679758443702</v>
      </c>
      <c r="AA217" s="6">
        <f t="shared" si="101"/>
        <v>1204.153372994238</v>
      </c>
      <c r="AB217" t="s">
        <v>21</v>
      </c>
      <c r="AC217" s="6">
        <f t="shared" si="110"/>
        <v>33.483276794254905</v>
      </c>
      <c r="AD217" t="s">
        <v>21</v>
      </c>
      <c r="AE217" s="19">
        <f t="shared" si="111"/>
        <v>54.397346320676995</v>
      </c>
      <c r="AF217" s="12">
        <f t="shared" si="112"/>
        <v>2.6666545445950018</v>
      </c>
      <c r="AG217" s="12">
        <f t="shared" si="113"/>
        <v>0.53333090891900026</v>
      </c>
      <c r="AH217" s="6">
        <f t="shared" si="114"/>
        <v>4783.6105175597759</v>
      </c>
      <c r="AI217">
        <f t="shared" si="115"/>
        <v>1.9537285496385686</v>
      </c>
      <c r="AJ217">
        <f t="shared" si="116"/>
        <v>0.70473641676224652</v>
      </c>
      <c r="AK217">
        <f t="shared" si="117"/>
        <v>0.29526358323775348</v>
      </c>
      <c r="AL217">
        <f t="shared" si="102"/>
        <v>2448.451970692</v>
      </c>
      <c r="AM217">
        <f t="shared" si="118"/>
        <v>1.2077767031035487</v>
      </c>
      <c r="AN217">
        <f t="shared" si="119"/>
        <v>3.7341696918872729</v>
      </c>
      <c r="AO217">
        <f t="shared" si="103"/>
        <v>1.7504</v>
      </c>
      <c r="AP217">
        <f t="shared" si="120"/>
        <v>2.1333236356760015</v>
      </c>
      <c r="AQ217">
        <f t="shared" si="104"/>
        <v>2.6666545445950018</v>
      </c>
      <c r="AR217">
        <f t="shared" si="105"/>
        <v>0.53333090891900026</v>
      </c>
      <c r="AS217">
        <f t="shared" si="106"/>
        <v>0.15984999748419218</v>
      </c>
      <c r="AT217">
        <f t="shared" si="107"/>
        <v>2.619495059079656</v>
      </c>
      <c r="AV217" t="s">
        <v>21</v>
      </c>
      <c r="AW217" s="9">
        <f t="shared" si="123"/>
        <v>-397.73021609987217</v>
      </c>
      <c r="AX217" t="s">
        <v>21</v>
      </c>
    </row>
    <row r="218" spans="1:50" x14ac:dyDescent="0.2">
      <c r="A218">
        <v>1</v>
      </c>
      <c r="B218" t="s">
        <v>17</v>
      </c>
      <c r="C218">
        <v>15</v>
      </c>
      <c r="D218">
        <v>26</v>
      </c>
      <c r="E218">
        <v>2018</v>
      </c>
      <c r="F218" s="3">
        <v>25.450978800000001</v>
      </c>
      <c r="G218" s="3">
        <f t="shared" si="108"/>
        <v>298.60097880000001</v>
      </c>
      <c r="H218" s="4">
        <v>1583.675326515847</v>
      </c>
      <c r="I218" s="5">
        <v>36.700000000000003</v>
      </c>
      <c r="J218" s="7">
        <f t="shared" si="125"/>
        <v>0.64053583548191895</v>
      </c>
      <c r="K218" s="5">
        <v>1.4</v>
      </c>
      <c r="L218" s="5">
        <v>0.8</v>
      </c>
      <c r="N218" t="s">
        <v>21</v>
      </c>
      <c r="O218" s="6">
        <f t="shared" si="121"/>
        <v>332290.60153016134</v>
      </c>
      <c r="P218" s="6">
        <f t="shared" si="99"/>
        <v>330178.61819056625</v>
      </c>
      <c r="Q218" s="6">
        <f t="shared" si="100"/>
        <v>-2111.9833395951046</v>
      </c>
      <c r="R218" s="18">
        <f t="shared" si="122"/>
        <v>-159.35237880735849</v>
      </c>
      <c r="S218" s="13">
        <f t="shared" si="109"/>
        <v>-160.07565740427842</v>
      </c>
      <c r="V218">
        <v>4.7259298092483197</v>
      </c>
      <c r="W218" s="6">
        <f>H218*(1-Y218)</f>
        <v>1489.7515136041934</v>
      </c>
      <c r="X218">
        <f>MIN(W$2*I218^W$3, 1)</f>
        <v>6.6787717036606395E-2</v>
      </c>
      <c r="Y218">
        <f>X218*(1-0.08*K218)</f>
        <v>5.9307492728506481E-2</v>
      </c>
      <c r="Z218" s="6">
        <v>4010.5289553818898</v>
      </c>
      <c r="AA218" s="6">
        <f t="shared" si="101"/>
        <v>1297.614940520991</v>
      </c>
      <c r="AB218" t="s">
        <v>21</v>
      </c>
      <c r="AC218" s="6">
        <f t="shared" si="110"/>
        <v>33.184450961862851</v>
      </c>
      <c r="AD218" t="s">
        <v>21</v>
      </c>
      <c r="AE218" s="19">
        <f t="shared" si="111"/>
        <v>67.593246999243945</v>
      </c>
      <c r="AF218" s="12">
        <f t="shared" si="112"/>
        <v>3.3135410362095601</v>
      </c>
      <c r="AG218" s="12">
        <f t="shared" si="113"/>
        <v>0.66270820724191182</v>
      </c>
      <c r="AH218" s="6">
        <f t="shared" si="114"/>
        <v>5272.3889952494656</v>
      </c>
      <c r="AI218">
        <f t="shared" si="115"/>
        <v>2.1608721151090329</v>
      </c>
      <c r="AJ218">
        <f t="shared" si="116"/>
        <v>0.74259306347354104</v>
      </c>
      <c r="AK218">
        <f t="shared" si="117"/>
        <v>0.2574069365264588</v>
      </c>
      <c r="AL218">
        <f t="shared" si="102"/>
        <v>2439.9356900319999</v>
      </c>
      <c r="AM218">
        <f t="shared" si="118"/>
        <v>1.3015194990180452</v>
      </c>
      <c r="AN218">
        <f t="shared" si="119"/>
        <v>4.6400177838249714</v>
      </c>
      <c r="AO218">
        <f t="shared" si="103"/>
        <v>1.7504</v>
      </c>
      <c r="AP218">
        <f t="shared" si="120"/>
        <v>2.6508328289676482</v>
      </c>
      <c r="AQ218">
        <f t="shared" si="104"/>
        <v>3.3135410362095601</v>
      </c>
      <c r="AR218">
        <f t="shared" si="105"/>
        <v>0.66270820724191182</v>
      </c>
      <c r="AS218">
        <f t="shared" si="106"/>
        <v>0.19320859749990268</v>
      </c>
      <c r="AT218">
        <f t="shared" si="107"/>
        <v>3.2549414358907418</v>
      </c>
      <c r="AV218" t="s">
        <v>21</v>
      </c>
      <c r="AW218" s="9">
        <f t="shared" si="123"/>
        <v>-406.22365249103899</v>
      </c>
      <c r="AX218" t="s">
        <v>21</v>
      </c>
    </row>
    <row r="219" spans="1:50" x14ac:dyDescent="0.2">
      <c r="A219">
        <v>1</v>
      </c>
      <c r="B219" t="s">
        <v>18</v>
      </c>
      <c r="C219">
        <v>18</v>
      </c>
      <c r="D219">
        <v>26</v>
      </c>
      <c r="E219">
        <v>2018</v>
      </c>
      <c r="F219" s="3">
        <v>22.899371899999998</v>
      </c>
      <c r="G219" s="3">
        <f t="shared" si="108"/>
        <v>296.04937189999998</v>
      </c>
      <c r="H219" s="4">
        <v>79.183766325792348</v>
      </c>
      <c r="I219" s="5">
        <v>1</v>
      </c>
      <c r="J219" s="7">
        <f t="shared" si="125"/>
        <v>1.7453292519943295E-2</v>
      </c>
      <c r="K219" s="5">
        <v>1.4</v>
      </c>
      <c r="L219" s="5">
        <v>0.8</v>
      </c>
      <c r="N219" t="s">
        <v>21</v>
      </c>
      <c r="O219" s="6">
        <f t="shared" si="121"/>
        <v>330178.61819056625</v>
      </c>
      <c r="P219" s="6">
        <f t="shared" si="99"/>
        <v>326861.84291719412</v>
      </c>
      <c r="Q219" s="6">
        <f t="shared" si="100"/>
        <v>-3316.77527337215</v>
      </c>
      <c r="R219" s="18">
        <f t="shared" si="122"/>
        <v>-160.07565740427842</v>
      </c>
      <c r="S219" s="13">
        <f t="shared" si="109"/>
        <v>-161.21153405682966</v>
      </c>
      <c r="V219">
        <v>0.23646069928136099</v>
      </c>
      <c r="W219" s="6">
        <f>H219*(1-Y219)</f>
        <v>8.8685818284887414</v>
      </c>
      <c r="X219">
        <f>MIN(W$2*I219^W$3, 1)</f>
        <v>1</v>
      </c>
      <c r="Y219">
        <f>X219*(1-0.08*K219)</f>
        <v>0.88800000000000001</v>
      </c>
      <c r="Z219" s="6">
        <v>3804.4120635028698</v>
      </c>
      <c r="AA219" s="6">
        <f t="shared" si="101"/>
        <v>1230.9253937376252</v>
      </c>
      <c r="AB219" t="s">
        <v>21</v>
      </c>
      <c r="AC219" s="6">
        <f t="shared" si="110"/>
        <v>32.348800948165525</v>
      </c>
      <c r="AD219" t="s">
        <v>21</v>
      </c>
      <c r="AE219" s="19">
        <f t="shared" si="111"/>
        <v>58.00659736672732</v>
      </c>
      <c r="AF219" s="12">
        <f t="shared" si="112"/>
        <v>2.8435864421143471</v>
      </c>
      <c r="AG219" s="12">
        <f t="shared" si="113"/>
        <v>0.56871728842286928</v>
      </c>
      <c r="AH219" s="6">
        <f t="shared" si="114"/>
        <v>4926.4251789050049</v>
      </c>
      <c r="AI219">
        <f t="shared" si="115"/>
        <v>2.0141090818309433</v>
      </c>
      <c r="AJ219">
        <f t="shared" si="116"/>
        <v>0.71627440681402565</v>
      </c>
      <c r="AK219">
        <f t="shared" si="117"/>
        <v>0.28372559318597435</v>
      </c>
      <c r="AL219">
        <f t="shared" si="102"/>
        <v>2445.9574823160001</v>
      </c>
      <c r="AM219">
        <f t="shared" si="118"/>
        <v>1.2346292815823723</v>
      </c>
      <c r="AN219">
        <f t="shared" si="119"/>
        <v>3.981930966621563</v>
      </c>
      <c r="AO219">
        <f t="shared" si="103"/>
        <v>1.7504</v>
      </c>
      <c r="AP219">
        <f t="shared" si="120"/>
        <v>2.274869153691478</v>
      </c>
      <c r="AQ219">
        <f t="shared" si="104"/>
        <v>2.8435864421143471</v>
      </c>
      <c r="AR219">
        <f t="shared" si="105"/>
        <v>0.56871728842286928</v>
      </c>
      <c r="AS219">
        <f t="shared" si="106"/>
        <v>0.1690739608054074</v>
      </c>
      <c r="AT219">
        <f t="shared" si="107"/>
        <v>2.7932979359033214</v>
      </c>
      <c r="AV219" t="s">
        <v>21</v>
      </c>
      <c r="AW219" s="9">
        <f t="shared" si="123"/>
        <v>-402.20473091490658</v>
      </c>
      <c r="AX219" t="s">
        <v>21</v>
      </c>
    </row>
    <row r="220" spans="1:50" x14ac:dyDescent="0.2">
      <c r="A220">
        <v>1</v>
      </c>
      <c r="B220" t="s">
        <v>19</v>
      </c>
      <c r="C220">
        <v>21</v>
      </c>
      <c r="D220">
        <v>26</v>
      </c>
      <c r="E220">
        <v>2018</v>
      </c>
      <c r="F220" s="3">
        <v>19.290824700000002</v>
      </c>
      <c r="G220" s="3">
        <f t="shared" si="108"/>
        <v>292.44082470000001</v>
      </c>
      <c r="H220" s="4">
        <v>0</v>
      </c>
      <c r="K220" s="5">
        <v>1.4</v>
      </c>
      <c r="L220" s="5">
        <v>0.8</v>
      </c>
      <c r="N220" t="s">
        <v>21</v>
      </c>
      <c r="O220" s="6">
        <f t="shared" si="121"/>
        <v>326861.84291719412</v>
      </c>
      <c r="P220" s="6">
        <f t="shared" si="99"/>
        <v>323928.59269469191</v>
      </c>
      <c r="Q220" s="6">
        <f t="shared" si="100"/>
        <v>-2933.2502225022295</v>
      </c>
      <c r="R220" s="18">
        <f t="shared" si="122"/>
        <v>-161.21153405682966</v>
      </c>
      <c r="S220" s="13">
        <f t="shared" si="109"/>
        <v>-162.21606712561476</v>
      </c>
      <c r="V220">
        <v>0</v>
      </c>
      <c r="W220" s="6">
        <v>0</v>
      </c>
      <c r="Z220" s="6">
        <v>3528.1124317483</v>
      </c>
      <c r="AA220" s="6">
        <f t="shared" si="101"/>
        <v>1141.5280762730433</v>
      </c>
      <c r="AB220" t="s">
        <v>21</v>
      </c>
      <c r="AC220" s="6">
        <f t="shared" si="110"/>
        <v>31.068429835672447</v>
      </c>
      <c r="AD220" t="s">
        <v>21</v>
      </c>
      <c r="AE220" s="19">
        <f t="shared" si="111"/>
        <v>46.481577604755131</v>
      </c>
      <c r="AF220" s="12">
        <f t="shared" si="112"/>
        <v>2.278609501076907</v>
      </c>
      <c r="AG220" s="12">
        <f t="shared" si="113"/>
        <v>0.45572190021538128</v>
      </c>
      <c r="AH220" s="6">
        <f t="shared" si="114"/>
        <v>4440.4793238173379</v>
      </c>
      <c r="AI220">
        <f t="shared" si="115"/>
        <v>1.8091370901900121</v>
      </c>
      <c r="AJ220">
        <f t="shared" si="116"/>
        <v>0.67535057329343329</v>
      </c>
      <c r="AK220">
        <f t="shared" si="117"/>
        <v>0.32464942670656671</v>
      </c>
      <c r="AL220">
        <f t="shared" si="102"/>
        <v>2454.4736537079998</v>
      </c>
      <c r="AM220">
        <f t="shared" si="118"/>
        <v>1.1449629651685489</v>
      </c>
      <c r="AN220">
        <f t="shared" si="119"/>
        <v>3.1907824565480141</v>
      </c>
      <c r="AO220">
        <f t="shared" si="103"/>
        <v>1.7504</v>
      </c>
      <c r="AP220">
        <f t="shared" si="120"/>
        <v>1.8228876008615256</v>
      </c>
      <c r="AQ220">
        <f t="shared" si="104"/>
        <v>2.278609501076907</v>
      </c>
      <c r="AR220">
        <f t="shared" si="105"/>
        <v>0.45572190021538128</v>
      </c>
      <c r="AS220">
        <f t="shared" si="106"/>
        <v>0.13931902880686733</v>
      </c>
      <c r="AT220">
        <f t="shared" si="107"/>
        <v>2.2383125484855144</v>
      </c>
      <c r="AV220" t="s">
        <v>21</v>
      </c>
      <c r="AW220" s="9">
        <f t="shared" si="123"/>
        <v>-396.76945487773753</v>
      </c>
      <c r="AX220" t="s">
        <v>21</v>
      </c>
    </row>
    <row r="221" spans="1:50" x14ac:dyDescent="0.2">
      <c r="A221">
        <v>1</v>
      </c>
      <c r="B221" t="s">
        <v>12</v>
      </c>
      <c r="C221">
        <v>0</v>
      </c>
      <c r="D221">
        <v>27</v>
      </c>
      <c r="E221">
        <v>2018</v>
      </c>
      <c r="F221" s="3">
        <v>17.8068524</v>
      </c>
      <c r="G221" s="3">
        <f t="shared" si="108"/>
        <v>290.9568524</v>
      </c>
      <c r="H221" s="4">
        <v>0</v>
      </c>
      <c r="K221" s="5">
        <v>1.49</v>
      </c>
      <c r="L221" s="5">
        <v>0.8</v>
      </c>
      <c r="N221" t="s">
        <v>21</v>
      </c>
      <c r="O221" s="6">
        <f t="shared" si="121"/>
        <v>323928.59269469191</v>
      </c>
      <c r="P221" s="6">
        <f t="shared" si="99"/>
        <v>321116.38642913708</v>
      </c>
      <c r="Q221" s="6">
        <f t="shared" si="100"/>
        <v>-2812.2062655548029</v>
      </c>
      <c r="R221" s="18">
        <f t="shared" si="122"/>
        <v>-162.21606712561476</v>
      </c>
      <c r="S221" s="13">
        <f t="shared" si="109"/>
        <v>-163.17914697755614</v>
      </c>
      <c r="V221">
        <v>0</v>
      </c>
      <c r="W221" s="6">
        <v>0</v>
      </c>
      <c r="Z221" s="6">
        <v>3419.4712998534201</v>
      </c>
      <c r="AA221" s="6">
        <f t="shared" si="101"/>
        <v>1106.3770132910072</v>
      </c>
      <c r="AB221" t="s">
        <v>21</v>
      </c>
      <c r="AC221" s="6">
        <f t="shared" si="110"/>
        <v>29.968122954026398</v>
      </c>
      <c r="AD221" t="s">
        <v>21</v>
      </c>
      <c r="AE221" s="19">
        <f t="shared" si="111"/>
        <v>45.080601916838887</v>
      </c>
      <c r="AF221" s="12">
        <f t="shared" si="112"/>
        <v>2.0764454080219563</v>
      </c>
      <c r="AG221" s="12">
        <f t="shared" si="113"/>
        <v>0.41528908160439115</v>
      </c>
      <c r="AH221" s="6">
        <f t="shared" si="114"/>
        <v>4309.7695949530635</v>
      </c>
      <c r="AI221">
        <f t="shared" si="115"/>
        <v>1.7533816017510189</v>
      </c>
      <c r="AJ221">
        <f t="shared" si="116"/>
        <v>0.65727599278788107</v>
      </c>
      <c r="AK221">
        <f t="shared" si="117"/>
        <v>0.34272400721211899</v>
      </c>
      <c r="AL221">
        <f t="shared" si="102"/>
        <v>2457.9758283360002</v>
      </c>
      <c r="AM221">
        <f t="shared" si="118"/>
        <v>1.1097061316860655</v>
      </c>
      <c r="AN221">
        <f t="shared" si="119"/>
        <v>2.9878222149476894</v>
      </c>
      <c r="AO221">
        <f t="shared" si="103"/>
        <v>1.79864</v>
      </c>
      <c r="AP221">
        <f t="shared" si="120"/>
        <v>1.6611563264175651</v>
      </c>
      <c r="AQ221">
        <f t="shared" si="104"/>
        <v>2.0764454080219563</v>
      </c>
      <c r="AR221">
        <f t="shared" si="105"/>
        <v>0.41528908160439115</v>
      </c>
      <c r="AS221">
        <f t="shared" si="106"/>
        <v>0.1284396308040483</v>
      </c>
      <c r="AT221">
        <f t="shared" si="107"/>
        <v>2.039723704664655</v>
      </c>
      <c r="AV221" t="s">
        <v>21</v>
      </c>
      <c r="AW221" s="9">
        <f t="shared" si="123"/>
        <v>-421.1544390612799</v>
      </c>
      <c r="AX221" t="s">
        <v>21</v>
      </c>
    </row>
    <row r="222" spans="1:50" x14ac:dyDescent="0.2">
      <c r="A222">
        <v>1</v>
      </c>
      <c r="B222" t="s">
        <v>13</v>
      </c>
      <c r="C222">
        <v>3</v>
      </c>
      <c r="D222">
        <v>27</v>
      </c>
      <c r="E222">
        <v>2018</v>
      </c>
      <c r="F222" s="3">
        <v>13.1306937</v>
      </c>
      <c r="G222" s="3">
        <f t="shared" si="108"/>
        <v>286.28069369999997</v>
      </c>
      <c r="H222" s="4">
        <v>0</v>
      </c>
      <c r="K222" s="5">
        <v>1.49</v>
      </c>
      <c r="L222" s="5">
        <v>0.8</v>
      </c>
      <c r="N222" t="s">
        <v>21</v>
      </c>
      <c r="O222" s="6">
        <f t="shared" si="121"/>
        <v>321116.38642913708</v>
      </c>
      <c r="P222" s="6">
        <f t="shared" si="99"/>
        <v>318814.87517801911</v>
      </c>
      <c r="Q222" s="6">
        <f t="shared" si="100"/>
        <v>-2301.51125111798</v>
      </c>
      <c r="R222" s="18">
        <f t="shared" si="122"/>
        <v>-163.17914697755614</v>
      </c>
      <c r="S222" s="13">
        <f t="shared" si="109"/>
        <v>-163.96733209118642</v>
      </c>
      <c r="V222">
        <v>0</v>
      </c>
      <c r="W222" s="6">
        <v>0</v>
      </c>
      <c r="Z222" s="6">
        <v>3095.2688929290898</v>
      </c>
      <c r="AA222" s="6">
        <f t="shared" si="101"/>
        <v>1001.4806538186895</v>
      </c>
      <c r="AB222" t="s">
        <v>21</v>
      </c>
      <c r="AC222" s="6">
        <f t="shared" si="110"/>
        <v>28.94091627923736</v>
      </c>
      <c r="AD222" t="s">
        <v>21</v>
      </c>
      <c r="AE222" s="19">
        <f t="shared" si="111"/>
        <v>33.397722048901343</v>
      </c>
      <c r="AF222" s="12">
        <f t="shared" si="112"/>
        <v>1.5383234393090741</v>
      </c>
      <c r="AG222" s="12">
        <f t="shared" si="113"/>
        <v>0.30766468786181478</v>
      </c>
      <c r="AH222" s="6">
        <f t="shared" si="114"/>
        <v>3686.5188691206999</v>
      </c>
      <c r="AI222">
        <f t="shared" si="115"/>
        <v>1.4931152711324063</v>
      </c>
      <c r="AJ222">
        <f t="shared" si="116"/>
        <v>0.59585285988749381</v>
      </c>
      <c r="AK222">
        <f t="shared" si="117"/>
        <v>0.4041471401125063</v>
      </c>
      <c r="AL222">
        <f t="shared" si="102"/>
        <v>2469.0115628680001</v>
      </c>
      <c r="AM222">
        <f t="shared" si="118"/>
        <v>1.0044941362273716</v>
      </c>
      <c r="AN222">
        <f t="shared" si="119"/>
        <v>2.2135120567030984</v>
      </c>
      <c r="AO222">
        <f t="shared" si="103"/>
        <v>1.79864</v>
      </c>
      <c r="AP222">
        <f t="shared" si="120"/>
        <v>1.2306587514472593</v>
      </c>
      <c r="AQ222">
        <f t="shared" si="104"/>
        <v>1.5383234393090741</v>
      </c>
      <c r="AR222">
        <f t="shared" si="105"/>
        <v>0.30766468786181478</v>
      </c>
      <c r="AS222">
        <f t="shared" si="106"/>
        <v>9.8740500437423342E-2</v>
      </c>
      <c r="AT222">
        <f t="shared" si="107"/>
        <v>1.5111183624081097</v>
      </c>
      <c r="AV222" t="s">
        <v>21</v>
      </c>
      <c r="AW222" s="9">
        <f t="shared" si="123"/>
        <v>-412.46788046326805</v>
      </c>
      <c r="AX222" t="s">
        <v>21</v>
      </c>
    </row>
    <row r="223" spans="1:50" x14ac:dyDescent="0.2">
      <c r="A223">
        <v>1</v>
      </c>
      <c r="B223" t="s">
        <v>14</v>
      </c>
      <c r="C223">
        <v>6</v>
      </c>
      <c r="D223">
        <v>27</v>
      </c>
      <c r="E223">
        <v>2018</v>
      </c>
      <c r="F223" s="3">
        <v>10.2590751</v>
      </c>
      <c r="G223" s="3">
        <f t="shared" si="108"/>
        <v>283.4090751</v>
      </c>
      <c r="H223" s="4">
        <v>38.43675177336705</v>
      </c>
      <c r="I223" s="5">
        <v>1</v>
      </c>
      <c r="J223" s="7">
        <f>I223*PI()/180</f>
        <v>1.7453292519943295E-2</v>
      </c>
      <c r="K223" s="5">
        <v>1.49</v>
      </c>
      <c r="L223" s="5">
        <v>0.8</v>
      </c>
      <c r="N223" t="s">
        <v>21</v>
      </c>
      <c r="O223" s="6">
        <f t="shared" si="121"/>
        <v>318814.87517801911</v>
      </c>
      <c r="P223" s="6">
        <f t="shared" si="99"/>
        <v>316826.19424605876</v>
      </c>
      <c r="Q223" s="6">
        <f t="shared" si="100"/>
        <v>-1988.6809319603733</v>
      </c>
      <c r="R223" s="18">
        <f t="shared" si="122"/>
        <v>-163.96733209118642</v>
      </c>
      <c r="S223" s="13">
        <f t="shared" si="109"/>
        <v>-164.64838403284875</v>
      </c>
      <c r="V223">
        <v>0.121253138500081</v>
      </c>
      <c r="W223" s="6">
        <f>H223*(1-Y223)</f>
        <v>4.5816608113853512</v>
      </c>
      <c r="X223">
        <f>MIN(W$2*I223^W$3, 1)</f>
        <v>1</v>
      </c>
      <c r="Y223">
        <f>X223*(1-0.08*K223)</f>
        <v>0.88080000000000003</v>
      </c>
      <c r="Z223" s="6">
        <v>2909.2466621120002</v>
      </c>
      <c r="AA223" s="6">
        <f t="shared" si="101"/>
        <v>941.29277619387699</v>
      </c>
      <c r="AB223" t="s">
        <v>21</v>
      </c>
      <c r="AC223" s="6">
        <f t="shared" si="110"/>
        <v>28.12009027069276</v>
      </c>
      <c r="AD223" t="s">
        <v>21</v>
      </c>
      <c r="AE223" s="19">
        <f t="shared" si="111"/>
        <v>27.623420987751501</v>
      </c>
      <c r="AF223" s="12">
        <f t="shared" si="112"/>
        <v>1.2723549204086577</v>
      </c>
      <c r="AG223" s="12">
        <f t="shared" si="113"/>
        <v>0.25447098408173147</v>
      </c>
      <c r="AH223" s="6">
        <f t="shared" si="114"/>
        <v>3314.0290727719566</v>
      </c>
      <c r="AI223">
        <f t="shared" si="115"/>
        <v>1.3385751496891287</v>
      </c>
      <c r="AJ223">
        <f t="shared" si="116"/>
        <v>0.55513907936508455</v>
      </c>
      <c r="AK223">
        <f t="shared" si="117"/>
        <v>0.44486092063491556</v>
      </c>
      <c r="AL223">
        <f t="shared" si="102"/>
        <v>2475.7885827639998</v>
      </c>
      <c r="AM223">
        <f t="shared" si="118"/>
        <v>0.94412515164882349</v>
      </c>
      <c r="AN223">
        <f t="shared" si="119"/>
        <v>1.8308067632350629</v>
      </c>
      <c r="AO223">
        <f t="shared" si="103"/>
        <v>1.79864</v>
      </c>
      <c r="AP223">
        <f t="shared" si="120"/>
        <v>1.0178839363269263</v>
      </c>
      <c r="AQ223">
        <f t="shared" si="104"/>
        <v>1.2723549204086577</v>
      </c>
      <c r="AR223">
        <f t="shared" si="105"/>
        <v>0.25447098408173147</v>
      </c>
      <c r="AS223">
        <f t="shared" si="106"/>
        <v>8.3574415961797169E-2</v>
      </c>
      <c r="AT223">
        <f t="shared" si="107"/>
        <v>1.2498534668322989</v>
      </c>
      <c r="AV223" t="s">
        <v>21</v>
      </c>
      <c r="AW223" s="9">
        <f t="shared" si="123"/>
        <v>-407.59379407701385</v>
      </c>
      <c r="AX223" t="s">
        <v>21</v>
      </c>
    </row>
    <row r="224" spans="1:50" x14ac:dyDescent="0.2">
      <c r="A224">
        <v>1</v>
      </c>
      <c r="B224" t="s">
        <v>15</v>
      </c>
      <c r="C224">
        <v>9</v>
      </c>
      <c r="D224">
        <v>27</v>
      </c>
      <c r="E224">
        <v>2018</v>
      </c>
      <c r="F224" s="3">
        <v>13.668568499999999</v>
      </c>
      <c r="G224" s="3">
        <f t="shared" si="108"/>
        <v>286.81856849999997</v>
      </c>
      <c r="H224" s="4">
        <v>1190.94184251158</v>
      </c>
      <c r="I224" s="5">
        <v>30.41</v>
      </c>
      <c r="J224" s="7">
        <f t="shared" ref="J224:J227" si="126">I224*PI()/180</f>
        <v>0.53075462553147557</v>
      </c>
      <c r="K224" s="5">
        <v>1.49</v>
      </c>
      <c r="L224" s="5">
        <v>0.8</v>
      </c>
      <c r="N224" t="s">
        <v>21</v>
      </c>
      <c r="O224" s="6">
        <f t="shared" si="121"/>
        <v>316826.19424605876</v>
      </c>
      <c r="P224" s="6">
        <f t="shared" si="99"/>
        <v>315578.61495456035</v>
      </c>
      <c r="Q224" s="6">
        <f t="shared" si="100"/>
        <v>-1247.5792914984277</v>
      </c>
      <c r="R224" s="18">
        <f t="shared" si="122"/>
        <v>-164.64838403284875</v>
      </c>
      <c r="S224" s="13">
        <f t="shared" si="109"/>
        <v>-165.07563522493166</v>
      </c>
      <c r="V224">
        <v>3.7554791507664</v>
      </c>
      <c r="W224" s="6">
        <f>H224*(1-Y224)</f>
        <v>1106.867280550942</v>
      </c>
      <c r="X224">
        <f>MIN(W$2*I224^W$3, 1)</f>
        <v>8.0148749962475896E-2</v>
      </c>
      <c r="Y224">
        <f>X224*(1-0.08*K224)</f>
        <v>7.0595018966948767E-2</v>
      </c>
      <c r="Z224" s="6">
        <v>3131.19598421091</v>
      </c>
      <c r="AA224" s="6">
        <f t="shared" si="101"/>
        <v>1013.1049385291112</v>
      </c>
      <c r="AB224" t="s">
        <v>21</v>
      </c>
      <c r="AC224" s="6">
        <f t="shared" si="110"/>
        <v>27.42500574707584</v>
      </c>
      <c r="AD224" t="s">
        <v>21</v>
      </c>
      <c r="AE224" s="19">
        <f t="shared" si="111"/>
        <v>34.589840317866219</v>
      </c>
      <c r="AF224" s="12">
        <f t="shared" si="112"/>
        <v>1.5932332763599981</v>
      </c>
      <c r="AG224" s="12">
        <f t="shared" si="113"/>
        <v>0.31864665527199953</v>
      </c>
      <c r="AH224" s="6">
        <f t="shared" si="114"/>
        <v>3757.2899211174254</v>
      </c>
      <c r="AI224">
        <f t="shared" si="115"/>
        <v>1.5225617789800383</v>
      </c>
      <c r="AJ224">
        <f t="shared" si="116"/>
        <v>0.60324299011692528</v>
      </c>
      <c r="AK224">
        <f t="shared" si="117"/>
        <v>0.39675700988307483</v>
      </c>
      <c r="AL224">
        <f t="shared" si="102"/>
        <v>2467.74217834</v>
      </c>
      <c r="AM224">
        <f t="shared" si="118"/>
        <v>1.0161533987252871</v>
      </c>
      <c r="AN224">
        <f t="shared" si="119"/>
        <v>2.2925224801537176</v>
      </c>
      <c r="AO224">
        <f t="shared" si="103"/>
        <v>1.79864</v>
      </c>
      <c r="AP224">
        <f t="shared" si="120"/>
        <v>1.2745866210879986</v>
      </c>
      <c r="AQ224">
        <f t="shared" si="104"/>
        <v>1.5932332763599981</v>
      </c>
      <c r="AR224">
        <f t="shared" si="105"/>
        <v>0.31864665527199953</v>
      </c>
      <c r="AS224">
        <f t="shared" si="106"/>
        <v>0.10182712479395757</v>
      </c>
      <c r="AT224">
        <f t="shared" si="107"/>
        <v>1.5650571251703518</v>
      </c>
      <c r="AV224" t="s">
        <v>21</v>
      </c>
      <c r="AW224" s="9">
        <f t="shared" si="123"/>
        <v>-417.16341628602049</v>
      </c>
      <c r="AX224" t="s">
        <v>21</v>
      </c>
    </row>
    <row r="225" spans="1:50" x14ac:dyDescent="0.2">
      <c r="A225">
        <v>1</v>
      </c>
      <c r="B225" t="s">
        <v>16</v>
      </c>
      <c r="C225">
        <v>12</v>
      </c>
      <c r="D225">
        <v>27</v>
      </c>
      <c r="E225">
        <v>2018</v>
      </c>
      <c r="F225" s="3">
        <v>20.901325700000001</v>
      </c>
      <c r="G225" s="3">
        <f t="shared" si="108"/>
        <v>294.05132570000001</v>
      </c>
      <c r="H225" s="4">
        <v>2497.1142786815549</v>
      </c>
      <c r="I225" s="5">
        <v>54.59</v>
      </c>
      <c r="J225" s="7">
        <f t="shared" si="126"/>
        <v>0.95277523866370462</v>
      </c>
      <c r="K225" s="5">
        <v>1.49</v>
      </c>
      <c r="L225" s="5">
        <v>0.8</v>
      </c>
      <c r="N225" t="s">
        <v>21</v>
      </c>
      <c r="O225" s="6">
        <f t="shared" si="121"/>
        <v>315578.61495456035</v>
      </c>
      <c r="P225" s="6">
        <f t="shared" si="99"/>
        <v>314835.02672726224</v>
      </c>
      <c r="Q225" s="6">
        <f t="shared" si="100"/>
        <v>-743.58822729811072</v>
      </c>
      <c r="R225" s="18">
        <f t="shared" si="122"/>
        <v>-165.07563522493166</v>
      </c>
      <c r="S225" s="13">
        <f t="shared" si="109"/>
        <v>-165.33028754137916</v>
      </c>
      <c r="V225">
        <v>7.8747177170330502</v>
      </c>
      <c r="W225" s="6">
        <f>H225*(1-Y225)</f>
        <v>2397.174426374826</v>
      </c>
      <c r="X225">
        <f>MIN(W$2*I225^W$3, 1)</f>
        <v>4.5438394661042478E-2</v>
      </c>
      <c r="Y225">
        <f>X225*(1-0.08*K225)</f>
        <v>4.0022138017446217E-2</v>
      </c>
      <c r="Z225" s="6">
        <v>3649.2722778762</v>
      </c>
      <c r="AA225" s="6">
        <f t="shared" si="101"/>
        <v>1180.7295951439664</v>
      </c>
      <c r="AB225" t="s">
        <v>21</v>
      </c>
      <c r="AC225" s="6">
        <f t="shared" si="110"/>
        <v>26.995580327631963</v>
      </c>
      <c r="AD225" t="s">
        <v>21</v>
      </c>
      <c r="AE225" s="19">
        <f t="shared" si="111"/>
        <v>54.651741012485758</v>
      </c>
      <c r="AF225" s="12">
        <f t="shared" si="112"/>
        <v>2.5172990563684721</v>
      </c>
      <c r="AG225" s="12">
        <f t="shared" si="113"/>
        <v>0.50345981127369432</v>
      </c>
      <c r="AH225" s="6">
        <f t="shared" si="114"/>
        <v>4729.5802837481415</v>
      </c>
      <c r="AI225">
        <f t="shared" si="115"/>
        <v>1.9299108987755764</v>
      </c>
      <c r="AJ225">
        <f t="shared" si="116"/>
        <v>0.6941500039997418</v>
      </c>
      <c r="AK225">
        <f t="shared" si="117"/>
        <v>0.30584999600025825</v>
      </c>
      <c r="AL225">
        <f t="shared" si="102"/>
        <v>2450.6728713480002</v>
      </c>
      <c r="AM225">
        <f t="shared" si="118"/>
        <v>1.1842824424713805</v>
      </c>
      <c r="AN225">
        <f t="shared" si="119"/>
        <v>3.6221718197972712</v>
      </c>
      <c r="AO225">
        <f t="shared" si="103"/>
        <v>1.79864</v>
      </c>
      <c r="AP225">
        <f t="shared" si="120"/>
        <v>2.0138392450947777</v>
      </c>
      <c r="AQ225">
        <f t="shared" si="104"/>
        <v>2.5172990563684721</v>
      </c>
      <c r="AR225">
        <f t="shared" si="105"/>
        <v>0.50345981127369432</v>
      </c>
      <c r="AS225">
        <f t="shared" si="106"/>
        <v>0.151998974229614</v>
      </c>
      <c r="AT225">
        <f t="shared" si="107"/>
        <v>2.472780905853917</v>
      </c>
      <c r="AV225" t="s">
        <v>21</v>
      </c>
      <c r="AW225" s="9">
        <f t="shared" si="123"/>
        <v>-435.08361525887045</v>
      </c>
      <c r="AX225" t="s">
        <v>21</v>
      </c>
    </row>
    <row r="226" spans="1:50" x14ac:dyDescent="0.2">
      <c r="A226">
        <v>1</v>
      </c>
      <c r="B226" t="s">
        <v>17</v>
      </c>
      <c r="C226">
        <v>15</v>
      </c>
      <c r="D226">
        <v>27</v>
      </c>
      <c r="E226">
        <v>2018</v>
      </c>
      <c r="F226" s="3">
        <v>24.3109249</v>
      </c>
      <c r="G226" s="3">
        <f t="shared" si="108"/>
        <v>297.46092489999995</v>
      </c>
      <c r="H226" s="4">
        <v>1536.6734543176174</v>
      </c>
      <c r="I226" s="5">
        <v>36.700000000000003</v>
      </c>
      <c r="J226" s="7">
        <f t="shared" si="126"/>
        <v>0.64053583548191895</v>
      </c>
      <c r="K226" s="5">
        <v>1.49</v>
      </c>
      <c r="L226" s="5">
        <v>0.8</v>
      </c>
      <c r="N226" t="s">
        <v>21</v>
      </c>
      <c r="O226" s="6">
        <f t="shared" si="121"/>
        <v>314835.02672726224</v>
      </c>
      <c r="P226" s="6">
        <f t="shared" si="99"/>
        <v>312769.57187409786</v>
      </c>
      <c r="Q226" s="6">
        <f t="shared" si="100"/>
        <v>-2065.4548531643854</v>
      </c>
      <c r="R226" s="18">
        <f t="shared" si="122"/>
        <v>-165.33028754137916</v>
      </c>
      <c r="S226" s="13">
        <f t="shared" si="109"/>
        <v>-166.0376317993526</v>
      </c>
      <c r="V226">
        <v>4.8467573972671296</v>
      </c>
      <c r="W226" s="6">
        <f>H226*(1-Y226)</f>
        <v>1446.2761471648678</v>
      </c>
      <c r="X226">
        <f>MIN(W$2*I226^W$3, 1)</f>
        <v>6.6787717036606395E-2</v>
      </c>
      <c r="Y226">
        <f>X226*(1-0.08*K226)</f>
        <v>5.8826621165842911E-2</v>
      </c>
      <c r="Z226" s="6">
        <v>3917.3102166892199</v>
      </c>
      <c r="AA226" s="6">
        <f t="shared" si="101"/>
        <v>1267.4538247654696</v>
      </c>
      <c r="AB226" t="s">
        <v>21</v>
      </c>
      <c r="AC226" s="6">
        <f t="shared" si="110"/>
        <v>26.742042756231616</v>
      </c>
      <c r="AD226" t="s">
        <v>21</v>
      </c>
      <c r="AE226" s="19">
        <f t="shared" si="111"/>
        <v>67.211360101710198</v>
      </c>
      <c r="AF226" s="12">
        <f t="shared" si="112"/>
        <v>3.0958042731451716</v>
      </c>
      <c r="AG226" s="12">
        <f t="shared" si="113"/>
        <v>0.61916085462903414</v>
      </c>
      <c r="AH226" s="6">
        <f t="shared" si="114"/>
        <v>5196.0987271432632</v>
      </c>
      <c r="AI226">
        <f t="shared" si="115"/>
        <v>2.1272590503114337</v>
      </c>
      <c r="AJ226">
        <f t="shared" si="116"/>
        <v>0.73110123810516758</v>
      </c>
      <c r="AK226">
        <f t="shared" si="117"/>
        <v>0.26889876189483242</v>
      </c>
      <c r="AL226">
        <f t="shared" si="102"/>
        <v>2442.6262172360002</v>
      </c>
      <c r="AM226">
        <f t="shared" si="118"/>
        <v>1.2712676276484147</v>
      </c>
      <c r="AN226">
        <f t="shared" si="119"/>
        <v>4.4545899182798658</v>
      </c>
      <c r="AO226">
        <f t="shared" si="103"/>
        <v>1.79864</v>
      </c>
      <c r="AP226">
        <f t="shared" si="120"/>
        <v>2.4766434185161375</v>
      </c>
      <c r="AQ226">
        <f t="shared" si="104"/>
        <v>3.0958042731451716</v>
      </c>
      <c r="AR226">
        <f t="shared" si="105"/>
        <v>0.61916085462903414</v>
      </c>
      <c r="AS226">
        <f t="shared" si="106"/>
        <v>0.18208934032699234</v>
      </c>
      <c r="AT226">
        <f t="shared" si="107"/>
        <v>3.0410553229770096</v>
      </c>
      <c r="AV226" t="s">
        <v>21</v>
      </c>
      <c r="AW226" s="9">
        <f t="shared" si="123"/>
        <v>-443.65594480477205</v>
      </c>
      <c r="AX226" t="s">
        <v>21</v>
      </c>
    </row>
    <row r="227" spans="1:50" x14ac:dyDescent="0.2">
      <c r="A227">
        <v>1</v>
      </c>
      <c r="B227" t="s">
        <v>18</v>
      </c>
      <c r="C227">
        <v>18</v>
      </c>
      <c r="D227">
        <v>27</v>
      </c>
      <c r="E227">
        <v>2018</v>
      </c>
      <c r="F227" s="3">
        <v>21.900025200000002</v>
      </c>
      <c r="G227" s="3">
        <f t="shared" si="108"/>
        <v>295.05002519999999</v>
      </c>
      <c r="H227" s="4">
        <v>76.833672715880866</v>
      </c>
      <c r="I227" s="5">
        <v>1</v>
      </c>
      <c r="J227" s="7">
        <f t="shared" si="126"/>
        <v>1.7453292519943295E-2</v>
      </c>
      <c r="K227" s="5">
        <v>1.49</v>
      </c>
      <c r="L227" s="5">
        <v>0.8</v>
      </c>
      <c r="N227" t="s">
        <v>21</v>
      </c>
      <c r="O227" s="6">
        <f t="shared" si="121"/>
        <v>312769.57187409786</v>
      </c>
      <c r="P227" s="6">
        <f t="shared" si="99"/>
        <v>309532.069687029</v>
      </c>
      <c r="Q227" s="6">
        <f t="shared" si="100"/>
        <v>-3237.5021870688784</v>
      </c>
      <c r="R227" s="18">
        <f t="shared" si="122"/>
        <v>-166.0376317993526</v>
      </c>
      <c r="S227" s="13">
        <f t="shared" si="109"/>
        <v>-167.14636026112032</v>
      </c>
      <c r="V227">
        <v>0.242506277000162</v>
      </c>
      <c r="W227" s="6">
        <f>H227*(1-Y227)</f>
        <v>9.1585737877329976</v>
      </c>
      <c r="X227">
        <f>MIN(W$2*I227^W$3, 1)</f>
        <v>1</v>
      </c>
      <c r="Y227">
        <f>X227*(1-0.08*K227)</f>
        <v>0.88080000000000003</v>
      </c>
      <c r="Z227" s="6">
        <v>3726.1410111691798</v>
      </c>
      <c r="AA227" s="6">
        <f t="shared" si="101"/>
        <v>1205.6006328274241</v>
      </c>
      <c r="AB227" t="s">
        <v>21</v>
      </c>
      <c r="AC227" s="6">
        <f t="shared" si="110"/>
        <v>26.047160582008551</v>
      </c>
      <c r="AD227" t="s">
        <v>21</v>
      </c>
      <c r="AE227" s="19">
        <f t="shared" si="111"/>
        <v>58.098276057445929</v>
      </c>
      <c r="AF227" s="12">
        <f t="shared" si="112"/>
        <v>2.6760489745904184</v>
      </c>
      <c r="AG227" s="12">
        <f t="shared" si="113"/>
        <v>0.53520979491808351</v>
      </c>
      <c r="AH227" s="6">
        <f t="shared" si="114"/>
        <v>4865.8847968315058</v>
      </c>
      <c r="AI227">
        <f t="shared" si="115"/>
        <v>1.9874415373786019</v>
      </c>
      <c r="AJ227">
        <f t="shared" si="116"/>
        <v>0.70537523184358131</v>
      </c>
      <c r="AK227">
        <f t="shared" si="117"/>
        <v>0.29462476815641869</v>
      </c>
      <c r="AL227">
        <f t="shared" si="102"/>
        <v>2448.3159405279998</v>
      </c>
      <c r="AM227">
        <f t="shared" si="118"/>
        <v>1.2092283177807663</v>
      </c>
      <c r="AN227">
        <f t="shared" si="119"/>
        <v>3.8505989821258484</v>
      </c>
      <c r="AO227">
        <f t="shared" si="103"/>
        <v>1.79864</v>
      </c>
      <c r="AP227">
        <f t="shared" si="120"/>
        <v>2.1408391796723349</v>
      </c>
      <c r="AQ227">
        <f t="shared" si="104"/>
        <v>2.6760489745904184</v>
      </c>
      <c r="AR227">
        <f t="shared" si="105"/>
        <v>0.53520979491808351</v>
      </c>
      <c r="AS227">
        <f t="shared" si="106"/>
        <v>0.16034180122364045</v>
      </c>
      <c r="AT227">
        <f t="shared" si="107"/>
        <v>2.6287233496378546</v>
      </c>
      <c r="AV227" t="s">
        <v>21</v>
      </c>
      <c r="AW227" s="9">
        <f t="shared" si="123"/>
        <v>-439.67056372947849</v>
      </c>
      <c r="AX227" t="s">
        <v>21</v>
      </c>
    </row>
    <row r="228" spans="1:50" x14ac:dyDescent="0.2">
      <c r="A228">
        <v>1</v>
      </c>
      <c r="B228" t="s">
        <v>19</v>
      </c>
      <c r="C228">
        <v>21</v>
      </c>
      <c r="D228">
        <v>27</v>
      </c>
      <c r="E228">
        <v>2018</v>
      </c>
      <c r="F228" s="3">
        <v>18.4904699000001</v>
      </c>
      <c r="G228" s="3">
        <f t="shared" si="108"/>
        <v>291.64046990000008</v>
      </c>
      <c r="H228" s="4">
        <v>0</v>
      </c>
      <c r="K228" s="5">
        <v>1.49</v>
      </c>
      <c r="L228" s="5">
        <v>0.8</v>
      </c>
      <c r="N228" t="s">
        <v>21</v>
      </c>
      <c r="O228" s="6">
        <f t="shared" si="121"/>
        <v>309532.069687029</v>
      </c>
      <c r="P228" s="6">
        <f t="shared" si="99"/>
        <v>306661.70399515057</v>
      </c>
      <c r="Q228" s="6">
        <f t="shared" si="100"/>
        <v>-2870.3656918784004</v>
      </c>
      <c r="R228" s="18">
        <f t="shared" si="122"/>
        <v>-167.14636026112032</v>
      </c>
      <c r="S228" s="13">
        <f t="shared" si="109"/>
        <v>-168.12935763204985</v>
      </c>
      <c r="V228">
        <v>0</v>
      </c>
      <c r="W228" s="6">
        <v>0</v>
      </c>
      <c r="Z228" s="6">
        <v>3469.1653610507501</v>
      </c>
      <c r="AA228" s="6">
        <f t="shared" si="101"/>
        <v>1122.4556295987854</v>
      </c>
      <c r="AB228" t="s">
        <v>21</v>
      </c>
      <c r="AC228" s="6">
        <f t="shared" si="110"/>
        <v>24.985325490313418</v>
      </c>
      <c r="AD228" t="s">
        <v>21</v>
      </c>
      <c r="AE228" s="19">
        <f t="shared" si="111"/>
        <v>47.058221371042265</v>
      </c>
      <c r="AF228" s="12">
        <f t="shared" si="112"/>
        <v>2.1675360026433563</v>
      </c>
      <c r="AG228" s="12">
        <f t="shared" si="113"/>
        <v>0.43350720052867114</v>
      </c>
      <c r="AH228" s="6">
        <f t="shared" si="114"/>
        <v>4402.1238926704755</v>
      </c>
      <c r="AI228">
        <f t="shared" si="115"/>
        <v>1.7921312138314847</v>
      </c>
      <c r="AJ228">
        <f t="shared" si="116"/>
        <v>0.66569097809193978</v>
      </c>
      <c r="AK228">
        <f t="shared" si="117"/>
        <v>0.33430902190806022</v>
      </c>
      <c r="AL228">
        <f t="shared" si="102"/>
        <v>2456.3624910359999</v>
      </c>
      <c r="AM228">
        <f t="shared" si="118"/>
        <v>1.1258331289857426</v>
      </c>
      <c r="AN228">
        <f t="shared" si="119"/>
        <v>3.1188935646355573</v>
      </c>
      <c r="AO228">
        <f t="shared" si="103"/>
        <v>1.79864</v>
      </c>
      <c r="AP228">
        <f t="shared" si="120"/>
        <v>1.7340288021146852</v>
      </c>
      <c r="AQ228">
        <f t="shared" si="104"/>
        <v>2.1675360026433563</v>
      </c>
      <c r="AR228">
        <f t="shared" si="105"/>
        <v>0.43350720052867114</v>
      </c>
      <c r="AS228">
        <f t="shared" si="106"/>
        <v>0.1333584011217322</v>
      </c>
      <c r="AT228">
        <f t="shared" si="107"/>
        <v>2.1292033723715287</v>
      </c>
      <c r="AV228" t="s">
        <v>21</v>
      </c>
      <c r="AW228" s="9">
        <f t="shared" si="123"/>
        <v>-434.28789668360304</v>
      </c>
      <c r="AX228" t="s">
        <v>21</v>
      </c>
    </row>
    <row r="229" spans="1:50" x14ac:dyDescent="0.2">
      <c r="A229">
        <v>1</v>
      </c>
      <c r="B229" t="s">
        <v>12</v>
      </c>
      <c r="C229">
        <v>0</v>
      </c>
      <c r="D229">
        <v>28</v>
      </c>
      <c r="E229">
        <v>2018</v>
      </c>
      <c r="F229" s="3">
        <v>16.739221700000002</v>
      </c>
      <c r="G229" s="3">
        <f t="shared" si="108"/>
        <v>289.88922170000001</v>
      </c>
      <c r="H229" s="4">
        <v>0</v>
      </c>
      <c r="K229" s="5">
        <v>1.22</v>
      </c>
      <c r="L229" s="5">
        <v>0.8</v>
      </c>
      <c r="N229" t="s">
        <v>21</v>
      </c>
      <c r="O229" s="6">
        <f t="shared" si="121"/>
        <v>306661.70399515057</v>
      </c>
      <c r="P229" s="6">
        <f t="shared" si="99"/>
        <v>304104.25388315431</v>
      </c>
      <c r="Q229" s="6">
        <f t="shared" si="100"/>
        <v>-2557.4501119962806</v>
      </c>
      <c r="R229" s="18">
        <f t="shared" si="122"/>
        <v>-168.12935763204985</v>
      </c>
      <c r="S229" s="13">
        <f t="shared" si="109"/>
        <v>-169.00519263226911</v>
      </c>
      <c r="V229">
        <v>0</v>
      </c>
      <c r="W229" s="6">
        <v>0</v>
      </c>
      <c r="Z229" s="6">
        <v>3343.0552053963402</v>
      </c>
      <c r="AA229" s="6">
        <f t="shared" si="101"/>
        <v>1081.6524278393283</v>
      </c>
      <c r="AB229" t="s">
        <v>21</v>
      </c>
      <c r="AC229" s="6">
        <f t="shared" si="110"/>
        <v>24.071357511225774</v>
      </c>
      <c r="AD229" t="s">
        <v>21</v>
      </c>
      <c r="AE229" s="19">
        <f t="shared" si="111"/>
        <v>34.501874360106825</v>
      </c>
      <c r="AF229" s="12">
        <f t="shared" si="112"/>
        <v>1.9408856026781718</v>
      </c>
      <c r="AG229" s="12">
        <f t="shared" si="113"/>
        <v>0.38817712053563425</v>
      </c>
      <c r="AH229" s="6">
        <f t="shared" si="114"/>
        <v>3969.1510131436698</v>
      </c>
      <c r="AI229">
        <f t="shared" si="115"/>
        <v>1.6131511376932735</v>
      </c>
      <c r="AJ229">
        <f t="shared" si="116"/>
        <v>0.64383606806278604</v>
      </c>
      <c r="AK229">
        <f t="shared" si="117"/>
        <v>0.35616393193721396</v>
      </c>
      <c r="AL229">
        <f t="shared" si="102"/>
        <v>2460.495436788</v>
      </c>
      <c r="AM229">
        <f t="shared" si="118"/>
        <v>1.0849071492871898</v>
      </c>
      <c r="AN229">
        <f t="shared" si="119"/>
        <v>2.5680556127851855</v>
      </c>
      <c r="AO229">
        <f t="shared" si="103"/>
        <v>1.6539200000000001</v>
      </c>
      <c r="AP229">
        <f t="shared" si="120"/>
        <v>1.5527084821425374</v>
      </c>
      <c r="AQ229">
        <f t="shared" si="104"/>
        <v>1.9408856026781718</v>
      </c>
      <c r="AR229">
        <f t="shared" si="105"/>
        <v>0.38817712053563425</v>
      </c>
      <c r="AS229">
        <f t="shared" si="106"/>
        <v>0.12106571494283663</v>
      </c>
      <c r="AT229">
        <f t="shared" si="107"/>
        <v>1.9065612592224483</v>
      </c>
      <c r="AV229" t="s">
        <v>21</v>
      </c>
      <c r="AW229" s="9">
        <f t="shared" si="123"/>
        <v>-354.11983081928679</v>
      </c>
      <c r="AX229" t="s">
        <v>21</v>
      </c>
    </row>
    <row r="230" spans="1:50" x14ac:dyDescent="0.2">
      <c r="A230">
        <v>1</v>
      </c>
      <c r="B230" t="s">
        <v>13</v>
      </c>
      <c r="C230">
        <v>3</v>
      </c>
      <c r="D230">
        <v>28</v>
      </c>
      <c r="E230">
        <v>2018</v>
      </c>
      <c r="F230" s="3">
        <v>12.6700368</v>
      </c>
      <c r="G230" s="3">
        <f t="shared" si="108"/>
        <v>285.82003679999997</v>
      </c>
      <c r="H230" s="4">
        <v>0</v>
      </c>
      <c r="K230" s="5">
        <v>1.22</v>
      </c>
      <c r="L230" s="5">
        <v>0.8</v>
      </c>
      <c r="N230" t="s">
        <v>21</v>
      </c>
      <c r="O230" s="6">
        <f t="shared" si="121"/>
        <v>304104.25388315431</v>
      </c>
      <c r="P230" s="6">
        <f t="shared" si="99"/>
        <v>301969.69637283147</v>
      </c>
      <c r="Q230" s="6">
        <f t="shared" si="100"/>
        <v>-2134.5575103228084</v>
      </c>
      <c r="R230" s="18">
        <f t="shared" si="122"/>
        <v>-169.00519263226911</v>
      </c>
      <c r="S230" s="13">
        <f t="shared" si="109"/>
        <v>-169.73620207356856</v>
      </c>
      <c r="V230">
        <v>0</v>
      </c>
      <c r="W230" s="6">
        <v>0</v>
      </c>
      <c r="Z230" s="6">
        <v>3064.7745515031002</v>
      </c>
      <c r="AA230" s="6">
        <f t="shared" si="101"/>
        <v>991.61414656342913</v>
      </c>
      <c r="AB230" t="s">
        <v>21</v>
      </c>
      <c r="AC230" s="6">
        <f t="shared" si="110"/>
        <v>23.27836029412763</v>
      </c>
      <c r="AD230" t="s">
        <v>21</v>
      </c>
      <c r="AE230" s="19">
        <f t="shared" si="111"/>
        <v>26.533422265133268</v>
      </c>
      <c r="AF230" s="12">
        <f t="shared" si="112"/>
        <v>1.4926243347440604</v>
      </c>
      <c r="AG230" s="12">
        <f t="shared" si="113"/>
        <v>0.29852486694881203</v>
      </c>
      <c r="AH230" s="6">
        <f t="shared" si="114"/>
        <v>3450.8961954246688</v>
      </c>
      <c r="AI230">
        <f t="shared" si="115"/>
        <v>1.3970681321561882</v>
      </c>
      <c r="AJ230">
        <f t="shared" si="116"/>
        <v>0.58946151651049605</v>
      </c>
      <c r="AK230">
        <f t="shared" si="117"/>
        <v>0.410538483489504</v>
      </c>
      <c r="AL230">
        <f t="shared" si="102"/>
        <v>2470.0987131520001</v>
      </c>
      <c r="AM230">
        <f t="shared" si="118"/>
        <v>0.99459794038458293</v>
      </c>
      <c r="AN230">
        <f t="shared" si="119"/>
        <v>1.9749449917759172</v>
      </c>
      <c r="AO230">
        <f t="shared" si="103"/>
        <v>1.6539200000000001</v>
      </c>
      <c r="AP230">
        <f t="shared" si="120"/>
        <v>1.1940994677952483</v>
      </c>
      <c r="AQ230">
        <f t="shared" si="104"/>
        <v>1.4926243347440604</v>
      </c>
      <c r="AR230">
        <f t="shared" si="105"/>
        <v>0.29852486694881203</v>
      </c>
      <c r="AS230">
        <f t="shared" si="106"/>
        <v>9.6160649740301321E-2</v>
      </c>
      <c r="AT230">
        <f t="shared" si="107"/>
        <v>1.4662274413643424</v>
      </c>
      <c r="AV230" t="s">
        <v>21</v>
      </c>
      <c r="AW230" s="9">
        <f t="shared" si="123"/>
        <v>-348.00289883255897</v>
      </c>
      <c r="AX230" t="s">
        <v>21</v>
      </c>
    </row>
    <row r="231" spans="1:50" x14ac:dyDescent="0.2">
      <c r="A231">
        <v>1</v>
      </c>
      <c r="B231" t="s">
        <v>14</v>
      </c>
      <c r="C231">
        <v>6</v>
      </c>
      <c r="D231">
        <v>28</v>
      </c>
      <c r="E231">
        <v>2018</v>
      </c>
      <c r="F231" s="3">
        <v>10.8791245</v>
      </c>
      <c r="G231" s="3">
        <f t="shared" si="108"/>
        <v>284.02912449999997</v>
      </c>
      <c r="H231" s="4">
        <v>40.74007772233287</v>
      </c>
      <c r="I231" s="5">
        <v>1</v>
      </c>
      <c r="J231" s="7">
        <f>I231*PI()/180</f>
        <v>1.7453292519943295E-2</v>
      </c>
      <c r="K231" s="5">
        <v>1.22</v>
      </c>
      <c r="L231" s="5">
        <v>0.8</v>
      </c>
      <c r="N231" t="s">
        <v>21</v>
      </c>
      <c r="O231" s="6">
        <f t="shared" si="121"/>
        <v>301969.69637283147</v>
      </c>
      <c r="P231" s="6">
        <f t="shared" si="99"/>
        <v>300023.00824288093</v>
      </c>
      <c r="Q231" s="6">
        <f t="shared" si="100"/>
        <v>-1946.6881299505344</v>
      </c>
      <c r="R231" s="18">
        <f t="shared" si="122"/>
        <v>-169.73620207356856</v>
      </c>
      <c r="S231" s="13">
        <f t="shared" si="109"/>
        <v>-170.40287298563231</v>
      </c>
      <c r="V231">
        <v>0.12377170154709</v>
      </c>
      <c r="W231" s="6">
        <f>H231*(1-Y231)</f>
        <v>3.976231585699689</v>
      </c>
      <c r="X231">
        <f>MIN(W$2*I231^W$3, 1)</f>
        <v>1</v>
      </c>
      <c r="Y231">
        <f>X231*(1-0.08*K231)</f>
        <v>0.90239999999999998</v>
      </c>
      <c r="Z231" s="6">
        <v>2948.5992378667002</v>
      </c>
      <c r="AA231" s="6">
        <f t="shared" si="101"/>
        <v>954.02538349216024</v>
      </c>
      <c r="AB231" t="s">
        <v>21</v>
      </c>
      <c r="AC231" s="6">
        <f t="shared" si="110"/>
        <v>22.631631033847302</v>
      </c>
      <c r="AD231" t="s">
        <v>21</v>
      </c>
      <c r="AE231" s="19">
        <f t="shared" si="111"/>
        <v>23.572904813141115</v>
      </c>
      <c r="AF231" s="12">
        <f t="shared" si="112"/>
        <v>1.3260819133359949</v>
      </c>
      <c r="AG231" s="12">
        <f t="shared" si="113"/>
        <v>0.26521638266719894</v>
      </c>
      <c r="AH231" s="6">
        <f t="shared" si="114"/>
        <v>3228.0307455834022</v>
      </c>
      <c r="AI231">
        <f t="shared" si="115"/>
        <v>1.3046105092589602</v>
      </c>
      <c r="AJ231">
        <f t="shared" si="116"/>
        <v>0.56409864029768109</v>
      </c>
      <c r="AK231">
        <f t="shared" si="117"/>
        <v>0.43590135970231891</v>
      </c>
      <c r="AL231">
        <f t="shared" si="102"/>
        <v>2474.3252661800002</v>
      </c>
      <c r="AM231">
        <f t="shared" si="118"/>
        <v>0.95689607170728208</v>
      </c>
      <c r="AN231">
        <f t="shared" si="119"/>
        <v>1.7545867184837352</v>
      </c>
      <c r="AO231">
        <f t="shared" si="103"/>
        <v>1.6539200000000001</v>
      </c>
      <c r="AP231">
        <f t="shared" si="120"/>
        <v>1.060865530668796</v>
      </c>
      <c r="AQ231">
        <f t="shared" si="104"/>
        <v>1.3260819133359949</v>
      </c>
      <c r="AR231">
        <f t="shared" si="105"/>
        <v>0.26521638266719894</v>
      </c>
      <c r="AS231">
        <f t="shared" si="106"/>
        <v>8.6668770366706532E-2</v>
      </c>
      <c r="AT231">
        <f t="shared" si="107"/>
        <v>1.3026303039361622</v>
      </c>
      <c r="AV231" t="s">
        <v>21</v>
      </c>
      <c r="AW231" s="9">
        <f t="shared" si="123"/>
        <v>-345.97263158885517</v>
      </c>
      <c r="AX231" t="s">
        <v>21</v>
      </c>
    </row>
    <row r="232" spans="1:50" x14ac:dyDescent="0.2">
      <c r="A232">
        <v>1</v>
      </c>
      <c r="B232" t="s">
        <v>15</v>
      </c>
      <c r="C232">
        <v>9</v>
      </c>
      <c r="D232">
        <v>28</v>
      </c>
      <c r="E232">
        <v>2018</v>
      </c>
      <c r="F232" s="3">
        <v>14.1066164</v>
      </c>
      <c r="G232" s="3">
        <f t="shared" si="108"/>
        <v>287.25661639999998</v>
      </c>
      <c r="H232" s="4">
        <v>1262.3091439354951</v>
      </c>
      <c r="I232" s="5">
        <v>30.41</v>
      </c>
      <c r="J232" s="7">
        <f t="shared" ref="J232:J235" si="127">I232*PI()/180</f>
        <v>0.53075462553147557</v>
      </c>
      <c r="K232" s="5">
        <v>1.22</v>
      </c>
      <c r="L232" s="5">
        <v>0.8</v>
      </c>
      <c r="N232" t="s">
        <v>21</v>
      </c>
      <c r="O232" s="6">
        <f t="shared" si="121"/>
        <v>300023.00824288093</v>
      </c>
      <c r="P232" s="6">
        <f t="shared" si="99"/>
        <v>298915.87042041944</v>
      </c>
      <c r="Q232" s="6">
        <f t="shared" si="100"/>
        <v>-1107.1378224614677</v>
      </c>
      <c r="R232" s="18">
        <f t="shared" si="122"/>
        <v>-170.40287298563231</v>
      </c>
      <c r="S232" s="13">
        <f t="shared" si="109"/>
        <v>-170.78202800821902</v>
      </c>
      <c r="V232">
        <v>3.8334846451390501</v>
      </c>
      <c r="W232" s="6">
        <f>H232*(1-Y232)</f>
        <v>1171.0110799782392</v>
      </c>
      <c r="X232">
        <f>MIN(W$2*I232^W$3, 1)</f>
        <v>8.0148749962475896E-2</v>
      </c>
      <c r="Y232">
        <f>X232*(1-0.08*K232)</f>
        <v>7.2326231966138244E-2</v>
      </c>
      <c r="Z232" s="6">
        <v>3160.7125608984202</v>
      </c>
      <c r="AA232" s="6">
        <f t="shared" si="101"/>
        <v>1022.6550879804356</v>
      </c>
      <c r="AB232" t="s">
        <v>21</v>
      </c>
      <c r="AC232" s="6">
        <f t="shared" si="110"/>
        <v>22.05365874555935</v>
      </c>
      <c r="AD232" t="s">
        <v>21</v>
      </c>
      <c r="AE232" s="19">
        <f t="shared" si="111"/>
        <v>29.139275318033423</v>
      </c>
      <c r="AF232" s="12">
        <f t="shared" si="112"/>
        <v>1.6392152886232747</v>
      </c>
      <c r="AG232" s="12">
        <f t="shared" si="113"/>
        <v>0.32784305772465488</v>
      </c>
      <c r="AH232" s="6">
        <f t="shared" si="114"/>
        <v>3632.1823178015284</v>
      </c>
      <c r="AI232">
        <f t="shared" si="115"/>
        <v>1.4724814410381444</v>
      </c>
      <c r="AJ232">
        <f t="shared" si="116"/>
        <v>0.60920231560969151</v>
      </c>
      <c r="AK232">
        <f t="shared" si="117"/>
        <v>0.39079768439030838</v>
      </c>
      <c r="AL232">
        <f t="shared" si="102"/>
        <v>2466.708385296</v>
      </c>
      <c r="AM232">
        <f t="shared" si="118"/>
        <v>1.0257322848349404</v>
      </c>
      <c r="AN232">
        <f t="shared" si="119"/>
        <v>2.1689047601278451</v>
      </c>
      <c r="AO232">
        <f t="shared" si="103"/>
        <v>1.6539200000000001</v>
      </c>
      <c r="AP232">
        <f t="shared" si="120"/>
        <v>1.3113722308986198</v>
      </c>
      <c r="AQ232">
        <f t="shared" si="104"/>
        <v>1.6392152886232747</v>
      </c>
      <c r="AR232">
        <f t="shared" si="105"/>
        <v>0.32784305772465488</v>
      </c>
      <c r="AS232">
        <f t="shared" si="106"/>
        <v>0.1044011709036453</v>
      </c>
      <c r="AT232">
        <f t="shared" si="107"/>
        <v>1.610225950721577</v>
      </c>
      <c r="AV232" t="s">
        <v>21</v>
      </c>
      <c r="AW232" s="9">
        <f t="shared" si="123"/>
        <v>-353.43198612694516</v>
      </c>
      <c r="AX232" t="s">
        <v>21</v>
      </c>
    </row>
    <row r="233" spans="1:50" x14ac:dyDescent="0.2">
      <c r="A233">
        <v>1</v>
      </c>
      <c r="B233" t="s">
        <v>16</v>
      </c>
      <c r="C233">
        <v>12</v>
      </c>
      <c r="D233">
        <v>28</v>
      </c>
      <c r="E233">
        <v>2018</v>
      </c>
      <c r="F233" s="3">
        <v>20.9532834</v>
      </c>
      <c r="G233" s="3">
        <f t="shared" si="108"/>
        <v>294.10328339999995</v>
      </c>
      <c r="H233" s="4">
        <v>2646.7540856437454</v>
      </c>
      <c r="I233" s="5">
        <v>54.59</v>
      </c>
      <c r="J233" s="7">
        <f t="shared" si="127"/>
        <v>0.95277523866370462</v>
      </c>
      <c r="K233" s="5">
        <v>1.22</v>
      </c>
      <c r="L233" s="5">
        <v>0.8</v>
      </c>
      <c r="N233" t="s">
        <v>21</v>
      </c>
      <c r="O233" s="6">
        <f t="shared" si="121"/>
        <v>298915.87042041944</v>
      </c>
      <c r="P233" s="6">
        <f t="shared" si="99"/>
        <v>298463.70185171574</v>
      </c>
      <c r="Q233" s="6">
        <f t="shared" si="100"/>
        <v>-452.16856870370867</v>
      </c>
      <c r="R233" s="18">
        <f t="shared" si="122"/>
        <v>-170.78202800821902</v>
      </c>
      <c r="S233" s="13">
        <f t="shared" si="109"/>
        <v>-170.93687953654879</v>
      </c>
      <c r="V233">
        <v>8.0382843949193798</v>
      </c>
      <c r="W233" s="6">
        <f>H233*(1-Y233)</f>
        <v>2538.2276203848451</v>
      </c>
      <c r="X233">
        <f>MIN(W$2*I233^W$3, 1)</f>
        <v>4.5438394661042478E-2</v>
      </c>
      <c r="Y233">
        <f>X233*(1-0.08*K233)</f>
        <v>4.1003607342124729E-2</v>
      </c>
      <c r="Z233" s="6">
        <v>3653.2383849093098</v>
      </c>
      <c r="AA233" s="6">
        <f t="shared" si="101"/>
        <v>1182.012837279636</v>
      </c>
      <c r="AB233" t="s">
        <v>21</v>
      </c>
      <c r="AC233" s="6">
        <f t="shared" si="110"/>
        <v>21.729928634450719</v>
      </c>
      <c r="AD233" t="s">
        <v>21</v>
      </c>
      <c r="AE233" s="19">
        <f t="shared" si="111"/>
        <v>44.891527536449267</v>
      </c>
      <c r="AF233" s="12">
        <f t="shared" si="112"/>
        <v>2.5253503206327048</v>
      </c>
      <c r="AG233" s="12">
        <f t="shared" si="113"/>
        <v>0.50507006412654087</v>
      </c>
      <c r="AH233" s="6">
        <f t="shared" si="114"/>
        <v>4517.9523049130339</v>
      </c>
      <c r="AI233">
        <f t="shared" si="115"/>
        <v>1.8436480960734853</v>
      </c>
      <c r="AJ233">
        <f t="shared" si="116"/>
        <v>0.69474219672096615</v>
      </c>
      <c r="AK233">
        <f t="shared" si="117"/>
        <v>0.30525780327903385</v>
      </c>
      <c r="AL233">
        <f t="shared" si="102"/>
        <v>2450.5502511760001</v>
      </c>
      <c r="AM233">
        <f t="shared" si="118"/>
        <v>1.1855695459173881</v>
      </c>
      <c r="AN233">
        <f t="shared" si="119"/>
        <v>3.3413819218406746</v>
      </c>
      <c r="AO233">
        <f t="shared" si="103"/>
        <v>1.6539200000000001</v>
      </c>
      <c r="AP233">
        <f t="shared" si="120"/>
        <v>2.0202802565061639</v>
      </c>
      <c r="AQ233">
        <f t="shared" si="104"/>
        <v>2.5253503206327048</v>
      </c>
      <c r="AR233">
        <f t="shared" si="105"/>
        <v>0.50507006412654087</v>
      </c>
      <c r="AS233">
        <f t="shared" si="106"/>
        <v>0.15242377335810761</v>
      </c>
      <c r="AT233">
        <f t="shared" si="107"/>
        <v>2.4806897844157278</v>
      </c>
      <c r="AV233" t="s">
        <v>21</v>
      </c>
      <c r="AW233" s="9">
        <f t="shared" si="123"/>
        <v>-367.2732071792945</v>
      </c>
      <c r="AX233" t="s">
        <v>21</v>
      </c>
    </row>
    <row r="234" spans="1:50" x14ac:dyDescent="0.2">
      <c r="A234">
        <v>1</v>
      </c>
      <c r="B234" t="s">
        <v>17</v>
      </c>
      <c r="C234">
        <v>15</v>
      </c>
      <c r="D234">
        <v>28</v>
      </c>
      <c r="E234">
        <v>2018</v>
      </c>
      <c r="F234" s="3">
        <v>24.180875499999999</v>
      </c>
      <c r="G234" s="3">
        <f t="shared" si="108"/>
        <v>297.33087549999999</v>
      </c>
      <c r="H234" s="4">
        <v>1628.7587549508833</v>
      </c>
      <c r="I234" s="5">
        <v>36.700000000000003</v>
      </c>
      <c r="J234" s="7">
        <f t="shared" si="127"/>
        <v>0.64053583548191895</v>
      </c>
      <c r="K234" s="5">
        <v>1.22</v>
      </c>
      <c r="L234" s="5">
        <v>0.8</v>
      </c>
      <c r="N234" t="s">
        <v>21</v>
      </c>
      <c r="O234" s="6">
        <f t="shared" si="121"/>
        <v>298463.70185171574</v>
      </c>
      <c r="P234" s="6">
        <f t="shared" si="99"/>
        <v>296667.03223080374</v>
      </c>
      <c r="Q234" s="6">
        <f t="shared" si="100"/>
        <v>-1796.6696209120114</v>
      </c>
      <c r="R234" s="18">
        <f t="shared" si="122"/>
        <v>-170.93687953654879</v>
      </c>
      <c r="S234" s="13">
        <f t="shared" si="109"/>
        <v>-171.55217448617231</v>
      </c>
      <c r="V234">
        <v>4.9474299590628696</v>
      </c>
      <c r="W234" s="6">
        <f>H234*(1-Y234)</f>
        <v>1530.5947093997522</v>
      </c>
      <c r="X234">
        <f>MIN(W$2*I234^W$3, 1)</f>
        <v>6.6787717036606395E-2</v>
      </c>
      <c r="Y234">
        <f>X234*(1-0.08*K234)</f>
        <v>6.0269235853833612E-2</v>
      </c>
      <c r="Z234" s="6">
        <v>3906.7927404183201</v>
      </c>
      <c r="AA234" s="6">
        <f t="shared" si="101"/>
        <v>1264.0508735594005</v>
      </c>
      <c r="AB234" t="s">
        <v>21</v>
      </c>
      <c r="AC234" s="6">
        <f t="shared" si="110"/>
        <v>21.598743649116646</v>
      </c>
      <c r="AD234" t="s">
        <v>21</v>
      </c>
      <c r="AE234" s="19">
        <f t="shared" si="111"/>
        <v>54.605021763543519</v>
      </c>
      <c r="AF234" s="12">
        <f t="shared" si="112"/>
        <v>3.0717780567114001</v>
      </c>
      <c r="AG234" s="12">
        <f t="shared" si="113"/>
        <v>0.61435561134227989</v>
      </c>
      <c r="AH234" s="6">
        <f t="shared" si="114"/>
        <v>4943.4688125851671</v>
      </c>
      <c r="AI234">
        <f t="shared" si="115"/>
        <v>2.0235792556692269</v>
      </c>
      <c r="AJ234">
        <f t="shared" si="116"/>
        <v>0.72976296251186756</v>
      </c>
      <c r="AK234">
        <f t="shared" si="117"/>
        <v>0.27023703748813244</v>
      </c>
      <c r="AL234">
        <f t="shared" si="102"/>
        <v>2442.93313382</v>
      </c>
      <c r="AM234">
        <f t="shared" si="118"/>
        <v>1.2678544368700106</v>
      </c>
      <c r="AN234">
        <f t="shared" si="119"/>
        <v>4.0643801308448957</v>
      </c>
      <c r="AO234">
        <f t="shared" si="103"/>
        <v>1.6539200000000001</v>
      </c>
      <c r="AP234">
        <f t="shared" si="120"/>
        <v>2.4574224453691205</v>
      </c>
      <c r="AQ234">
        <f t="shared" si="104"/>
        <v>3.0717780567114001</v>
      </c>
      <c r="AR234">
        <f t="shared" si="105"/>
        <v>0.61435561134227989</v>
      </c>
      <c r="AS234">
        <f t="shared" si="106"/>
        <v>0.18085592968978115</v>
      </c>
      <c r="AT234">
        <f t="shared" si="107"/>
        <v>3.017454007476954</v>
      </c>
      <c r="AV234" t="s">
        <v>21</v>
      </c>
      <c r="AW234" s="9">
        <f t="shared" si="123"/>
        <v>-373.75235236311994</v>
      </c>
      <c r="AX234" t="s">
        <v>21</v>
      </c>
    </row>
    <row r="235" spans="1:50" x14ac:dyDescent="0.2">
      <c r="A235">
        <v>1</v>
      </c>
      <c r="B235" t="s">
        <v>18</v>
      </c>
      <c r="C235">
        <v>18</v>
      </c>
      <c r="D235">
        <v>28</v>
      </c>
      <c r="E235">
        <v>2018</v>
      </c>
      <c r="F235" s="3">
        <v>21.898671499999999</v>
      </c>
      <c r="G235" s="3">
        <f t="shared" si="108"/>
        <v>295.04867149999995</v>
      </c>
      <c r="H235" s="4">
        <v>81.43793774754414</v>
      </c>
      <c r="I235" s="5">
        <v>1</v>
      </c>
      <c r="J235" s="7">
        <f t="shared" si="127"/>
        <v>1.7453292519943295E-2</v>
      </c>
      <c r="K235" s="5">
        <v>1.22</v>
      </c>
      <c r="L235" s="5">
        <v>0.8</v>
      </c>
      <c r="N235" t="s">
        <v>21</v>
      </c>
      <c r="O235" s="6">
        <f t="shared" si="121"/>
        <v>296667.03223080374</v>
      </c>
      <c r="P235" s="6">
        <f t="shared" si="99"/>
        <v>293587.80206842266</v>
      </c>
      <c r="Q235" s="6">
        <f t="shared" si="100"/>
        <v>-3079.2301623810849</v>
      </c>
      <c r="R235" s="18">
        <f t="shared" si="122"/>
        <v>-171.55217448617231</v>
      </c>
      <c r="S235" s="13">
        <f t="shared" si="109"/>
        <v>-172.60670045220928</v>
      </c>
      <c r="V235">
        <v>0.24754340309418099</v>
      </c>
      <c r="W235" s="6">
        <f>H235*(1-Y235)</f>
        <v>7.9483427241603097</v>
      </c>
      <c r="X235">
        <f>MIN(W$2*I235^W$3, 1)</f>
        <v>1</v>
      </c>
      <c r="Y235">
        <f>X235*(1-0.08*K235)</f>
        <v>0.90239999999999998</v>
      </c>
      <c r="Z235" s="6">
        <v>3726.0359082474502</v>
      </c>
      <c r="AA235" s="6">
        <f t="shared" si="101"/>
        <v>1205.5666265596597</v>
      </c>
      <c r="AB235" t="s">
        <v>21</v>
      </c>
      <c r="AC235" s="6">
        <f t="shared" si="110"/>
        <v>21.083346836013828</v>
      </c>
      <c r="AD235" t="s">
        <v>21</v>
      </c>
      <c r="AE235" s="19">
        <f t="shared" si="111"/>
        <v>47.566472601778486</v>
      </c>
      <c r="AF235" s="12">
        <f t="shared" si="112"/>
        <v>2.6758280109478587</v>
      </c>
      <c r="AG235" s="12">
        <f t="shared" si="113"/>
        <v>0.53516560218957165</v>
      </c>
      <c r="AH235" s="6">
        <f t="shared" si="114"/>
        <v>4642.2211362340158</v>
      </c>
      <c r="AI235">
        <f t="shared" si="115"/>
        <v>1.896084979028289</v>
      </c>
      <c r="AJ235">
        <f t="shared" si="116"/>
        <v>0.7053602416957826</v>
      </c>
      <c r="AK235">
        <f t="shared" si="117"/>
        <v>0.2946397583042174</v>
      </c>
      <c r="AL235">
        <f t="shared" si="102"/>
        <v>2448.3191352600002</v>
      </c>
      <c r="AM235">
        <f t="shared" si="118"/>
        <v>1.2091942091872214</v>
      </c>
      <c r="AN235">
        <f t="shared" si="119"/>
        <v>3.5404843710935063</v>
      </c>
      <c r="AO235">
        <f t="shared" si="103"/>
        <v>1.6539200000000001</v>
      </c>
      <c r="AP235">
        <f t="shared" si="120"/>
        <v>2.1406624087582871</v>
      </c>
      <c r="AQ235">
        <f t="shared" si="104"/>
        <v>2.6758280109478587</v>
      </c>
      <c r="AR235">
        <f t="shared" si="105"/>
        <v>0.53516560218957165</v>
      </c>
      <c r="AS235">
        <f t="shared" si="106"/>
        <v>0.16033023634400007</v>
      </c>
      <c r="AT235">
        <f t="shared" si="107"/>
        <v>2.6285062937124466</v>
      </c>
      <c r="AV235" t="s">
        <v>21</v>
      </c>
      <c r="AW235" s="9">
        <f t="shared" si="123"/>
        <v>-370.55935140512474</v>
      </c>
      <c r="AX235" t="s">
        <v>21</v>
      </c>
    </row>
    <row r="236" spans="1:50" x14ac:dyDescent="0.2">
      <c r="A236">
        <v>1</v>
      </c>
      <c r="B236" t="s">
        <v>19</v>
      </c>
      <c r="C236">
        <v>21</v>
      </c>
      <c r="D236">
        <v>28</v>
      </c>
      <c r="E236">
        <v>2018</v>
      </c>
      <c r="F236" s="3">
        <v>18.671120899999998</v>
      </c>
      <c r="G236" s="3">
        <f t="shared" si="108"/>
        <v>291.82112089999998</v>
      </c>
      <c r="H236" s="4">
        <v>0</v>
      </c>
      <c r="K236" s="5">
        <v>1.22</v>
      </c>
      <c r="L236" s="5">
        <v>0.8</v>
      </c>
      <c r="N236" t="s">
        <v>21</v>
      </c>
      <c r="O236" s="6">
        <f t="shared" si="121"/>
        <v>293587.80206842266</v>
      </c>
      <c r="P236" s="6">
        <f t="shared" si="99"/>
        <v>290841.15627217747</v>
      </c>
      <c r="Q236" s="6">
        <f t="shared" si="100"/>
        <v>-2746.6457962451914</v>
      </c>
      <c r="R236" s="18">
        <f t="shared" si="122"/>
        <v>-172.60670045220928</v>
      </c>
      <c r="S236" s="13">
        <f t="shared" si="109"/>
        <v>-173.54732819320515</v>
      </c>
      <c r="V236">
        <v>0</v>
      </c>
      <c r="W236" s="6">
        <v>0</v>
      </c>
      <c r="Z236" s="6">
        <v>3482.3979227326299</v>
      </c>
      <c r="AA236" s="6">
        <f t="shared" si="101"/>
        <v>1126.7370523065633</v>
      </c>
      <c r="AB236" t="s">
        <v>21</v>
      </c>
      <c r="AC236" s="6">
        <f t="shared" si="110"/>
        <v>20.221549715365434</v>
      </c>
      <c r="AD236" t="s">
        <v>21</v>
      </c>
      <c r="AE236" s="19">
        <f t="shared" si="111"/>
        <v>38.969041668954787</v>
      </c>
      <c r="AF236" s="12">
        <f t="shared" si="112"/>
        <v>2.1921838545935133</v>
      </c>
      <c r="AG236" s="12">
        <f t="shared" si="113"/>
        <v>0.43843677091870253</v>
      </c>
      <c r="AH236" s="6">
        <f t="shared" si="114"/>
        <v>4219.5581737486164</v>
      </c>
      <c r="AI236">
        <f t="shared" si="115"/>
        <v>1.7181058089457064</v>
      </c>
      <c r="AJ236">
        <f t="shared" si="116"/>
        <v>0.66788949939239028</v>
      </c>
      <c r="AK236">
        <f t="shared" si="117"/>
        <v>0.33211050060760972</v>
      </c>
      <c r="AL236">
        <f t="shared" si="102"/>
        <v>2455.9361546760001</v>
      </c>
      <c r="AM236">
        <f t="shared" si="118"/>
        <v>1.1301274346103944</v>
      </c>
      <c r="AN236">
        <f t="shared" si="119"/>
        <v>2.900557376631443</v>
      </c>
      <c r="AO236">
        <f t="shared" si="103"/>
        <v>1.6539200000000001</v>
      </c>
      <c r="AP236">
        <f t="shared" si="120"/>
        <v>1.7537470836748108</v>
      </c>
      <c r="AQ236">
        <f t="shared" si="104"/>
        <v>2.1921838545935133</v>
      </c>
      <c r="AR236">
        <f t="shared" si="105"/>
        <v>0.43843677091870253</v>
      </c>
      <c r="AS236">
        <f t="shared" si="106"/>
        <v>0.13468456067820195</v>
      </c>
      <c r="AT236">
        <f t="shared" si="107"/>
        <v>2.1534153298338206</v>
      </c>
      <c r="AV236" t="s">
        <v>21</v>
      </c>
      <c r="AW236" s="9">
        <f t="shared" si="123"/>
        <v>-366.39687491222662</v>
      </c>
      <c r="AX236" t="s">
        <v>21</v>
      </c>
    </row>
    <row r="237" spans="1:50" x14ac:dyDescent="0.2">
      <c r="A237">
        <v>1</v>
      </c>
      <c r="B237" t="s">
        <v>12</v>
      </c>
      <c r="C237">
        <v>0</v>
      </c>
      <c r="D237">
        <v>29</v>
      </c>
      <c r="E237">
        <v>2018</v>
      </c>
      <c r="F237" s="3">
        <v>16.079574000000001</v>
      </c>
      <c r="G237" s="3">
        <f t="shared" si="108"/>
        <v>289.22957399999996</v>
      </c>
      <c r="H237" s="4">
        <v>0</v>
      </c>
      <c r="K237" s="5">
        <v>1.35</v>
      </c>
      <c r="L237" s="5">
        <v>0.8</v>
      </c>
      <c r="N237" t="s">
        <v>21</v>
      </c>
      <c r="O237" s="6">
        <f t="shared" si="121"/>
        <v>290841.15627217747</v>
      </c>
      <c r="P237" s="6">
        <f t="shared" si="99"/>
        <v>288312.88238581194</v>
      </c>
      <c r="Q237" s="6">
        <f t="shared" si="100"/>
        <v>-2528.2738863655522</v>
      </c>
      <c r="R237" s="18">
        <f t="shared" si="122"/>
        <v>-173.54732819320515</v>
      </c>
      <c r="S237" s="13">
        <f t="shared" si="109"/>
        <v>-174.41317138186889</v>
      </c>
      <c r="V237">
        <v>0</v>
      </c>
      <c r="W237" s="6">
        <v>0</v>
      </c>
      <c r="Z237" s="6">
        <v>3296.55935363964</v>
      </c>
      <c r="AA237" s="6">
        <f t="shared" si="101"/>
        <v>1066.6085988125428</v>
      </c>
      <c r="AB237" t="s">
        <v>21</v>
      </c>
      <c r="AC237" s="6">
        <f t="shared" si="110"/>
        <v>19.475376183843725</v>
      </c>
      <c r="AD237" t="s">
        <v>21</v>
      </c>
      <c r="AE237" s="19">
        <f t="shared" si="111"/>
        <v>36.608090757410771</v>
      </c>
      <c r="AF237" s="12">
        <f t="shared" si="112"/>
        <v>1.8610600681987128</v>
      </c>
      <c r="AG237" s="12">
        <f t="shared" si="113"/>
        <v>0.37221201363974249</v>
      </c>
      <c r="AH237" s="6">
        <f t="shared" si="114"/>
        <v>3977.3469278245457</v>
      </c>
      <c r="AI237">
        <f t="shared" si="115"/>
        <v>1.6154600293063162</v>
      </c>
      <c r="AJ237">
        <f t="shared" si="116"/>
        <v>0.63535391828553278</v>
      </c>
      <c r="AK237">
        <f t="shared" si="117"/>
        <v>0.36464608171446722</v>
      </c>
      <c r="AL237">
        <f t="shared" si="102"/>
        <v>2462.0522053599998</v>
      </c>
      <c r="AM237">
        <f t="shared" si="118"/>
        <v>1.0698180529714572</v>
      </c>
      <c r="AN237">
        <f t="shared" si="119"/>
        <v>2.5661785068378418</v>
      </c>
      <c r="AO237">
        <f t="shared" si="103"/>
        <v>1.7236000000000002</v>
      </c>
      <c r="AP237">
        <f t="shared" si="120"/>
        <v>1.4888480545589704</v>
      </c>
      <c r="AQ237">
        <f t="shared" si="104"/>
        <v>1.8610600681987128</v>
      </c>
      <c r="AR237">
        <f t="shared" si="105"/>
        <v>0.37221201363974249</v>
      </c>
      <c r="AS237">
        <f t="shared" si="106"/>
        <v>0.11669170008126385</v>
      </c>
      <c r="AT237">
        <f t="shared" si="107"/>
        <v>1.8281474303366778</v>
      </c>
      <c r="AV237" t="s">
        <v>21</v>
      </c>
      <c r="AW237" s="9">
        <f t="shared" si="123"/>
        <v>-401.93981883029443</v>
      </c>
      <c r="AX237" t="s">
        <v>21</v>
      </c>
    </row>
    <row r="238" spans="1:50" x14ac:dyDescent="0.2">
      <c r="A238">
        <v>1</v>
      </c>
      <c r="B238" t="s">
        <v>13</v>
      </c>
      <c r="C238">
        <v>3</v>
      </c>
      <c r="D238">
        <v>29</v>
      </c>
      <c r="E238">
        <v>2018</v>
      </c>
      <c r="F238" s="3">
        <v>13.161387100000001</v>
      </c>
      <c r="G238" s="3">
        <f t="shared" si="108"/>
        <v>286.31138709999999</v>
      </c>
      <c r="H238" s="4">
        <v>0</v>
      </c>
      <c r="K238" s="5">
        <v>1.35</v>
      </c>
      <c r="L238" s="5">
        <v>0.8</v>
      </c>
      <c r="N238" t="s">
        <v>21</v>
      </c>
      <c r="O238" s="6">
        <f t="shared" si="121"/>
        <v>288312.88238581194</v>
      </c>
      <c r="P238" s="6">
        <f t="shared" si="99"/>
        <v>286095.49124421389</v>
      </c>
      <c r="Q238" s="6">
        <f t="shared" si="100"/>
        <v>-2217.3911415980674</v>
      </c>
      <c r="R238" s="18">
        <f t="shared" si="122"/>
        <v>-174.41317138186889</v>
      </c>
      <c r="S238" s="13">
        <f t="shared" si="109"/>
        <v>-175.1725483729891</v>
      </c>
      <c r="V238">
        <v>0</v>
      </c>
      <c r="W238" s="6">
        <v>0</v>
      </c>
      <c r="Z238" s="6">
        <v>3097.3097144888302</v>
      </c>
      <c r="AA238" s="6">
        <f t="shared" si="101"/>
        <v>1002.1409658564093</v>
      </c>
      <c r="AB238" t="s">
        <v>21</v>
      </c>
      <c r="AC238" s="6">
        <f t="shared" si="110"/>
        <v>18.806959821991001</v>
      </c>
      <c r="AD238" t="s">
        <v>21</v>
      </c>
      <c r="AE238" s="19">
        <f t="shared" si="111"/>
        <v>30.320425504446515</v>
      </c>
      <c r="AF238" s="12">
        <f t="shared" si="112"/>
        <v>1.541411529244971</v>
      </c>
      <c r="AG238" s="12">
        <f t="shared" si="113"/>
        <v>0.30828230584899413</v>
      </c>
      <c r="AH238" s="6">
        <f t="shared" si="114"/>
        <v>3598.314746900202</v>
      </c>
      <c r="AI238">
        <f t="shared" si="115"/>
        <v>1.4574335626017785</v>
      </c>
      <c r="AJ238">
        <f t="shared" si="116"/>
        <v>0.59627669401840355</v>
      </c>
      <c r="AK238">
        <f t="shared" si="117"/>
        <v>0.4037233059815965</v>
      </c>
      <c r="AL238">
        <f t="shared" si="102"/>
        <v>2468.9391264440001</v>
      </c>
      <c r="AM238">
        <f t="shared" si="118"/>
        <v>1.0051564351618949</v>
      </c>
      <c r="AN238">
        <f t="shared" si="119"/>
        <v>2.125421529445306</v>
      </c>
      <c r="AO238">
        <f t="shared" si="103"/>
        <v>1.7236000000000002</v>
      </c>
      <c r="AP238">
        <f t="shared" si="120"/>
        <v>1.233129223395977</v>
      </c>
      <c r="AQ238">
        <f t="shared" si="104"/>
        <v>1.541411529244971</v>
      </c>
      <c r="AR238">
        <f t="shared" si="105"/>
        <v>0.30828230584899413</v>
      </c>
      <c r="AS238">
        <f t="shared" si="106"/>
        <v>9.8914468049379381E-2</v>
      </c>
      <c r="AT238">
        <f t="shared" si="107"/>
        <v>1.5141518398210245</v>
      </c>
      <c r="AV238" t="s">
        <v>21</v>
      </c>
      <c r="AW238" s="9">
        <f t="shared" si="123"/>
        <v>-397.58959926771621</v>
      </c>
      <c r="AX238" t="s">
        <v>21</v>
      </c>
    </row>
    <row r="239" spans="1:50" x14ac:dyDescent="0.2">
      <c r="A239">
        <v>1</v>
      </c>
      <c r="B239" t="s">
        <v>14</v>
      </c>
      <c r="C239">
        <v>6</v>
      </c>
      <c r="D239">
        <v>29</v>
      </c>
      <c r="E239">
        <v>2018</v>
      </c>
      <c r="F239" s="3">
        <v>10.759096899999999</v>
      </c>
      <c r="G239" s="3">
        <f t="shared" si="108"/>
        <v>283.90909689999995</v>
      </c>
      <c r="H239" s="4">
        <v>40.788063679602992</v>
      </c>
      <c r="I239" s="5">
        <v>1</v>
      </c>
      <c r="J239" s="7">
        <f>I239*PI()/180</f>
        <v>1.7453292519943295E-2</v>
      </c>
      <c r="K239" s="5">
        <v>1.35</v>
      </c>
      <c r="L239" s="5">
        <v>0.8</v>
      </c>
      <c r="N239" t="s">
        <v>21</v>
      </c>
      <c r="O239" s="6">
        <f t="shared" si="121"/>
        <v>286095.49124421389</v>
      </c>
      <c r="P239" s="6">
        <f t="shared" si="99"/>
        <v>284134.66883264238</v>
      </c>
      <c r="Q239" s="6">
        <f t="shared" si="100"/>
        <v>-1960.8224115714897</v>
      </c>
      <c r="R239" s="18">
        <f t="shared" si="122"/>
        <v>-175.1725483729891</v>
      </c>
      <c r="S239" s="13">
        <f t="shared" si="109"/>
        <v>-175.84405976991258</v>
      </c>
      <c r="V239">
        <v>0.12060447565594801</v>
      </c>
      <c r="W239" s="6">
        <f>H239*(1-Y239)</f>
        <v>4.4051108773971226</v>
      </c>
      <c r="X239">
        <f>MIN(W$2*I239^W$3, 1)</f>
        <v>1</v>
      </c>
      <c r="Y239">
        <f>X239*(1-0.08*K239)</f>
        <v>0.89200000000000002</v>
      </c>
      <c r="Z239" s="6">
        <v>2940.9468764601102</v>
      </c>
      <c r="AA239" s="6">
        <f t="shared" si="101"/>
        <v>951.54944612780628</v>
      </c>
      <c r="AB239" t="s">
        <v>21</v>
      </c>
      <c r="AC239" s="6">
        <f t="shared" si="110"/>
        <v>18.235029033520618</v>
      </c>
      <c r="AD239" t="s">
        <v>21</v>
      </c>
      <c r="AE239" s="19">
        <f t="shared" si="111"/>
        <v>25.877182897292187</v>
      </c>
      <c r="AF239" s="12">
        <f t="shared" si="112"/>
        <v>1.3155286378292232</v>
      </c>
      <c r="AG239" s="12">
        <f t="shared" si="113"/>
        <v>0.2631057275658446</v>
      </c>
      <c r="AH239" s="6">
        <f t="shared" si="114"/>
        <v>3292.6491624713849</v>
      </c>
      <c r="AI239">
        <f t="shared" si="115"/>
        <v>1.3305737537081672</v>
      </c>
      <c r="AJ239">
        <f t="shared" si="116"/>
        <v>0.56237107946591314</v>
      </c>
      <c r="AK239">
        <f t="shared" si="117"/>
        <v>0.43762892053408675</v>
      </c>
      <c r="AL239">
        <f t="shared" si="102"/>
        <v>2474.6085313160002</v>
      </c>
      <c r="AM239">
        <f t="shared" si="118"/>
        <v>0.9544126841803473</v>
      </c>
      <c r="AN239">
        <f t="shared" si="119"/>
        <v>1.8139561281299597</v>
      </c>
      <c r="AO239">
        <f t="shared" si="103"/>
        <v>1.7236000000000002</v>
      </c>
      <c r="AP239">
        <f t="shared" si="120"/>
        <v>1.0524229102633786</v>
      </c>
      <c r="AQ239">
        <f t="shared" si="104"/>
        <v>1.3155286378292232</v>
      </c>
      <c r="AR239">
        <f t="shared" si="105"/>
        <v>0.2631057275658446</v>
      </c>
      <c r="AS239">
        <f t="shared" si="106"/>
        <v>8.6062264625158133E-2</v>
      </c>
      <c r="AT239">
        <f t="shared" si="107"/>
        <v>1.2922636619190602</v>
      </c>
      <c r="AV239" t="s">
        <v>21</v>
      </c>
      <c r="AW239" s="9">
        <f t="shared" si="123"/>
        <v>-394.10722292821231</v>
      </c>
      <c r="AX239" t="s">
        <v>21</v>
      </c>
    </row>
    <row r="240" spans="1:50" x14ac:dyDescent="0.2">
      <c r="A240">
        <v>1</v>
      </c>
      <c r="B240" t="s">
        <v>15</v>
      </c>
      <c r="C240">
        <v>9</v>
      </c>
      <c r="D240">
        <v>29</v>
      </c>
      <c r="E240">
        <v>2018</v>
      </c>
      <c r="F240" s="3">
        <v>14.0885096</v>
      </c>
      <c r="G240" s="3">
        <f t="shared" si="108"/>
        <v>287.23850959999999</v>
      </c>
      <c r="H240" s="4">
        <v>1263.7959627151599</v>
      </c>
      <c r="I240" s="5">
        <v>30.41</v>
      </c>
      <c r="J240" s="7">
        <f t="shared" ref="J240:J243" si="128">I240*PI()/180</f>
        <v>0.53075462553147557</v>
      </c>
      <c r="K240" s="5">
        <v>1.35</v>
      </c>
      <c r="L240" s="5">
        <v>0.8</v>
      </c>
      <c r="N240" t="s">
        <v>21</v>
      </c>
      <c r="O240" s="6">
        <f t="shared" si="121"/>
        <v>284134.66883264238</v>
      </c>
      <c r="P240" s="6">
        <f t="shared" si="99"/>
        <v>282997.29530222429</v>
      </c>
      <c r="Q240" s="6">
        <f t="shared" si="100"/>
        <v>-1137.3735304180605</v>
      </c>
      <c r="R240" s="18">
        <f t="shared" si="122"/>
        <v>-175.84405976991258</v>
      </c>
      <c r="S240" s="13">
        <f t="shared" si="109"/>
        <v>-176.23356943877783</v>
      </c>
      <c r="V240">
        <v>3.73538862101061</v>
      </c>
      <c r="W240" s="6">
        <f>H240*(1-Y240)</f>
        <v>1173.4437960907944</v>
      </c>
      <c r="X240">
        <f>MIN(W$2*I240^W$3, 1)</f>
        <v>8.0148749962475896E-2</v>
      </c>
      <c r="Y240">
        <f>X240*(1-0.08*K240)</f>
        <v>7.1492684966528497E-2</v>
      </c>
      <c r="Z240" s="6">
        <v>3159.4878881272498</v>
      </c>
      <c r="AA240" s="6">
        <f t="shared" si="101"/>
        <v>1022.2588425717122</v>
      </c>
      <c r="AB240" t="s">
        <v>21</v>
      </c>
      <c r="AC240" s="6">
        <f t="shared" si="110"/>
        <v>17.740232830533564</v>
      </c>
      <c r="AD240" t="s">
        <v>21</v>
      </c>
      <c r="AE240" s="19">
        <f t="shared" si="111"/>
        <v>32.206443874095704</v>
      </c>
      <c r="AF240" s="12">
        <f t="shared" si="112"/>
        <v>1.6372917951376358</v>
      </c>
      <c r="AG240" s="12">
        <f t="shared" si="113"/>
        <v>0.32745835902752707</v>
      </c>
      <c r="AH240" s="6">
        <f t="shared" si="114"/>
        <v>3717.9236579264284</v>
      </c>
      <c r="AI240">
        <f t="shared" si="115"/>
        <v>1.5072147456568668</v>
      </c>
      <c r="AJ240">
        <f t="shared" si="116"/>
        <v>0.60895705589343285</v>
      </c>
      <c r="AK240">
        <f t="shared" si="117"/>
        <v>0.39104294410656715</v>
      </c>
      <c r="AL240">
        <f t="shared" si="102"/>
        <v>2466.7511173439998</v>
      </c>
      <c r="AM240">
        <f t="shared" si="118"/>
        <v>1.0253348471130515</v>
      </c>
      <c r="AN240">
        <f t="shared" si="119"/>
        <v>2.2576289104793839</v>
      </c>
      <c r="AO240">
        <f t="shared" si="103"/>
        <v>1.7236000000000002</v>
      </c>
      <c r="AP240">
        <f t="shared" si="120"/>
        <v>1.3098334361101087</v>
      </c>
      <c r="AQ240">
        <f t="shared" si="104"/>
        <v>1.6372917951376358</v>
      </c>
      <c r="AR240">
        <f t="shared" si="105"/>
        <v>0.32745835902752707</v>
      </c>
      <c r="AS240">
        <f t="shared" si="106"/>
        <v>0.10429368646526413</v>
      </c>
      <c r="AT240">
        <f t="shared" si="107"/>
        <v>1.6083364740017612</v>
      </c>
      <c r="AV240" t="s">
        <v>21</v>
      </c>
      <c r="AW240" s="9">
        <f t="shared" si="123"/>
        <v>-402.58772167639466</v>
      </c>
      <c r="AX240" t="s">
        <v>21</v>
      </c>
    </row>
    <row r="241" spans="1:50" x14ac:dyDescent="0.2">
      <c r="A241">
        <v>1</v>
      </c>
      <c r="B241" t="s">
        <v>16</v>
      </c>
      <c r="C241">
        <v>12</v>
      </c>
      <c r="D241">
        <v>29</v>
      </c>
      <c r="E241">
        <v>2018</v>
      </c>
      <c r="F241" s="3">
        <v>21.151387100000001</v>
      </c>
      <c r="G241" s="3">
        <f t="shared" si="108"/>
        <v>294.3013871</v>
      </c>
      <c r="H241" s="4">
        <v>2649.8715816221243</v>
      </c>
      <c r="I241" s="5">
        <v>54.59</v>
      </c>
      <c r="J241" s="7">
        <f t="shared" si="128"/>
        <v>0.95277523866370462</v>
      </c>
      <c r="K241" s="5">
        <v>1.35</v>
      </c>
      <c r="L241" s="5">
        <v>0.8</v>
      </c>
      <c r="N241" t="s">
        <v>21</v>
      </c>
      <c r="O241" s="6">
        <f t="shared" si="121"/>
        <v>282997.29530222429</v>
      </c>
      <c r="P241" s="6">
        <f t="shared" si="99"/>
        <v>282477.85517061473</v>
      </c>
      <c r="Q241" s="6">
        <f t="shared" si="100"/>
        <v>-519.44013160958821</v>
      </c>
      <c r="R241" s="18">
        <f t="shared" si="122"/>
        <v>-176.23356943877783</v>
      </c>
      <c r="S241" s="13">
        <f t="shared" si="109"/>
        <v>-176.41145906628145</v>
      </c>
      <c r="V241">
        <v>7.8325906689890701</v>
      </c>
      <c r="W241" s="6">
        <f>H241*(1-Y241)</f>
        <v>2542.469509253795</v>
      </c>
      <c r="X241">
        <f>MIN(W$2*I241^W$3, 1)</f>
        <v>4.5438394661042478E-2</v>
      </c>
      <c r="Y241">
        <f>X241*(1-0.08*K241)</f>
        <v>4.053104803764989E-2</v>
      </c>
      <c r="Z241" s="6">
        <v>3668.39344340652</v>
      </c>
      <c r="AA241" s="6">
        <f t="shared" si="101"/>
        <v>1186.9162878092882</v>
      </c>
      <c r="AB241" t="s">
        <v>21</v>
      </c>
      <c r="AC241" s="6">
        <f t="shared" si="110"/>
        <v>17.457881623499695</v>
      </c>
      <c r="AD241" t="s">
        <v>21</v>
      </c>
      <c r="AE241" s="19">
        <f t="shared" si="111"/>
        <v>50.282962252215576</v>
      </c>
      <c r="AF241" s="12">
        <f t="shared" si="112"/>
        <v>2.556254948624924</v>
      </c>
      <c r="AG241" s="12">
        <f t="shared" si="113"/>
        <v>0.51125098972498473</v>
      </c>
      <c r="AH241" s="6">
        <f t="shared" si="114"/>
        <v>4649.7521094022441</v>
      </c>
      <c r="AI241">
        <f t="shared" si="115"/>
        <v>1.8977939231263423</v>
      </c>
      <c r="AJ241">
        <f t="shared" si="116"/>
        <v>0.69699185740853564</v>
      </c>
      <c r="AK241">
        <f t="shared" si="117"/>
        <v>0.3030081425914643</v>
      </c>
      <c r="AL241">
        <f t="shared" si="102"/>
        <v>2450.0827264439999</v>
      </c>
      <c r="AM241">
        <f t="shared" si="118"/>
        <v>1.1904877510624756</v>
      </c>
      <c r="AN241">
        <f t="shared" si="119"/>
        <v>3.5247688235599361</v>
      </c>
      <c r="AO241">
        <f t="shared" si="103"/>
        <v>1.7236000000000002</v>
      </c>
      <c r="AP241">
        <f t="shared" si="120"/>
        <v>2.0450039588999394</v>
      </c>
      <c r="AQ241">
        <f t="shared" si="104"/>
        <v>2.556254948624924</v>
      </c>
      <c r="AR241">
        <f t="shared" si="105"/>
        <v>0.51125098972498473</v>
      </c>
      <c r="AS241">
        <f t="shared" si="106"/>
        <v>0.15405266333552203</v>
      </c>
      <c r="AT241">
        <f t="shared" si="107"/>
        <v>2.5110478675399173</v>
      </c>
      <c r="AV241" t="s">
        <v>21</v>
      </c>
      <c r="AW241" s="9">
        <f t="shared" si="123"/>
        <v>-418.38406235307235</v>
      </c>
      <c r="AX241" t="s">
        <v>21</v>
      </c>
    </row>
    <row r="242" spans="1:50" x14ac:dyDescent="0.2">
      <c r="A242">
        <v>1</v>
      </c>
      <c r="B242" t="s">
        <v>17</v>
      </c>
      <c r="C242">
        <v>15</v>
      </c>
      <c r="D242">
        <v>29</v>
      </c>
      <c r="E242">
        <v>2018</v>
      </c>
      <c r="F242" s="3">
        <v>24.480903099999999</v>
      </c>
      <c r="G242" s="3">
        <f t="shared" si="108"/>
        <v>297.63090309999995</v>
      </c>
      <c r="H242" s="4">
        <v>1630.6771987140762</v>
      </c>
      <c r="I242" s="5">
        <v>36.700000000000003</v>
      </c>
      <c r="J242" s="7">
        <f t="shared" si="128"/>
        <v>0.64053583548191895</v>
      </c>
      <c r="K242" s="5">
        <v>1.35</v>
      </c>
      <c r="L242" s="5">
        <v>0.8</v>
      </c>
      <c r="N242" t="s">
        <v>21</v>
      </c>
      <c r="O242" s="6">
        <f t="shared" si="121"/>
        <v>282477.85517061473</v>
      </c>
      <c r="P242" s="6">
        <f t="shared" si="99"/>
        <v>280594.85283859377</v>
      </c>
      <c r="Q242" s="6">
        <f t="shared" si="100"/>
        <v>-1883.0023320209505</v>
      </c>
      <c r="R242" s="18">
        <f t="shared" si="122"/>
        <v>-176.41145906628145</v>
      </c>
      <c r="S242" s="13">
        <f t="shared" si="109"/>
        <v>-177.05631987515611</v>
      </c>
      <c r="V242">
        <v>4.8208289019141501</v>
      </c>
      <c r="W242" s="6">
        <f>H242*(1-Y242)</f>
        <v>1533.5301857794968</v>
      </c>
      <c r="X242">
        <f>MIN(W$2*I242^W$3, 1)</f>
        <v>6.6787717036606395E-2</v>
      </c>
      <c r="Y242">
        <f>X242*(1-0.08*K242)</f>
        <v>5.9574643596652904E-2</v>
      </c>
      <c r="Z242" s="6">
        <v>3931.0925880620198</v>
      </c>
      <c r="AA242" s="6">
        <f t="shared" si="101"/>
        <v>1271.9131395361956</v>
      </c>
      <c r="AB242" t="s">
        <v>21</v>
      </c>
      <c r="AC242" s="6">
        <f t="shared" si="110"/>
        <v>17.33005866943865</v>
      </c>
      <c r="AD242" t="s">
        <v>21</v>
      </c>
      <c r="AE242" s="19">
        <f t="shared" si="111"/>
        <v>61.51877171240934</v>
      </c>
      <c r="AF242" s="12">
        <f t="shared" si="112"/>
        <v>3.1274542624275137</v>
      </c>
      <c r="AG242" s="12">
        <f t="shared" si="113"/>
        <v>0.62549085248550262</v>
      </c>
      <c r="AH242" s="6">
        <f t="shared" si="114"/>
        <v>5096.9340807475301</v>
      </c>
      <c r="AI242">
        <f t="shared" si="115"/>
        <v>2.0870042430176299</v>
      </c>
      <c r="AJ242">
        <f t="shared" si="116"/>
        <v>0.73284193237366213</v>
      </c>
      <c r="AK242">
        <f t="shared" si="117"/>
        <v>0.26715806762633798</v>
      </c>
      <c r="AL242">
        <f t="shared" si="102"/>
        <v>2442.2250686839998</v>
      </c>
      <c r="AM242">
        <f t="shared" si="118"/>
        <v>1.2757403606180497</v>
      </c>
      <c r="AN242">
        <f t="shared" si="119"/>
        <v>4.3123841333760504</v>
      </c>
      <c r="AO242">
        <f t="shared" si="103"/>
        <v>1.7236000000000002</v>
      </c>
      <c r="AP242">
        <f t="shared" si="120"/>
        <v>2.5019634099420109</v>
      </c>
      <c r="AQ242">
        <f t="shared" si="104"/>
        <v>3.1274542624275137</v>
      </c>
      <c r="AR242">
        <f t="shared" si="105"/>
        <v>0.62549085248550262</v>
      </c>
      <c r="AS242">
        <f t="shared" si="106"/>
        <v>0.18371212616507185</v>
      </c>
      <c r="AT242">
        <f t="shared" si="107"/>
        <v>3.0721455857607891</v>
      </c>
      <c r="AV242" t="s">
        <v>21</v>
      </c>
      <c r="AW242" s="9">
        <f t="shared" si="123"/>
        <v>-425.81848208032602</v>
      </c>
      <c r="AX242" t="s">
        <v>21</v>
      </c>
    </row>
    <row r="243" spans="1:50" x14ac:dyDescent="0.2">
      <c r="A243">
        <v>1</v>
      </c>
      <c r="B243" t="s">
        <v>18</v>
      </c>
      <c r="C243">
        <v>18</v>
      </c>
      <c r="D243">
        <v>29</v>
      </c>
      <c r="E243">
        <v>2018</v>
      </c>
      <c r="F243" s="3">
        <v>22.126629600000001</v>
      </c>
      <c r="G243" s="3">
        <f t="shared" si="108"/>
        <v>295.27662959999998</v>
      </c>
      <c r="H243" s="4">
        <v>81.533859935703802</v>
      </c>
      <c r="I243" s="5">
        <v>1</v>
      </c>
      <c r="J243" s="7">
        <f t="shared" si="128"/>
        <v>1.7453292519943295E-2</v>
      </c>
      <c r="K243" s="5">
        <v>1.35</v>
      </c>
      <c r="L243" s="5">
        <v>0.8</v>
      </c>
      <c r="N243" t="s">
        <v>21</v>
      </c>
      <c r="O243" s="6">
        <f t="shared" si="121"/>
        <v>280594.85283859377</v>
      </c>
      <c r="P243" s="6">
        <f t="shared" si="99"/>
        <v>277439.89941538835</v>
      </c>
      <c r="Q243" s="6">
        <f t="shared" si="100"/>
        <v>-3154.9534232054043</v>
      </c>
      <c r="R243" s="18">
        <f t="shared" si="122"/>
        <v>-177.05631987515611</v>
      </c>
      <c r="S243" s="13">
        <f t="shared" si="109"/>
        <v>-178.13677834398152</v>
      </c>
      <c r="V243">
        <v>0.24120895131189601</v>
      </c>
      <c r="W243" s="6">
        <f>H243*(1-Y243)</f>
        <v>8.8056568730560087</v>
      </c>
      <c r="X243">
        <f>MIN(W$2*I243^W$3, 1)</f>
        <v>1</v>
      </c>
      <c r="Y243">
        <f>X243*(1-0.08*K243)</f>
        <v>0.89200000000000002</v>
      </c>
      <c r="Z243" s="6">
        <v>3743.76987974743</v>
      </c>
      <c r="AA243" s="6">
        <f t="shared" si="101"/>
        <v>1211.3044897266291</v>
      </c>
      <c r="AB243" t="s">
        <v>21</v>
      </c>
      <c r="AC243" s="6">
        <f t="shared" si="110"/>
        <v>16.872568720411717</v>
      </c>
      <c r="AD243" t="s">
        <v>21</v>
      </c>
      <c r="AE243" s="19">
        <f t="shared" si="111"/>
        <v>53.371395916035006</v>
      </c>
      <c r="AF243" s="12">
        <f t="shared" si="112"/>
        <v>2.7132628790057631</v>
      </c>
      <c r="AG243" s="12">
        <f t="shared" si="113"/>
        <v>0.54265257580115256</v>
      </c>
      <c r="AH243" s="6">
        <f t="shared" si="114"/>
        <v>4780.3861521954504</v>
      </c>
      <c r="AI243">
        <f t="shared" si="115"/>
        <v>1.9529467101674669</v>
      </c>
      <c r="AJ243">
        <f t="shared" si="116"/>
        <v>0.70787590032618408</v>
      </c>
      <c r="AK243">
        <f t="shared" si="117"/>
        <v>0.29212409967381592</v>
      </c>
      <c r="AL243">
        <f t="shared" si="102"/>
        <v>2447.7811541440001</v>
      </c>
      <c r="AM243">
        <f t="shared" si="118"/>
        <v>1.2149493377398486</v>
      </c>
      <c r="AN243">
        <f t="shared" si="119"/>
        <v>3.7412639186034675</v>
      </c>
      <c r="AO243">
        <f t="shared" si="103"/>
        <v>1.7236000000000002</v>
      </c>
      <c r="AP243">
        <f t="shared" si="120"/>
        <v>2.1706103032046107</v>
      </c>
      <c r="AQ243">
        <f t="shared" si="104"/>
        <v>2.7132628790057631</v>
      </c>
      <c r="AR243">
        <f t="shared" si="105"/>
        <v>0.54265257580115256</v>
      </c>
      <c r="AS243">
        <f t="shared" si="106"/>
        <v>0.16228767777892589</v>
      </c>
      <c r="AT243">
        <f t="shared" si="107"/>
        <v>2.6652791303416739</v>
      </c>
      <c r="AV243" t="s">
        <v>21</v>
      </c>
      <c r="AW243" s="9">
        <f t="shared" si="123"/>
        <v>-422.19515111077254</v>
      </c>
      <c r="AX243" t="s">
        <v>21</v>
      </c>
    </row>
    <row r="244" spans="1:50" x14ac:dyDescent="0.2">
      <c r="A244">
        <v>1</v>
      </c>
      <c r="B244" t="s">
        <v>19</v>
      </c>
      <c r="C244">
        <v>21</v>
      </c>
      <c r="D244">
        <v>29</v>
      </c>
      <c r="E244">
        <v>2018</v>
      </c>
      <c r="F244" s="3">
        <v>18.797156300000001</v>
      </c>
      <c r="G244" s="3">
        <f t="shared" si="108"/>
        <v>291.94715629999996</v>
      </c>
      <c r="H244" s="4">
        <v>0</v>
      </c>
      <c r="K244" s="5">
        <v>1.35</v>
      </c>
      <c r="L244" s="5">
        <v>0.8</v>
      </c>
      <c r="N244" t="s">
        <v>21</v>
      </c>
      <c r="O244" s="6">
        <f t="shared" si="121"/>
        <v>277439.89941538835</v>
      </c>
      <c r="P244" s="6">
        <f t="shared" si="99"/>
        <v>274634.97606817674</v>
      </c>
      <c r="Q244" s="6">
        <f t="shared" si="100"/>
        <v>-2804.9233472115957</v>
      </c>
      <c r="R244" s="18">
        <f t="shared" si="122"/>
        <v>-178.13677834398152</v>
      </c>
      <c r="S244" s="13">
        <f t="shared" si="109"/>
        <v>-179.09736405742191</v>
      </c>
      <c r="V244">
        <v>0</v>
      </c>
      <c r="W244" s="6">
        <v>0</v>
      </c>
      <c r="Z244" s="6">
        <v>3491.65493625623</v>
      </c>
      <c r="AA244" s="6">
        <f t="shared" si="101"/>
        <v>1129.7321781830906</v>
      </c>
      <c r="AB244" t="s">
        <v>21</v>
      </c>
      <c r="AC244" s="6">
        <f t="shared" si="110"/>
        <v>16.126424153605821</v>
      </c>
      <c r="AD244" t="s">
        <v>21</v>
      </c>
      <c r="AE244" s="19">
        <f t="shared" si="111"/>
        <v>43.462589117142244</v>
      </c>
      <c r="AF244" s="12">
        <f t="shared" si="112"/>
        <v>2.2095249272202784</v>
      </c>
      <c r="AG244" s="12">
        <f t="shared" si="113"/>
        <v>0.4419049854440556</v>
      </c>
      <c r="AH244" s="6">
        <f t="shared" si="114"/>
        <v>4335.9571618001764</v>
      </c>
      <c r="AI244">
        <f t="shared" si="115"/>
        <v>1.7657146151607082</v>
      </c>
      <c r="AJ244">
        <f t="shared" si="116"/>
        <v>0.66941707466433664</v>
      </c>
      <c r="AK244">
        <f t="shared" si="117"/>
        <v>0.33058292533566336</v>
      </c>
      <c r="AL244">
        <f t="shared" si="102"/>
        <v>2455.638711132</v>
      </c>
      <c r="AM244">
        <f t="shared" si="118"/>
        <v>1.1331315729017959</v>
      </c>
      <c r="AN244">
        <f t="shared" si="119"/>
        <v>3.046669731645498</v>
      </c>
      <c r="AO244">
        <f t="shared" si="103"/>
        <v>1.7236000000000002</v>
      </c>
      <c r="AP244">
        <f t="shared" si="120"/>
        <v>1.7676199417762228</v>
      </c>
      <c r="AQ244">
        <f t="shared" si="104"/>
        <v>2.2095249272202784</v>
      </c>
      <c r="AR244">
        <f t="shared" si="105"/>
        <v>0.4419049854440556</v>
      </c>
      <c r="AS244">
        <f t="shared" si="106"/>
        <v>0.13561638791302441</v>
      </c>
      <c r="AT244">
        <f t="shared" si="107"/>
        <v>2.1704497275427492</v>
      </c>
      <c r="AV244" t="s">
        <v>21</v>
      </c>
      <c r="AW244" s="9">
        <f t="shared" si="123"/>
        <v>-417.4280605590958</v>
      </c>
      <c r="AX244" t="s">
        <v>21</v>
      </c>
    </row>
    <row r="245" spans="1:50" x14ac:dyDescent="0.2">
      <c r="A245">
        <v>1</v>
      </c>
      <c r="B245" t="s">
        <v>12</v>
      </c>
      <c r="C245">
        <v>0</v>
      </c>
      <c r="D245">
        <v>30</v>
      </c>
      <c r="E245">
        <v>2018</v>
      </c>
      <c r="F245" s="3">
        <v>16.388920599999999</v>
      </c>
      <c r="G245" s="3">
        <f t="shared" si="108"/>
        <v>289.53892059999998</v>
      </c>
      <c r="H245" s="4">
        <v>0</v>
      </c>
      <c r="K245" s="5">
        <v>1.29</v>
      </c>
      <c r="L245" s="5">
        <v>0.8</v>
      </c>
      <c r="N245" t="s">
        <v>21</v>
      </c>
      <c r="O245" s="6">
        <f t="shared" si="121"/>
        <v>274634.97606817674</v>
      </c>
      <c r="P245" s="6">
        <f t="shared" si="99"/>
        <v>272114.49787806888</v>
      </c>
      <c r="Q245" s="6">
        <f t="shared" si="100"/>
        <v>-2520.4781901078541</v>
      </c>
      <c r="R245" s="18">
        <f t="shared" si="122"/>
        <v>-179.09736405742191</v>
      </c>
      <c r="S245" s="13">
        <f t="shared" si="109"/>
        <v>-179.96053749952773</v>
      </c>
      <c r="V245">
        <v>0</v>
      </c>
      <c r="W245" s="6">
        <v>0</v>
      </c>
      <c r="Z245" s="6">
        <v>3318.29603083763</v>
      </c>
      <c r="AA245" s="6">
        <f t="shared" si="101"/>
        <v>1073.6415456889229</v>
      </c>
      <c r="AB245" t="s">
        <v>21</v>
      </c>
      <c r="AC245" s="6">
        <f t="shared" si="110"/>
        <v>15.484093620451224</v>
      </c>
      <c r="AD245" t="s">
        <v>21</v>
      </c>
      <c r="AE245" s="19">
        <f t="shared" si="111"/>
        <v>35.677827485830079</v>
      </c>
      <c r="AF245" s="12">
        <f t="shared" si="112"/>
        <v>1.8981292021877889</v>
      </c>
      <c r="AG245" s="12">
        <f t="shared" si="113"/>
        <v>0.3796258404375577</v>
      </c>
      <c r="AH245" s="6">
        <f t="shared" si="114"/>
        <v>3974.579232223723</v>
      </c>
      <c r="AI245">
        <f t="shared" si="115"/>
        <v>1.6148147191736273</v>
      </c>
      <c r="AJ245">
        <f t="shared" si="116"/>
        <v>0.63934841269998555</v>
      </c>
      <c r="AK245">
        <f t="shared" si="117"/>
        <v>0.36065158730001451</v>
      </c>
      <c r="AL245">
        <f t="shared" si="102"/>
        <v>2461.3221473839999</v>
      </c>
      <c r="AM245">
        <f t="shared" si="118"/>
        <v>1.0768721621754491</v>
      </c>
      <c r="AN245">
        <f t="shared" si="119"/>
        <v>2.5684573261988111</v>
      </c>
      <c r="AO245">
        <f t="shared" si="103"/>
        <v>1.6914400000000001</v>
      </c>
      <c r="AP245">
        <f t="shared" si="120"/>
        <v>1.5185033617502313</v>
      </c>
      <c r="AQ245">
        <f t="shared" si="104"/>
        <v>1.8981292021877889</v>
      </c>
      <c r="AR245">
        <f t="shared" si="105"/>
        <v>0.3796258404375577</v>
      </c>
      <c r="AS245">
        <f t="shared" si="106"/>
        <v>0.11872592150944557</v>
      </c>
      <c r="AT245">
        <f t="shared" si="107"/>
        <v>1.8645610008629243</v>
      </c>
      <c r="AV245" t="s">
        <v>21</v>
      </c>
      <c r="AW245" s="9">
        <f t="shared" si="123"/>
        <v>-395.94359004739738</v>
      </c>
      <c r="AX245" t="s">
        <v>21</v>
      </c>
    </row>
    <row r="246" spans="1:50" x14ac:dyDescent="0.2">
      <c r="A246">
        <v>1</v>
      </c>
      <c r="B246" t="s">
        <v>13</v>
      </c>
      <c r="C246">
        <v>3</v>
      </c>
      <c r="D246">
        <v>30</v>
      </c>
      <c r="E246">
        <v>2018</v>
      </c>
      <c r="F246" s="3">
        <v>13.113430899999999</v>
      </c>
      <c r="G246" s="3">
        <f t="shared" si="108"/>
        <v>286.2634309</v>
      </c>
      <c r="H246" s="4">
        <v>0</v>
      </c>
      <c r="K246" s="5">
        <v>1.29</v>
      </c>
      <c r="L246" s="5">
        <v>0.8</v>
      </c>
      <c r="N246" t="s">
        <v>21</v>
      </c>
      <c r="O246" s="6">
        <f t="shared" si="121"/>
        <v>272114.49787806888</v>
      </c>
      <c r="P246" s="6">
        <f t="shared" si="99"/>
        <v>269939.06277811888</v>
      </c>
      <c r="Q246" s="6">
        <f t="shared" si="100"/>
        <v>-2175.4350999500257</v>
      </c>
      <c r="R246" s="18">
        <f t="shared" si="122"/>
        <v>-179.96053749952773</v>
      </c>
      <c r="S246" s="13">
        <f t="shared" si="109"/>
        <v>-180.70554605015573</v>
      </c>
      <c r="V246">
        <v>0</v>
      </c>
      <c r="W246" s="6">
        <v>0</v>
      </c>
      <c r="Z246" s="6">
        <v>3094.1215743870698</v>
      </c>
      <c r="AA246" s="6">
        <f t="shared" si="101"/>
        <v>1001.1094365308408</v>
      </c>
      <c r="AB246" t="s">
        <v>21</v>
      </c>
      <c r="AC246" s="6">
        <f t="shared" si="110"/>
        <v>14.92344636051153</v>
      </c>
      <c r="AD246" t="s">
        <v>21</v>
      </c>
      <c r="AE246" s="19">
        <f t="shared" si="111"/>
        <v>28.882205295581773</v>
      </c>
      <c r="AF246" s="12">
        <f t="shared" si="112"/>
        <v>1.5365890010231118</v>
      </c>
      <c r="AG246" s="12">
        <f t="shared" si="113"/>
        <v>0.30731780020462229</v>
      </c>
      <c r="AH246" s="6">
        <f t="shared" si="114"/>
        <v>3552.6787048618421</v>
      </c>
      <c r="AI246">
        <f t="shared" si="115"/>
        <v>1.4388835345593272</v>
      </c>
      <c r="AJ246">
        <f t="shared" si="116"/>
        <v>0.59561437234771242</v>
      </c>
      <c r="AK246">
        <f t="shared" si="117"/>
        <v>0.40438562765228769</v>
      </c>
      <c r="AL246">
        <f t="shared" si="102"/>
        <v>2469.052303076</v>
      </c>
      <c r="AM246">
        <f t="shared" si="118"/>
        <v>1.0041218019366507</v>
      </c>
      <c r="AN246">
        <f t="shared" si="119"/>
        <v>2.0792384799124259</v>
      </c>
      <c r="AO246">
        <f t="shared" si="103"/>
        <v>1.6914400000000001</v>
      </c>
      <c r="AP246">
        <f t="shared" si="120"/>
        <v>1.2292712008184896</v>
      </c>
      <c r="AQ246">
        <f t="shared" si="104"/>
        <v>1.5365890010231118</v>
      </c>
      <c r="AR246">
        <f t="shared" si="105"/>
        <v>0.30731780020462229</v>
      </c>
      <c r="AS246">
        <f t="shared" si="106"/>
        <v>9.8642770802272531E-2</v>
      </c>
      <c r="AT246">
        <f t="shared" si="107"/>
        <v>1.5094145974680406</v>
      </c>
      <c r="AV246" t="s">
        <v>21</v>
      </c>
      <c r="AW246" s="9">
        <f t="shared" si="123"/>
        <v>-391.05761474148704</v>
      </c>
      <c r="AX246" t="s">
        <v>21</v>
      </c>
    </row>
    <row r="247" spans="1:50" x14ac:dyDescent="0.2">
      <c r="A247">
        <v>1</v>
      </c>
      <c r="B247" t="s">
        <v>14</v>
      </c>
      <c r="C247">
        <v>6</v>
      </c>
      <c r="D247">
        <v>30</v>
      </c>
      <c r="E247">
        <v>2018</v>
      </c>
      <c r="F247" s="3">
        <v>9.9589850000000393</v>
      </c>
      <c r="G247" s="3">
        <f t="shared" si="108"/>
        <v>283.10898500000002</v>
      </c>
      <c r="H247" s="4">
        <v>40.548133893252377</v>
      </c>
      <c r="I247" s="5">
        <v>1</v>
      </c>
      <c r="J247" s="7">
        <f>I247*PI()/180</f>
        <v>1.7453292519943295E-2</v>
      </c>
      <c r="K247" s="5">
        <v>1.29</v>
      </c>
      <c r="L247" s="5">
        <v>0.8</v>
      </c>
      <c r="N247" t="s">
        <v>21</v>
      </c>
      <c r="O247" s="6">
        <f t="shared" si="121"/>
        <v>269939.06277811888</v>
      </c>
      <c r="P247" s="6">
        <f t="shared" si="99"/>
        <v>268093.44219061296</v>
      </c>
      <c r="Q247" s="6">
        <f t="shared" si="100"/>
        <v>-1845.6205875059522</v>
      </c>
      <c r="R247" s="18">
        <f t="shared" si="122"/>
        <v>-180.70554605015573</v>
      </c>
      <c r="S247" s="13">
        <f t="shared" si="109"/>
        <v>-181.33760495135601</v>
      </c>
      <c r="V247">
        <v>0.1224037585419</v>
      </c>
      <c r="W247" s="6">
        <f>H247*(1-Y247)</f>
        <v>4.1845674177836436</v>
      </c>
      <c r="X247">
        <f>MIN(W$2*I247^W$3, 1)</f>
        <v>1</v>
      </c>
      <c r="Y247">
        <f>X247*(1-0.08*K247)</f>
        <v>0.89680000000000004</v>
      </c>
      <c r="Z247" s="6">
        <v>2890.3594103704199</v>
      </c>
      <c r="AA247" s="6">
        <f t="shared" si="101"/>
        <v>935.1817668188238</v>
      </c>
      <c r="AB247" t="s">
        <v>21</v>
      </c>
      <c r="AC247" s="6">
        <f t="shared" si="110"/>
        <v>14.451913307899941</v>
      </c>
      <c r="AD247" t="s">
        <v>21</v>
      </c>
      <c r="AE247" s="19">
        <f t="shared" si="111"/>
        <v>23.439875882308517</v>
      </c>
      <c r="AF247" s="12">
        <f t="shared" si="112"/>
        <v>1.2470465844798877</v>
      </c>
      <c r="AG247" s="12">
        <f t="shared" si="113"/>
        <v>0.24940931689597748</v>
      </c>
      <c r="AH247" s="6">
        <f t="shared" si="114"/>
        <v>3156.7124788950455</v>
      </c>
      <c r="AI247">
        <f t="shared" si="115"/>
        <v>1.2746685094681005</v>
      </c>
      <c r="AJ247">
        <f t="shared" si="116"/>
        <v>0.55077225685834219</v>
      </c>
      <c r="AK247">
        <f t="shared" si="117"/>
        <v>0.44922774314165781</v>
      </c>
      <c r="AL247">
        <f t="shared" si="102"/>
        <v>2476.4967953999999</v>
      </c>
      <c r="AM247">
        <f t="shared" si="118"/>
        <v>0.93799575408106706</v>
      </c>
      <c r="AN247">
        <f t="shared" si="119"/>
        <v>1.6874435798821292</v>
      </c>
      <c r="AO247">
        <f t="shared" si="103"/>
        <v>1.6914400000000001</v>
      </c>
      <c r="AP247">
        <f t="shared" si="120"/>
        <v>0.99763726758391025</v>
      </c>
      <c r="AQ247">
        <f t="shared" si="104"/>
        <v>1.2470465844798877</v>
      </c>
      <c r="AR247">
        <f t="shared" si="105"/>
        <v>0.24940931689597748</v>
      </c>
      <c r="AS247">
        <f t="shared" si="106"/>
        <v>8.2110990792435334E-2</v>
      </c>
      <c r="AT247">
        <f t="shared" si="107"/>
        <v>1.224992705976224</v>
      </c>
      <c r="AV247" t="s">
        <v>21</v>
      </c>
      <c r="AW247" s="9">
        <f t="shared" si="123"/>
        <v>-386.17747046038596</v>
      </c>
      <c r="AX247" t="s">
        <v>21</v>
      </c>
    </row>
    <row r="248" spans="1:50" x14ac:dyDescent="0.2">
      <c r="A248">
        <v>1</v>
      </c>
      <c r="B248" t="s">
        <v>15</v>
      </c>
      <c r="C248">
        <v>9</v>
      </c>
      <c r="D248">
        <v>30</v>
      </c>
      <c r="E248">
        <v>2018</v>
      </c>
      <c r="F248" s="3">
        <v>13.700934200000001</v>
      </c>
      <c r="G248" s="3">
        <f t="shared" si="108"/>
        <v>286.85093419999998</v>
      </c>
      <c r="H248" s="4">
        <v>1256.3618688168356</v>
      </c>
      <c r="I248" s="5">
        <v>30.41</v>
      </c>
      <c r="J248" s="7">
        <f t="shared" ref="J248:J251" si="129">I248*PI()/180</f>
        <v>0.53075462553147557</v>
      </c>
      <c r="K248" s="5">
        <v>1.29</v>
      </c>
      <c r="L248" s="5">
        <v>0.8</v>
      </c>
      <c r="N248" t="s">
        <v>21</v>
      </c>
      <c r="O248" s="6">
        <f t="shared" si="121"/>
        <v>268093.44219061296</v>
      </c>
      <c r="P248" s="6">
        <f t="shared" si="99"/>
        <v>267026.63433050935</v>
      </c>
      <c r="Q248" s="6">
        <f t="shared" si="100"/>
        <v>-1066.8078601035972</v>
      </c>
      <c r="R248" s="18">
        <f t="shared" si="122"/>
        <v>-181.33760495135601</v>
      </c>
      <c r="S248" s="13">
        <f t="shared" si="109"/>
        <v>-181.70294840732612</v>
      </c>
      <c r="V248">
        <v>3.7911164103949702</v>
      </c>
      <c r="W248" s="6">
        <f>H248*(1-Y248)</f>
        <v>1166.0578455257807</v>
      </c>
      <c r="X248">
        <f>MIN(W$2*I248^W$3, 1)</f>
        <v>8.0148749962475896E-2</v>
      </c>
      <c r="Y248">
        <f>X248*(1-0.08*K248)</f>
        <v>7.1877398966348385E-2</v>
      </c>
      <c r="Z248" s="6">
        <v>3133.3689255241102</v>
      </c>
      <c r="AA248" s="6">
        <f t="shared" si="101"/>
        <v>1013.8079981863948</v>
      </c>
      <c r="AB248" t="s">
        <v>21</v>
      </c>
      <c r="AC248" s="6">
        <f t="shared" si="110"/>
        <v>14.060707324975574</v>
      </c>
      <c r="AD248" t="s">
        <v>21</v>
      </c>
      <c r="AE248" s="19">
        <f t="shared" si="111"/>
        <v>30.010032034893285</v>
      </c>
      <c r="AF248" s="12">
        <f t="shared" si="112"/>
        <v>1.5965915577860104</v>
      </c>
      <c r="AG248" s="12">
        <f t="shared" si="113"/>
        <v>0.31931831155720203</v>
      </c>
      <c r="AH248" s="6">
        <f t="shared" si="114"/>
        <v>3627.6497098055893</v>
      </c>
      <c r="AI248">
        <f t="shared" si="115"/>
        <v>1.47007334491266</v>
      </c>
      <c r="AJ248">
        <f t="shared" si="116"/>
        <v>0.6036851387432246</v>
      </c>
      <c r="AK248">
        <f t="shared" si="117"/>
        <v>0.39631486125677529</v>
      </c>
      <c r="AL248">
        <f t="shared" si="102"/>
        <v>2467.665795288</v>
      </c>
      <c r="AM248">
        <f t="shared" si="118"/>
        <v>1.0168585739081191</v>
      </c>
      <c r="AN248">
        <f t="shared" si="119"/>
        <v>2.1604310596012555</v>
      </c>
      <c r="AO248">
        <f t="shared" si="103"/>
        <v>1.6914400000000001</v>
      </c>
      <c r="AP248">
        <f t="shared" si="120"/>
        <v>1.2772732462288083</v>
      </c>
      <c r="AQ248">
        <f t="shared" si="104"/>
        <v>1.5965915577860104</v>
      </c>
      <c r="AR248">
        <f t="shared" si="105"/>
        <v>0.31931831155720203</v>
      </c>
      <c r="AS248">
        <f t="shared" si="106"/>
        <v>0.10201544595331573</v>
      </c>
      <c r="AT248">
        <f t="shared" si="107"/>
        <v>1.5683560157672869</v>
      </c>
      <c r="AV248" t="s">
        <v>21</v>
      </c>
      <c r="AW248" s="9">
        <f t="shared" si="123"/>
        <v>-395.03671331479188</v>
      </c>
      <c r="AX248" t="s">
        <v>21</v>
      </c>
    </row>
    <row r="249" spans="1:50" x14ac:dyDescent="0.2">
      <c r="A249">
        <v>1</v>
      </c>
      <c r="B249" t="s">
        <v>16</v>
      </c>
      <c r="C249">
        <v>12</v>
      </c>
      <c r="D249">
        <v>30</v>
      </c>
      <c r="E249">
        <v>2018</v>
      </c>
      <c r="F249" s="3">
        <v>21.6389496</v>
      </c>
      <c r="G249" s="3">
        <f t="shared" si="108"/>
        <v>294.78894959999997</v>
      </c>
      <c r="H249" s="4">
        <v>2634.2841017302294</v>
      </c>
      <c r="I249" s="5">
        <v>54.59</v>
      </c>
      <c r="J249" s="7">
        <f t="shared" si="129"/>
        <v>0.95277523866370462</v>
      </c>
      <c r="K249" s="5">
        <v>1.29</v>
      </c>
      <c r="L249" s="5">
        <v>0.8</v>
      </c>
      <c r="N249" t="s">
        <v>21</v>
      </c>
      <c r="O249" s="6">
        <f t="shared" si="121"/>
        <v>267026.63433050935</v>
      </c>
      <c r="P249" s="6">
        <f t="shared" si="99"/>
        <v>266484.99872592156</v>
      </c>
      <c r="Q249" s="6">
        <f t="shared" si="100"/>
        <v>-541.63560458777147</v>
      </c>
      <c r="R249" s="18">
        <f t="shared" si="122"/>
        <v>-181.70294840732612</v>
      </c>
      <c r="S249" s="13">
        <f t="shared" si="109"/>
        <v>-181.8884391888032</v>
      </c>
      <c r="V249">
        <v>7.9494440964156396</v>
      </c>
      <c r="W249" s="6">
        <f>H249*(1-Y249)</f>
        <v>2526.9392575829979</v>
      </c>
      <c r="X249">
        <f>MIN(W$2*I249^W$3, 1)</f>
        <v>4.5438394661042478E-2</v>
      </c>
      <c r="Y249">
        <f>X249*(1-0.08*K249)</f>
        <v>4.0749152332022899E-2</v>
      </c>
      <c r="Z249" s="6">
        <v>3705.9166550159898</v>
      </c>
      <c r="AA249" s="6">
        <f t="shared" si="101"/>
        <v>1199.0570005537836</v>
      </c>
      <c r="AB249" t="s">
        <v>21</v>
      </c>
      <c r="AC249" s="6">
        <f t="shared" si="110"/>
        <v>13.838235981565884</v>
      </c>
      <c r="AD249" t="s">
        <v>21</v>
      </c>
      <c r="AE249" s="19">
        <f t="shared" si="111"/>
        <v>49.504361774275026</v>
      </c>
      <c r="AF249" s="12">
        <f t="shared" si="112"/>
        <v>2.6337274812133682</v>
      </c>
      <c r="AG249" s="12">
        <f t="shared" si="113"/>
        <v>0.52674549624267353</v>
      </c>
      <c r="AH249" s="6">
        <f t="shared" si="114"/>
        <v>4665.6482038820677</v>
      </c>
      <c r="AI249">
        <f t="shared" si="115"/>
        <v>1.9051766457704022</v>
      </c>
      <c r="AJ249">
        <f t="shared" si="116"/>
        <v>0.70247289993314754</v>
      </c>
      <c r="AK249">
        <f t="shared" si="117"/>
        <v>0.29752710006685246</v>
      </c>
      <c r="AL249">
        <f t="shared" si="102"/>
        <v>2448.9320789439998</v>
      </c>
      <c r="AM249">
        <f t="shared" si="118"/>
        <v>1.2026649955404047</v>
      </c>
      <c r="AN249">
        <f t="shared" si="119"/>
        <v>3.5638336086588316</v>
      </c>
      <c r="AO249">
        <f t="shared" si="103"/>
        <v>1.6914400000000001</v>
      </c>
      <c r="AP249">
        <f t="shared" si="120"/>
        <v>2.1069819849706946</v>
      </c>
      <c r="AQ249">
        <f t="shared" si="104"/>
        <v>2.6337274812133682</v>
      </c>
      <c r="AR249">
        <f t="shared" si="105"/>
        <v>0.52674549624267353</v>
      </c>
      <c r="AS249">
        <f t="shared" si="106"/>
        <v>0.15812438561885001</v>
      </c>
      <c r="AT249">
        <f t="shared" si="107"/>
        <v>2.5871503071083088</v>
      </c>
      <c r="AV249" t="s">
        <v>21</v>
      </c>
      <c r="AW249" s="9">
        <f t="shared" si="123"/>
        <v>-411.8545771390805</v>
      </c>
      <c r="AX249" t="s">
        <v>21</v>
      </c>
    </row>
    <row r="250" spans="1:50" x14ac:dyDescent="0.2">
      <c r="A250">
        <v>1</v>
      </c>
      <c r="B250" t="s">
        <v>17</v>
      </c>
      <c r="C250">
        <v>15</v>
      </c>
      <c r="D250">
        <v>30</v>
      </c>
      <c r="E250">
        <v>2018</v>
      </c>
      <c r="F250" s="3">
        <v>25.381015000000001</v>
      </c>
      <c r="G250" s="3">
        <f t="shared" si="108"/>
        <v>298.53101499999997</v>
      </c>
      <c r="H250" s="4">
        <v>1621.0849798981108</v>
      </c>
      <c r="I250" s="5">
        <v>36.700000000000003</v>
      </c>
      <c r="J250" s="7">
        <f t="shared" si="129"/>
        <v>0.64053583548191895</v>
      </c>
      <c r="K250" s="5">
        <v>1.29</v>
      </c>
      <c r="L250" s="5">
        <v>0.8</v>
      </c>
      <c r="N250" t="s">
        <v>21</v>
      </c>
      <c r="O250" s="6">
        <f t="shared" si="121"/>
        <v>266484.99872592156</v>
      </c>
      <c r="P250" s="6">
        <f t="shared" si="99"/>
        <v>264545.95861092838</v>
      </c>
      <c r="Q250" s="6">
        <f t="shared" si="100"/>
        <v>-1939.0401149931706</v>
      </c>
      <c r="R250" s="18">
        <f t="shared" si="122"/>
        <v>-181.8884391888032</v>
      </c>
      <c r="S250" s="13">
        <f t="shared" si="109"/>
        <v>-182.55249092986128</v>
      </c>
      <c r="V250">
        <v>4.8927502372720699</v>
      </c>
      <c r="W250" s="6">
        <f>H250*(1-Y250)</f>
        <v>1523.9897308691309</v>
      </c>
      <c r="X250">
        <f>MIN(W$2*I250^W$3, 1)</f>
        <v>6.6787717036606395E-2</v>
      </c>
      <c r="Y250">
        <f>X250*(1-0.08*K250)</f>
        <v>5.9895224638428619E-2</v>
      </c>
      <c r="Z250" s="6">
        <v>4004.75523483611</v>
      </c>
      <c r="AA250" s="6">
        <f t="shared" si="101"/>
        <v>1295.7468412936914</v>
      </c>
      <c r="AB250" t="s">
        <v>21</v>
      </c>
      <c r="AC250" s="6">
        <f t="shared" si="110"/>
        <v>13.726299476619669</v>
      </c>
      <c r="AD250" t="s">
        <v>21</v>
      </c>
      <c r="AE250" s="19">
        <f t="shared" si="111"/>
        <v>62.024150556961189</v>
      </c>
      <c r="AF250" s="12">
        <f t="shared" si="112"/>
        <v>3.2998043801803236</v>
      </c>
      <c r="AG250" s="12">
        <f t="shared" si="113"/>
        <v>0.65996087603606457</v>
      </c>
      <c r="AH250" s="6">
        <f t="shared" si="114"/>
        <v>5164.8599510075464</v>
      </c>
      <c r="AI250">
        <f t="shared" si="115"/>
        <v>2.1166584352871478</v>
      </c>
      <c r="AJ250">
        <f t="shared" si="116"/>
        <v>0.74190018982945138</v>
      </c>
      <c r="AK250">
        <f t="shared" si="117"/>
        <v>0.25809981017054862</v>
      </c>
      <c r="AL250">
        <f t="shared" si="102"/>
        <v>2440.1008046000002</v>
      </c>
      <c r="AM250">
        <f t="shared" si="118"/>
        <v>1.2996457786295801</v>
      </c>
      <c r="AN250">
        <f t="shared" si="119"/>
        <v>4.4651368966497662</v>
      </c>
      <c r="AO250">
        <f t="shared" si="103"/>
        <v>1.6914400000000001</v>
      </c>
      <c r="AP250">
        <f t="shared" si="120"/>
        <v>2.6398435041442592</v>
      </c>
      <c r="AQ250">
        <f t="shared" si="104"/>
        <v>3.2998043801803236</v>
      </c>
      <c r="AR250">
        <f t="shared" si="105"/>
        <v>0.65996087603606457</v>
      </c>
      <c r="AS250">
        <f t="shared" si="106"/>
        <v>0.19251013689396496</v>
      </c>
      <c r="AT250">
        <f t="shared" si="107"/>
        <v>3.2414477110774564</v>
      </c>
      <c r="AV250" t="s">
        <v>21</v>
      </c>
      <c r="AW250" s="9">
        <f t="shared" si="123"/>
        <v>-419.80956332817345</v>
      </c>
      <c r="AX250" t="s">
        <v>21</v>
      </c>
    </row>
    <row r="251" spans="1:50" x14ac:dyDescent="0.2">
      <c r="A251">
        <v>1</v>
      </c>
      <c r="B251" t="s">
        <v>18</v>
      </c>
      <c r="C251">
        <v>18</v>
      </c>
      <c r="D251">
        <v>30</v>
      </c>
      <c r="E251">
        <v>2018</v>
      </c>
      <c r="F251" s="3">
        <v>22.735031200000002</v>
      </c>
      <c r="G251" s="3">
        <f t="shared" si="108"/>
        <v>295.88503119999996</v>
      </c>
      <c r="H251" s="4">
        <v>81.054248994905535</v>
      </c>
      <c r="I251" s="5">
        <v>1</v>
      </c>
      <c r="J251" s="7">
        <f t="shared" si="129"/>
        <v>1.7453292519943295E-2</v>
      </c>
      <c r="K251" s="5">
        <v>1.29</v>
      </c>
      <c r="L251" s="5">
        <v>0.8</v>
      </c>
      <c r="N251" t="s">
        <v>21</v>
      </c>
      <c r="O251" s="6">
        <f t="shared" si="121"/>
        <v>264545.95861092838</v>
      </c>
      <c r="P251" s="6">
        <f t="shared" si="99"/>
        <v>261372.06804231496</v>
      </c>
      <c r="Q251" s="6">
        <f t="shared" si="100"/>
        <v>-3173.8905686134185</v>
      </c>
      <c r="R251" s="18">
        <f t="shared" si="122"/>
        <v>-182.55249092986128</v>
      </c>
      <c r="S251" s="13">
        <f t="shared" si="109"/>
        <v>-183.63943469225109</v>
      </c>
      <c r="V251">
        <v>0.244807517083801</v>
      </c>
      <c r="W251" s="6">
        <f>H251*(1-Y251)</f>
        <v>8.364798496274247</v>
      </c>
      <c r="X251">
        <f>MIN(W$2*I251^W$3, 1)</f>
        <v>1</v>
      </c>
      <c r="Y251">
        <f>X251*(1-0.08*K251)</f>
        <v>0.89680000000000004</v>
      </c>
      <c r="Z251" s="6">
        <v>3791.4467839705098</v>
      </c>
      <c r="AA251" s="6">
        <f t="shared" si="101"/>
        <v>1226.7304507222796</v>
      </c>
      <c r="AB251" t="s">
        <v>21</v>
      </c>
      <c r="AC251" s="6">
        <f t="shared" si="110"/>
        <v>13.331128979877189</v>
      </c>
      <c r="AD251" t="s">
        <v>21</v>
      </c>
      <c r="AE251" s="19">
        <f t="shared" si="111"/>
        <v>52.919545231440701</v>
      </c>
      <c r="AF251" s="12">
        <f t="shared" si="112"/>
        <v>2.8154218249468652</v>
      </c>
      <c r="AG251" s="12">
        <f t="shared" si="113"/>
        <v>0.56308436498937287</v>
      </c>
      <c r="AH251" s="6">
        <f t="shared" si="114"/>
        <v>4811.449989512058</v>
      </c>
      <c r="AI251">
        <f t="shared" si="115"/>
        <v>1.9667910076519912</v>
      </c>
      <c r="AJ251">
        <f t="shared" si="116"/>
        <v>0.7145049828230543</v>
      </c>
      <c r="AK251">
        <f t="shared" si="117"/>
        <v>0.28549501717694575</v>
      </c>
      <c r="AL251">
        <f t="shared" si="102"/>
        <v>2446.3453263679999</v>
      </c>
      <c r="AM251">
        <f t="shared" si="118"/>
        <v>1.2304217158698891</v>
      </c>
      <c r="AN251">
        <f t="shared" si="119"/>
        <v>3.8096936732705009</v>
      </c>
      <c r="AO251">
        <f t="shared" si="103"/>
        <v>1.6914400000000001</v>
      </c>
      <c r="AP251">
        <f t="shared" si="120"/>
        <v>2.2523374599574923</v>
      </c>
      <c r="AQ251">
        <f t="shared" si="104"/>
        <v>2.8154218249468652</v>
      </c>
      <c r="AR251">
        <f t="shared" si="105"/>
        <v>0.56308436498937287</v>
      </c>
      <c r="AS251">
        <f t="shared" si="106"/>
        <v>0.16761100680202867</v>
      </c>
      <c r="AT251">
        <f t="shared" si="107"/>
        <v>2.7656314068207952</v>
      </c>
      <c r="AV251" t="s">
        <v>21</v>
      </c>
      <c r="AW251" s="9">
        <f t="shared" si="123"/>
        <v>-415.79530065996278</v>
      </c>
      <c r="AX251" t="s">
        <v>21</v>
      </c>
    </row>
    <row r="252" spans="1:50" x14ac:dyDescent="0.2">
      <c r="A252">
        <v>1</v>
      </c>
      <c r="B252" t="s">
        <v>19</v>
      </c>
      <c r="C252">
        <v>21</v>
      </c>
      <c r="D252">
        <v>30</v>
      </c>
      <c r="E252">
        <v>2018</v>
      </c>
      <c r="F252" s="3">
        <v>18.993013900000101</v>
      </c>
      <c r="G252" s="3">
        <f t="shared" si="108"/>
        <v>292.14301390000008</v>
      </c>
      <c r="H252" s="4">
        <v>0</v>
      </c>
      <c r="K252" s="5">
        <v>1.29</v>
      </c>
      <c r="L252" s="5">
        <v>0.8</v>
      </c>
      <c r="N252" t="s">
        <v>21</v>
      </c>
      <c r="O252" s="6">
        <f t="shared" si="121"/>
        <v>261372.06804231496</v>
      </c>
      <c r="P252" s="6">
        <f t="shared" si="99"/>
        <v>258588.58918866926</v>
      </c>
      <c r="Q252" s="6">
        <f t="shared" si="100"/>
        <v>-2783.4788536457145</v>
      </c>
      <c r="R252" s="18">
        <f t="shared" si="122"/>
        <v>-183.63943469225109</v>
      </c>
      <c r="S252" s="13">
        <f t="shared" si="109"/>
        <v>-184.59267643525038</v>
      </c>
      <c r="V252">
        <v>0</v>
      </c>
      <c r="W252" s="6">
        <v>0</v>
      </c>
      <c r="Z252" s="6">
        <v>3506.0811163042299</v>
      </c>
      <c r="AA252" s="6">
        <f t="shared" si="101"/>
        <v>1134.3997985825918</v>
      </c>
      <c r="AB252" t="s">
        <v>21</v>
      </c>
      <c r="AC252" s="6">
        <f t="shared" si="110"/>
        <v>12.702789502256495</v>
      </c>
      <c r="AD252" t="s">
        <v>21</v>
      </c>
      <c r="AE252" s="19">
        <f t="shared" si="111"/>
        <v>42.041915905258463</v>
      </c>
      <c r="AF252" s="12">
        <f t="shared" si="112"/>
        <v>2.2367109748313116</v>
      </c>
      <c r="AG252" s="12">
        <f t="shared" si="113"/>
        <v>0.44734219496626221</v>
      </c>
      <c r="AH252" s="6">
        <f t="shared" si="114"/>
        <v>4315.5935004458042</v>
      </c>
      <c r="AI252">
        <f t="shared" si="115"/>
        <v>1.7577528633693227</v>
      </c>
      <c r="AJ252">
        <f t="shared" si="116"/>
        <v>0.67178064843159169</v>
      </c>
      <c r="AK252">
        <f t="shared" si="117"/>
        <v>0.32821935156840831</v>
      </c>
      <c r="AL252">
        <f t="shared" si="102"/>
        <v>2455.1764871959999</v>
      </c>
      <c r="AM252">
        <f t="shared" si="118"/>
        <v>1.1378132382974842</v>
      </c>
      <c r="AN252">
        <f t="shared" si="119"/>
        <v>3.0266099290149393</v>
      </c>
      <c r="AO252">
        <f t="shared" si="103"/>
        <v>1.6914400000000001</v>
      </c>
      <c r="AP252">
        <f t="shared" si="120"/>
        <v>1.7893687798650495</v>
      </c>
      <c r="AQ252">
        <f t="shared" si="104"/>
        <v>2.2367109748313116</v>
      </c>
      <c r="AR252">
        <f t="shared" si="105"/>
        <v>0.44734219496626221</v>
      </c>
      <c r="AS252">
        <f t="shared" si="106"/>
        <v>0.13707527058311267</v>
      </c>
      <c r="AT252">
        <f t="shared" si="107"/>
        <v>2.1971549929613046</v>
      </c>
      <c r="AV252" t="s">
        <v>21</v>
      </c>
      <c r="AW252" s="9">
        <f t="shared" si="123"/>
        <v>-410.41763771975474</v>
      </c>
      <c r="AX252" t="s">
        <v>21</v>
      </c>
    </row>
    <row r="253" spans="1:50" x14ac:dyDescent="0.2">
      <c r="A253">
        <v>1</v>
      </c>
      <c r="B253" t="s">
        <v>12</v>
      </c>
      <c r="C253">
        <v>0</v>
      </c>
      <c r="D253">
        <v>31</v>
      </c>
      <c r="E253">
        <v>2018</v>
      </c>
      <c r="F253" s="3">
        <v>16.4428865</v>
      </c>
      <c r="G253" s="3">
        <f t="shared" si="108"/>
        <v>289.59288649999996</v>
      </c>
      <c r="H253" s="4">
        <v>0</v>
      </c>
      <c r="K253" s="20">
        <v>1</v>
      </c>
      <c r="L253" s="5">
        <v>0.8</v>
      </c>
      <c r="N253" t="s">
        <v>21</v>
      </c>
      <c r="O253" s="6">
        <f t="shared" si="121"/>
        <v>258588.58918866926</v>
      </c>
      <c r="P253" s="6">
        <f t="shared" si="99"/>
        <v>256195.16506975418</v>
      </c>
      <c r="Q253" s="6">
        <f t="shared" si="100"/>
        <v>-2393.4241189150816</v>
      </c>
      <c r="R253" s="18">
        <f t="shared" si="122"/>
        <v>-184.59267643525038</v>
      </c>
      <c r="S253" s="13">
        <f t="shared" si="109"/>
        <v>-185.41233841179564</v>
      </c>
      <c r="V253">
        <v>0</v>
      </c>
      <c r="W253" s="6">
        <v>0</v>
      </c>
      <c r="Z253" s="6">
        <v>3322.1002875802901</v>
      </c>
      <c r="AA253" s="6">
        <f t="shared" si="101"/>
        <v>1074.8724208282806</v>
      </c>
      <c r="AB253" t="s">
        <v>21</v>
      </c>
      <c r="AC253" s="6">
        <f t="shared" si="110"/>
        <v>12.170259312856352</v>
      </c>
      <c r="AD253" t="s">
        <v>21</v>
      </c>
      <c r="AE253" s="19">
        <f t="shared" si="111"/>
        <v>27.752415732918383</v>
      </c>
      <c r="AF253" s="12">
        <f t="shared" si="112"/>
        <v>1.904661803573396</v>
      </c>
      <c r="AG253" s="12">
        <f t="shared" si="113"/>
        <v>0.38093236071467912</v>
      </c>
      <c r="AH253" s="6">
        <f t="shared" si="114"/>
        <v>3771.7722177951423</v>
      </c>
      <c r="AI253">
        <f t="shared" si="115"/>
        <v>1.5324964266947294</v>
      </c>
      <c r="AJ253">
        <f t="shared" si="116"/>
        <v>0.6400422391988283</v>
      </c>
      <c r="AK253">
        <f t="shared" si="117"/>
        <v>0.35995776080117164</v>
      </c>
      <c r="AL253">
        <f t="shared" si="102"/>
        <v>2461.1947878599999</v>
      </c>
      <c r="AM253">
        <f t="shared" si="118"/>
        <v>1.0781067410514349</v>
      </c>
      <c r="AN253">
        <f t="shared" si="119"/>
        <v>2.3404484242309893</v>
      </c>
      <c r="AO253">
        <f t="shared" si="103"/>
        <v>1.536</v>
      </c>
      <c r="AP253">
        <f t="shared" si="120"/>
        <v>1.5237294428587169</v>
      </c>
      <c r="AQ253">
        <f t="shared" si="104"/>
        <v>1.904661803573396</v>
      </c>
      <c r="AR253">
        <f t="shared" si="105"/>
        <v>0.38093236071467912</v>
      </c>
      <c r="AS253">
        <f t="shared" si="106"/>
        <v>0.11908385909051686</v>
      </c>
      <c r="AT253">
        <f t="shared" si="107"/>
        <v>1.8709780739282071</v>
      </c>
      <c r="AV253" t="s">
        <v>21</v>
      </c>
      <c r="AW253" s="9">
        <f t="shared" si="123"/>
        <v>-315.64593736463661</v>
      </c>
      <c r="AX253" t="s">
        <v>21</v>
      </c>
    </row>
    <row r="254" spans="1:50" x14ac:dyDescent="0.2">
      <c r="A254">
        <v>1</v>
      </c>
      <c r="B254" t="s">
        <v>13</v>
      </c>
      <c r="C254">
        <v>3</v>
      </c>
      <c r="D254">
        <v>31</v>
      </c>
      <c r="E254">
        <v>2018</v>
      </c>
      <c r="F254" s="3">
        <v>12.6050368000001</v>
      </c>
      <c r="G254" s="3">
        <f t="shared" si="108"/>
        <v>285.75503680000008</v>
      </c>
      <c r="H254" s="4">
        <v>0</v>
      </c>
      <c r="K254" s="20">
        <v>1</v>
      </c>
      <c r="L254" s="5">
        <v>0.8</v>
      </c>
      <c r="N254" t="s">
        <v>21</v>
      </c>
      <c r="O254" s="6">
        <f t="shared" si="121"/>
        <v>256195.16506975418</v>
      </c>
      <c r="P254" s="6">
        <f t="shared" si="99"/>
        <v>254184.33581510241</v>
      </c>
      <c r="Q254" s="6">
        <f t="shared" si="100"/>
        <v>-2010.8292546517637</v>
      </c>
      <c r="R254" s="18">
        <f t="shared" si="122"/>
        <v>-185.41233841179564</v>
      </c>
      <c r="S254" s="13">
        <f t="shared" si="109"/>
        <v>-186.10097536014814</v>
      </c>
      <c r="V254">
        <v>0</v>
      </c>
      <c r="W254" s="6">
        <v>0</v>
      </c>
      <c r="Z254" s="6">
        <v>3060.4920368190401</v>
      </c>
      <c r="AA254" s="6">
        <f t="shared" si="101"/>
        <v>990.22853007770868</v>
      </c>
      <c r="AB254" t="s">
        <v>21</v>
      </c>
      <c r="AC254" s="6">
        <f t="shared" si="110"/>
        <v>11.725898288928757</v>
      </c>
      <c r="AD254" t="s">
        <v>21</v>
      </c>
      <c r="AE254" s="19">
        <f t="shared" si="111"/>
        <v>21.656162773945095</v>
      </c>
      <c r="AF254" s="12">
        <f t="shared" si="112"/>
        <v>1.4862729949153795</v>
      </c>
      <c r="AG254" s="12">
        <f t="shared" si="113"/>
        <v>0.29725459898307582</v>
      </c>
      <c r="AH254" s="6">
        <f t="shared" si="114"/>
        <v>3300.2389672605841</v>
      </c>
      <c r="AI254">
        <f t="shared" si="115"/>
        <v>1.3359927716242432</v>
      </c>
      <c r="AJ254">
        <f t="shared" si="116"/>
        <v>0.58855515472400544</v>
      </c>
      <c r="AK254">
        <f t="shared" si="117"/>
        <v>0.41144484527599445</v>
      </c>
      <c r="AL254">
        <f t="shared" si="102"/>
        <v>2470.2521131519998</v>
      </c>
      <c r="AM254">
        <f t="shared" si="118"/>
        <v>0.99320815454133271</v>
      </c>
      <c r="AN254">
        <f t="shared" si="119"/>
        <v>1.8263322561520186</v>
      </c>
      <c r="AO254">
        <f t="shared" si="103"/>
        <v>1.536</v>
      </c>
      <c r="AP254">
        <f t="shared" si="120"/>
        <v>1.1890183959323037</v>
      </c>
      <c r="AQ254">
        <f t="shared" si="104"/>
        <v>1.4862729949153795</v>
      </c>
      <c r="AR254">
        <f t="shared" si="105"/>
        <v>0.29725459898307582</v>
      </c>
      <c r="AS254">
        <f t="shared" si="106"/>
        <v>9.5801287954212097E-2</v>
      </c>
      <c r="AT254">
        <f t="shared" si="107"/>
        <v>1.4599884242657506</v>
      </c>
      <c r="AV254" t="s">
        <v>21</v>
      </c>
      <c r="AW254" s="9">
        <f t="shared" si="123"/>
        <v>-310.90708082004051</v>
      </c>
      <c r="AX254" t="s">
        <v>21</v>
      </c>
    </row>
    <row r="255" spans="1:50" x14ac:dyDescent="0.2">
      <c r="A255">
        <v>1</v>
      </c>
      <c r="B255" t="s">
        <v>14</v>
      </c>
      <c r="C255">
        <v>6</v>
      </c>
      <c r="D255">
        <v>31</v>
      </c>
      <c r="E255">
        <v>2018</v>
      </c>
      <c r="F255" s="3">
        <v>12.0690475</v>
      </c>
      <c r="G255" s="3">
        <f t="shared" si="108"/>
        <v>285.21904749999999</v>
      </c>
      <c r="H255" s="4">
        <v>39.612407726485024</v>
      </c>
      <c r="I255" s="5">
        <v>1</v>
      </c>
      <c r="J255" s="7">
        <f>I255*PI()/180</f>
        <v>1.7453292519943295E-2</v>
      </c>
      <c r="K255" s="20">
        <v>1</v>
      </c>
      <c r="L255" s="5">
        <v>0.8</v>
      </c>
      <c r="N255" t="s">
        <v>21</v>
      </c>
      <c r="O255" s="6">
        <f t="shared" si="121"/>
        <v>254184.33581510241</v>
      </c>
      <c r="P255" s="6">
        <f t="shared" si="99"/>
        <v>252230.61410882353</v>
      </c>
      <c r="Q255" s="6">
        <f t="shared" si="100"/>
        <v>-1953.7217062788932</v>
      </c>
      <c r="R255" s="18">
        <f t="shared" si="122"/>
        <v>-186.10097536014814</v>
      </c>
      <c r="S255" s="13">
        <f t="shared" si="109"/>
        <v>-186.77005502000964</v>
      </c>
      <c r="V255">
        <v>0.11096155606647699</v>
      </c>
      <c r="W255" s="6">
        <f>H255*(1-Y255)</f>
        <v>3.1689926181188004</v>
      </c>
      <c r="X255">
        <f>MIN(W$2*I255^W$3, 1)</f>
        <v>1</v>
      </c>
      <c r="Y255">
        <f>X255*(1-0.08*K255)</f>
        <v>0.92</v>
      </c>
      <c r="Z255" s="6">
        <v>3025.3690916311898</v>
      </c>
      <c r="AA255" s="6">
        <f t="shared" si="101"/>
        <v>978.86442849961031</v>
      </c>
      <c r="AB255" t="s">
        <v>21</v>
      </c>
      <c r="AC255" s="6">
        <f t="shared" si="110"/>
        <v>11.362072052315286</v>
      </c>
      <c r="AD255" t="s">
        <v>21</v>
      </c>
      <c r="AE255" s="19">
        <f t="shared" si="111"/>
        <v>20.906132617400129</v>
      </c>
      <c r="AF255" s="12">
        <f t="shared" si="112"/>
        <v>1.434798060104393</v>
      </c>
      <c r="AG255" s="12">
        <f t="shared" si="113"/>
        <v>0.28695961202087855</v>
      </c>
      <c r="AH255" s="6">
        <f t="shared" si="114"/>
        <v>3235.5398082370257</v>
      </c>
      <c r="AI255">
        <f t="shared" si="115"/>
        <v>1.3091310905527442</v>
      </c>
      <c r="AJ255">
        <f t="shared" si="116"/>
        <v>0.58103954683989467</v>
      </c>
      <c r="AK255">
        <f t="shared" si="117"/>
        <v>0.41896045316010527</v>
      </c>
      <c r="AL255">
        <f t="shared" si="102"/>
        <v>2471.5170478999999</v>
      </c>
      <c r="AM255">
        <f t="shared" si="118"/>
        <v>0.98180985807383181</v>
      </c>
      <c r="AN255">
        <f t="shared" si="119"/>
        <v>1.7630798562562782</v>
      </c>
      <c r="AO255">
        <f t="shared" si="103"/>
        <v>1.536</v>
      </c>
      <c r="AP255">
        <f t="shared" si="120"/>
        <v>1.1478384480835144</v>
      </c>
      <c r="AQ255">
        <f t="shared" si="104"/>
        <v>1.434798060104393</v>
      </c>
      <c r="AR255">
        <f t="shared" si="105"/>
        <v>0.28695961202087855</v>
      </c>
      <c r="AS255">
        <f t="shared" si="106"/>
        <v>9.2881338976709055E-2</v>
      </c>
      <c r="AT255">
        <f t="shared" si="107"/>
        <v>1.4094238178838974</v>
      </c>
      <c r="AV255" t="s">
        <v>21</v>
      </c>
      <c r="AW255" s="9">
        <f t="shared" si="123"/>
        <v>-311.14675289271861</v>
      </c>
      <c r="AX255" t="s">
        <v>21</v>
      </c>
    </row>
    <row r="256" spans="1:50" x14ac:dyDescent="0.2">
      <c r="A256">
        <v>1</v>
      </c>
      <c r="B256" t="s">
        <v>15</v>
      </c>
      <c r="C256">
        <v>9</v>
      </c>
      <c r="D256">
        <v>31</v>
      </c>
      <c r="E256">
        <v>2018</v>
      </c>
      <c r="F256" s="3">
        <v>15.5804616</v>
      </c>
      <c r="G256" s="3">
        <f t="shared" si="108"/>
        <v>288.73046159999996</v>
      </c>
      <c r="H256" s="4">
        <v>1227.3689026133702</v>
      </c>
      <c r="I256" s="5">
        <v>30.41</v>
      </c>
      <c r="J256" s="7">
        <f t="shared" ref="J256:J259" si="130">I256*PI()/180</f>
        <v>0.53075462553147557</v>
      </c>
      <c r="K256" s="20">
        <v>1</v>
      </c>
      <c r="L256" s="5">
        <v>0.8</v>
      </c>
      <c r="N256" t="s">
        <v>21</v>
      </c>
      <c r="O256" s="6">
        <f t="shared" si="121"/>
        <v>252230.61410882353</v>
      </c>
      <c r="P256" s="6">
        <f t="shared" si="99"/>
        <v>251064.82971628424</v>
      </c>
      <c r="Q256" s="6">
        <f t="shared" si="100"/>
        <v>-1165.784392539302</v>
      </c>
      <c r="R256" s="18">
        <f t="shared" si="122"/>
        <v>-186.77005502000964</v>
      </c>
      <c r="S256" s="13">
        <f t="shared" si="109"/>
        <v>-187.16929439086027</v>
      </c>
      <c r="V256">
        <v>3.4367259726144801</v>
      </c>
      <c r="W256" s="6">
        <f>H256*(1-Y256)</f>
        <v>1136.866585989075</v>
      </c>
      <c r="X256">
        <f>MIN(W$2*I256^W$3, 1)</f>
        <v>8.0148749962475896E-2</v>
      </c>
      <c r="Y256">
        <f>X256*(1-0.08*K256)</f>
        <v>7.373684996547783E-2</v>
      </c>
      <c r="Z256" s="6">
        <v>3261.7399228112999</v>
      </c>
      <c r="AA256" s="6">
        <f t="shared" si="101"/>
        <v>1055.342699933376</v>
      </c>
      <c r="AB256" t="s">
        <v>21</v>
      </c>
      <c r="AC256" s="6">
        <f t="shared" si="110"/>
        <v>11.016752532008233</v>
      </c>
      <c r="AD256" t="s">
        <v>21</v>
      </c>
      <c r="AE256" s="19">
        <f t="shared" si="111"/>
        <v>26.265120434370058</v>
      </c>
      <c r="AF256" s="12">
        <f t="shared" si="112"/>
        <v>1.802588003114318</v>
      </c>
      <c r="AG256" s="12">
        <f t="shared" si="113"/>
        <v>0.36051760062286353</v>
      </c>
      <c r="AH256" s="6">
        <f t="shared" si="114"/>
        <v>3664.6874720748224</v>
      </c>
      <c r="AI256">
        <f t="shared" si="115"/>
        <v>1.4877568507582355</v>
      </c>
      <c r="AJ256">
        <f t="shared" si="116"/>
        <v>0.62884747342492953</v>
      </c>
      <c r="AK256">
        <f t="shared" si="117"/>
        <v>0.37115252657507053</v>
      </c>
      <c r="AL256">
        <f t="shared" si="102"/>
        <v>2463.2301106240002</v>
      </c>
      <c r="AM256">
        <f t="shared" si="118"/>
        <v>1.0585182546974685</v>
      </c>
      <c r="AN256">
        <f t="shared" si="119"/>
        <v>2.2150201382268744</v>
      </c>
      <c r="AO256">
        <f t="shared" si="103"/>
        <v>1.536</v>
      </c>
      <c r="AP256">
        <f t="shared" si="120"/>
        <v>1.4420704024914546</v>
      </c>
      <c r="AQ256">
        <f t="shared" si="104"/>
        <v>1.802588003114318</v>
      </c>
      <c r="AR256">
        <f t="shared" si="105"/>
        <v>0.36051760062286353</v>
      </c>
      <c r="AS256">
        <f t="shared" si="106"/>
        <v>0.11347199875199039</v>
      </c>
      <c r="AT256">
        <f t="shared" si="107"/>
        <v>1.7707094371428429</v>
      </c>
      <c r="AV256" t="s">
        <v>21</v>
      </c>
      <c r="AW256" s="9">
        <f t="shared" si="123"/>
        <v>-317.71054614507716</v>
      </c>
      <c r="AX256" t="s">
        <v>21</v>
      </c>
    </row>
    <row r="257" spans="1:50" x14ac:dyDescent="0.2">
      <c r="A257">
        <v>1</v>
      </c>
      <c r="B257" t="s">
        <v>16</v>
      </c>
      <c r="C257">
        <v>12</v>
      </c>
      <c r="D257">
        <v>31</v>
      </c>
      <c r="E257">
        <v>2018</v>
      </c>
      <c r="F257" s="3">
        <v>23.029429400000001</v>
      </c>
      <c r="G257" s="3">
        <f t="shared" si="108"/>
        <v>296.1794294</v>
      </c>
      <c r="H257" s="4">
        <v>2573.49293015184</v>
      </c>
      <c r="I257" s="5">
        <v>54.59</v>
      </c>
      <c r="J257" s="7">
        <f t="shared" si="130"/>
        <v>0.95277523866370462</v>
      </c>
      <c r="K257" s="20">
        <v>1</v>
      </c>
      <c r="L257" s="5">
        <v>0.8</v>
      </c>
      <c r="N257" t="s">
        <v>21</v>
      </c>
      <c r="O257" s="6">
        <f t="shared" si="121"/>
        <v>251064.82971628424</v>
      </c>
      <c r="P257" s="6">
        <f t="shared" si="99"/>
        <v>250479.62569361497</v>
      </c>
      <c r="Q257" s="6">
        <f t="shared" si="100"/>
        <v>-585.20402266925703</v>
      </c>
      <c r="R257" s="18">
        <f t="shared" si="122"/>
        <v>-187.16929439086027</v>
      </c>
      <c r="S257" s="13">
        <f t="shared" si="109"/>
        <v>-187.36970579396785</v>
      </c>
      <c r="V257">
        <v>7.2063366134283902</v>
      </c>
      <c r="W257" s="6">
        <f>H257*(1-Y257)</f>
        <v>2465.9123737276095</v>
      </c>
      <c r="X257">
        <f>MIN(W$2*I257^W$3, 1)</f>
        <v>4.5438394661042478E-2</v>
      </c>
      <c r="Y257">
        <f>X257*(1-0.08*K257)</f>
        <v>4.1803323088159081E-2</v>
      </c>
      <c r="Z257" s="6">
        <v>3814.6989460353798</v>
      </c>
      <c r="AA257" s="6">
        <f t="shared" si="101"/>
        <v>1234.2537358625889</v>
      </c>
      <c r="AB257" t="s">
        <v>21</v>
      </c>
      <c r="AC257" s="6">
        <f t="shared" si="110"/>
        <v>10.814486957327031</v>
      </c>
      <c r="AD257" t="s">
        <v>21</v>
      </c>
      <c r="AE257" s="19">
        <f t="shared" si="111"/>
        <v>41.760590673512802</v>
      </c>
      <c r="AF257" s="12">
        <f t="shared" si="112"/>
        <v>2.8660496699088251</v>
      </c>
      <c r="AG257" s="12">
        <f t="shared" si="113"/>
        <v>0.5732099339817649</v>
      </c>
      <c r="AH257" s="6">
        <f t="shared" si="114"/>
        <v>4604.5886615261579</v>
      </c>
      <c r="AI257">
        <f t="shared" si="115"/>
        <v>1.8827663943638386</v>
      </c>
      <c r="AJ257">
        <f t="shared" si="116"/>
        <v>0.71766831549078747</v>
      </c>
      <c r="AK257">
        <f t="shared" si="117"/>
        <v>0.28233168450921253</v>
      </c>
      <c r="AL257">
        <f t="shared" si="102"/>
        <v>2445.6505466160002</v>
      </c>
      <c r="AM257">
        <f t="shared" si="118"/>
        <v>1.2379676387789256</v>
      </c>
      <c r="AN257">
        <f t="shared" si="119"/>
        <v>3.521801834383965</v>
      </c>
      <c r="AO257">
        <f t="shared" si="103"/>
        <v>1.536</v>
      </c>
      <c r="AP257">
        <f t="shared" si="120"/>
        <v>2.2928397359270605</v>
      </c>
      <c r="AQ257">
        <f t="shared" si="104"/>
        <v>2.8660496699088251</v>
      </c>
      <c r="AR257">
        <f t="shared" si="105"/>
        <v>0.5732099339817649</v>
      </c>
      <c r="AS257">
        <f t="shared" si="106"/>
        <v>0.17023935270547783</v>
      </c>
      <c r="AT257">
        <f t="shared" si="107"/>
        <v>2.81536390404227</v>
      </c>
      <c r="AV257" t="s">
        <v>21</v>
      </c>
      <c r="AW257" s="9">
        <f t="shared" si="123"/>
        <v>-330.03301622402972</v>
      </c>
      <c r="AX257" t="s">
        <v>21</v>
      </c>
    </row>
    <row r="258" spans="1:50" x14ac:dyDescent="0.2">
      <c r="A258">
        <v>1</v>
      </c>
      <c r="B258" t="s">
        <v>17</v>
      </c>
      <c r="C258">
        <v>15</v>
      </c>
      <c r="D258">
        <v>31</v>
      </c>
      <c r="E258">
        <v>2018</v>
      </c>
      <c r="F258" s="3">
        <v>26.5409525</v>
      </c>
      <c r="G258" s="3">
        <f t="shared" si="108"/>
        <v>299.69095249999998</v>
      </c>
      <c r="H258" s="4">
        <v>1583.675326515847</v>
      </c>
      <c r="I258" s="5">
        <v>36.700000000000003</v>
      </c>
      <c r="J258" s="7">
        <f t="shared" si="130"/>
        <v>0.64053583548191895</v>
      </c>
      <c r="K258" s="20">
        <v>1</v>
      </c>
      <c r="L258" s="5">
        <v>0.8</v>
      </c>
      <c r="N258" t="s">
        <v>21</v>
      </c>
      <c r="O258" s="6">
        <f t="shared" si="121"/>
        <v>250479.62569361497</v>
      </c>
      <c r="P258" s="6">
        <f t="shared" si="99"/>
        <v>248562.22046473483</v>
      </c>
      <c r="Q258" s="6">
        <f t="shared" si="100"/>
        <v>-1917.4052288801468</v>
      </c>
      <c r="R258" s="18">
        <f t="shared" si="122"/>
        <v>-187.36970579396785</v>
      </c>
      <c r="S258" s="13">
        <f t="shared" si="109"/>
        <v>-188.02634836196142</v>
      </c>
      <c r="V258">
        <v>4.4353799772127704</v>
      </c>
      <c r="W258" s="6">
        <f>H258*(1-Y258)</f>
        <v>1486.3668716974669</v>
      </c>
      <c r="X258">
        <f>MIN(W$2*I258^W$3, 1)</f>
        <v>6.6787717036606395E-2</v>
      </c>
      <c r="Y258">
        <f>X258*(1-0.08*K258)</f>
        <v>6.1444699673677883E-2</v>
      </c>
      <c r="Z258" s="6">
        <v>4101.3825799120395</v>
      </c>
      <c r="AA258" s="6">
        <f t="shared" si="101"/>
        <v>1327.0108186962577</v>
      </c>
      <c r="AB258" t="s">
        <v>21</v>
      </c>
      <c r="AC258" s="6">
        <f t="shared" si="110"/>
        <v>10.714009507421364</v>
      </c>
      <c r="AD258" t="s">
        <v>21</v>
      </c>
      <c r="AE258" s="19">
        <f t="shared" si="111"/>
        <v>51.49426826709955</v>
      </c>
      <c r="AF258" s="12">
        <f t="shared" si="112"/>
        <v>3.5340767021938935</v>
      </c>
      <c r="AG258" s="12">
        <f t="shared" si="113"/>
        <v>0.70681534043877858</v>
      </c>
      <c r="AH258" s="6">
        <f t="shared" si="114"/>
        <v>5055.9300343538089</v>
      </c>
      <c r="AI258">
        <f t="shared" si="115"/>
        <v>2.0743439955301231</v>
      </c>
      <c r="AJ258">
        <f t="shared" si="116"/>
        <v>0.75318004337384215</v>
      </c>
      <c r="AK258">
        <f t="shared" si="117"/>
        <v>0.24681995662615783</v>
      </c>
      <c r="AL258">
        <f t="shared" si="102"/>
        <v>2437.3633521000002</v>
      </c>
      <c r="AM258">
        <f t="shared" si="118"/>
        <v>1.3310038301868181</v>
      </c>
      <c r="AN258">
        <f t="shared" si="119"/>
        <v>4.3426734516558563</v>
      </c>
      <c r="AO258">
        <f t="shared" si="103"/>
        <v>1.536</v>
      </c>
      <c r="AP258">
        <f t="shared" si="120"/>
        <v>2.8272613617551148</v>
      </c>
      <c r="AQ258">
        <f t="shared" si="104"/>
        <v>3.5340767021938935</v>
      </c>
      <c r="AR258">
        <f t="shared" si="105"/>
        <v>0.70681534043877858</v>
      </c>
      <c r="AS258">
        <f t="shared" si="106"/>
        <v>0.20436867926995572</v>
      </c>
      <c r="AT258">
        <f t="shared" si="107"/>
        <v>3.4715769534412684</v>
      </c>
      <c r="AV258" t="s">
        <v>21</v>
      </c>
      <c r="AW258" s="9">
        <f t="shared" si="123"/>
        <v>-335.86112458735892</v>
      </c>
      <c r="AX258" t="s">
        <v>21</v>
      </c>
    </row>
    <row r="259" spans="1:50" x14ac:dyDescent="0.2">
      <c r="A259">
        <v>1</v>
      </c>
      <c r="B259" t="s">
        <v>18</v>
      </c>
      <c r="C259">
        <v>18</v>
      </c>
      <c r="D259">
        <v>31</v>
      </c>
      <c r="E259">
        <v>2018</v>
      </c>
      <c r="F259" s="3">
        <v>24.0579833</v>
      </c>
      <c r="G259" s="3">
        <f t="shared" si="108"/>
        <v>297.20798329999997</v>
      </c>
      <c r="H259" s="4">
        <v>79.183766325792348</v>
      </c>
      <c r="I259" s="5">
        <v>1</v>
      </c>
      <c r="J259" s="7">
        <f t="shared" si="130"/>
        <v>1.7453292519943295E-2</v>
      </c>
      <c r="K259" s="20">
        <v>1</v>
      </c>
      <c r="L259" s="5">
        <v>0.8</v>
      </c>
      <c r="N259" t="s">
        <v>21</v>
      </c>
      <c r="O259" s="6">
        <f t="shared" si="121"/>
        <v>248562.22046473483</v>
      </c>
      <c r="P259" s="6">
        <f t="shared" si="99"/>
        <v>245415.60805414023</v>
      </c>
      <c r="Q259" s="6">
        <f t="shared" si="100"/>
        <v>-3146.6124105945905</v>
      </c>
      <c r="R259" s="18">
        <f t="shared" si="122"/>
        <v>-188.02634836196142</v>
      </c>
      <c r="S259" s="13">
        <f t="shared" si="109"/>
        <v>-189.10395033292298</v>
      </c>
      <c r="V259">
        <v>0.22192311213295299</v>
      </c>
      <c r="W259" s="6">
        <f>H259*(1-Y259)</f>
        <v>6.3347013060633843</v>
      </c>
      <c r="X259">
        <f>MIN(W$2*I259^W$3, 1)</f>
        <v>1</v>
      </c>
      <c r="Y259">
        <f>X259*(1-0.08*K259)</f>
        <v>0.92</v>
      </c>
      <c r="Z259" s="6">
        <v>3896.8758270113999</v>
      </c>
      <c r="AA259" s="6">
        <f t="shared" si="101"/>
        <v>1260.8422357104166</v>
      </c>
      <c r="AB259" t="s">
        <v>21</v>
      </c>
      <c r="AC259" s="6">
        <f t="shared" si="110"/>
        <v>10.389697058266758</v>
      </c>
      <c r="AD259" t="s">
        <v>21</v>
      </c>
      <c r="AE259" s="19">
        <f t="shared" si="111"/>
        <v>44.429580811023527</v>
      </c>
      <c r="AF259" s="12">
        <f t="shared" si="112"/>
        <v>3.0492237624978533</v>
      </c>
      <c r="AG259" s="12">
        <f t="shared" si="113"/>
        <v>0.60984475249957049</v>
      </c>
      <c r="AH259" s="6">
        <f t="shared" si="114"/>
        <v>4736.3932596952491</v>
      </c>
      <c r="AI259">
        <f t="shared" si="115"/>
        <v>1.9385839731623766</v>
      </c>
      <c r="AJ259">
        <f t="shared" si="116"/>
        <v>0.72849317156262006</v>
      </c>
      <c r="AK259">
        <f t="shared" si="117"/>
        <v>0.27150682843737989</v>
      </c>
      <c r="AL259">
        <f t="shared" si="102"/>
        <v>2443.2231594119999</v>
      </c>
      <c r="AM259">
        <f t="shared" si="118"/>
        <v>1.2646361441428451</v>
      </c>
      <c r="AN259">
        <f t="shared" si="119"/>
        <v>3.7468861593573624</v>
      </c>
      <c r="AO259">
        <f t="shared" si="103"/>
        <v>1.536</v>
      </c>
      <c r="AP259">
        <f t="shared" si="120"/>
        <v>2.4393790099982828</v>
      </c>
      <c r="AQ259">
        <f t="shared" si="104"/>
        <v>3.0492237624978533</v>
      </c>
      <c r="AR259">
        <f t="shared" si="105"/>
        <v>0.60984475249957049</v>
      </c>
      <c r="AS259">
        <f t="shared" si="106"/>
        <v>0.17969687906582862</v>
      </c>
      <c r="AT259">
        <f t="shared" si="107"/>
        <v>2.9952985834183092</v>
      </c>
      <c r="AV259" t="s">
        <v>21</v>
      </c>
      <c r="AW259" s="9">
        <f t="shared" si="123"/>
        <v>-332.99360914244562</v>
      </c>
      <c r="AX259" t="s">
        <v>21</v>
      </c>
    </row>
    <row r="260" spans="1:50" x14ac:dyDescent="0.2">
      <c r="A260">
        <v>1</v>
      </c>
      <c r="B260" t="s">
        <v>19</v>
      </c>
      <c r="C260">
        <v>21</v>
      </c>
      <c r="D260">
        <v>31</v>
      </c>
      <c r="E260">
        <v>2018</v>
      </c>
      <c r="F260" s="3">
        <v>20.5465053</v>
      </c>
      <c r="G260" s="3">
        <f t="shared" si="108"/>
        <v>293.69650529999996</v>
      </c>
      <c r="H260" s="4">
        <v>0</v>
      </c>
      <c r="K260" s="20">
        <v>1</v>
      </c>
      <c r="L260" s="5">
        <v>0.8</v>
      </c>
      <c r="N260" t="s">
        <v>21</v>
      </c>
      <c r="O260" s="6">
        <f t="shared" si="121"/>
        <v>245415.60805414023</v>
      </c>
      <c r="P260" s="6">
        <f t="shared" si="99"/>
        <v>242618.83801072245</v>
      </c>
      <c r="Q260" s="6">
        <f t="shared" si="100"/>
        <v>-2796.7700434177768</v>
      </c>
      <c r="R260" s="18">
        <f t="shared" si="122"/>
        <v>-189.10395033292298</v>
      </c>
      <c r="S260" s="13">
        <f t="shared" si="109"/>
        <v>-190.06174383204154</v>
      </c>
      <c r="V260">
        <v>0</v>
      </c>
      <c r="W260" s="6">
        <v>0</v>
      </c>
      <c r="Z260" s="6">
        <v>3622.2838972211898</v>
      </c>
      <c r="AA260" s="6">
        <f t="shared" si="101"/>
        <v>1171.9974487493091</v>
      </c>
      <c r="AB260" t="s">
        <v>21</v>
      </c>
      <c r="AC260" s="6">
        <f t="shared" si="110"/>
        <v>9.8734998490438066</v>
      </c>
      <c r="AD260" t="s">
        <v>21</v>
      </c>
      <c r="AE260" s="19">
        <f t="shared" si="111"/>
        <v>35.886587870057539</v>
      </c>
      <c r="AF260" s="12">
        <f t="shared" si="112"/>
        <v>2.4629139976309813</v>
      </c>
      <c r="AG260" s="12">
        <f t="shared" si="113"/>
        <v>0.49258279952619616</v>
      </c>
      <c r="AH260" s="6">
        <f t="shared" si="114"/>
        <v>4288.0661727072948</v>
      </c>
      <c r="AI260">
        <f t="shared" si="115"/>
        <v>1.7491528648897838</v>
      </c>
      <c r="AJ260">
        <f t="shared" si="116"/>
        <v>0.69008191278564313</v>
      </c>
      <c r="AK260">
        <f t="shared" si="117"/>
        <v>0.30991808721435682</v>
      </c>
      <c r="AL260">
        <f t="shared" si="102"/>
        <v>2451.510247492</v>
      </c>
      <c r="AM260">
        <f t="shared" si="118"/>
        <v>1.1755240208117443</v>
      </c>
      <c r="AN260">
        <f t="shared" si="119"/>
        <v>3.0264287202889499</v>
      </c>
      <c r="AO260">
        <f t="shared" si="103"/>
        <v>1.536</v>
      </c>
      <c r="AP260">
        <f t="shared" si="120"/>
        <v>1.9703311981047851</v>
      </c>
      <c r="AQ260">
        <f t="shared" si="104"/>
        <v>2.4629139976309813</v>
      </c>
      <c r="AR260">
        <f t="shared" si="105"/>
        <v>0.49258279952619616</v>
      </c>
      <c r="AS260">
        <f t="shared" si="106"/>
        <v>0.14912468090879055</v>
      </c>
      <c r="AT260">
        <f t="shared" si="107"/>
        <v>2.419357640759694</v>
      </c>
      <c r="AV260" t="s">
        <v>21</v>
      </c>
      <c r="AW260" s="9">
        <f t="shared" si="123"/>
        <v>-329.17218038925239</v>
      </c>
      <c r="AX26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403D-FD34-D543-AB86-6FE497EAFB3C}">
  <dimension ref="F1:I3"/>
  <sheetViews>
    <sheetView workbookViewId="0">
      <selection activeCell="F4" sqref="F4"/>
    </sheetView>
  </sheetViews>
  <sheetFormatPr baseColWidth="10" defaultRowHeight="16" x14ac:dyDescent="0.2"/>
  <cols>
    <col min="6" max="6" width="19.6640625" customWidth="1"/>
    <col min="8" max="8" width="14.6640625" customWidth="1"/>
    <col min="9" max="9" width="52.6640625" customWidth="1"/>
  </cols>
  <sheetData>
    <row r="1" spans="6:9" s="2" customFormat="1" x14ac:dyDescent="0.2">
      <c r="F1" s="2" t="s">
        <v>31</v>
      </c>
      <c r="G1" s="2" t="s">
        <v>32</v>
      </c>
      <c r="H1" s="2" t="s">
        <v>30</v>
      </c>
      <c r="I1" s="2" t="s">
        <v>33</v>
      </c>
    </row>
    <row r="2" spans="6:9" s="2" customFormat="1" x14ac:dyDescent="0.2"/>
    <row r="3" spans="6:9" x14ac:dyDescent="0.2">
      <c r="F3" t="s">
        <v>28</v>
      </c>
      <c r="H3" t="s">
        <v>5</v>
      </c>
      <c r="I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Shammunul</vt:lpstr>
      <vt:lpstr>Jim</vt:lpstr>
      <vt:lpstr>Sheet3</vt:lpstr>
      <vt:lpstr>Jim!simulated_data_for_output</vt:lpstr>
      <vt:lpstr>Shammunul!simulated_data_for_output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2020-12-21T20:48:16Z</dcterms:created>
  <dcterms:modified xsi:type="dcterms:W3CDTF">2021-01-28T22:07:02Z</dcterms:modified>
</cp:coreProperties>
</file>