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z tanha\Desktop\"/>
    </mc:Choice>
  </mc:AlternateContent>
  <xr:revisionPtr revIDLastSave="0" documentId="8_{BC26BBDB-8B3E-4DF4-B46B-14EB8D446F9A}" xr6:coauthVersionLast="45" xr6:coauthVersionMax="45" xr10:uidLastSave="{00000000-0000-0000-0000-000000000000}"/>
  <bookViews>
    <workbookView xWindow="-110" yWindow="-110" windowWidth="38620" windowHeight="21220" activeTab="2" xr2:uid="{0DDBCB71-07EC-4C97-ABAD-F2EB287CC1BB}"/>
  </bookViews>
  <sheets>
    <sheet name="Sheet1" sheetId="1" r:id="rId1"/>
    <sheet name="Sheet2" sheetId="2" r:id="rId2"/>
    <sheet name="Sheet1 (2)" sheetId="3" r:id="rId3"/>
  </sheets>
  <definedNames>
    <definedName name="_xlnm.Print_Area" localSheetId="2">'Sheet1 (2)'!$A$1:$P$1001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7" i="3" l="1"/>
  <c r="N152" i="3"/>
  <c r="L152" i="3"/>
  <c r="N150" i="3"/>
  <c r="N151" i="3" s="1"/>
  <c r="L150" i="3"/>
  <c r="L151" i="3" s="1"/>
  <c r="E158" i="3"/>
  <c r="N149" i="3"/>
  <c r="L149" i="3"/>
  <c r="J142" i="3"/>
  <c r="I127" i="3"/>
  <c r="L127" i="3" s="1"/>
  <c r="I124" i="3"/>
  <c r="O117" i="3"/>
  <c r="I115" i="3"/>
  <c r="I113" i="3"/>
  <c r="L112" i="3"/>
  <c r="J138" i="3" s="1"/>
  <c r="I112" i="3"/>
  <c r="I111" i="3"/>
  <c r="L110" i="3"/>
  <c r="L111" i="3" s="1"/>
  <c r="J141" i="3" s="1"/>
  <c r="I110" i="3"/>
  <c r="L109" i="3"/>
  <c r="J137" i="3" s="1"/>
  <c r="I109" i="3"/>
  <c r="M89" i="3"/>
  <c r="O118" i="3" s="1"/>
  <c r="M78" i="3"/>
  <c r="M74" i="3"/>
  <c r="M73" i="3"/>
  <c r="M72" i="3"/>
  <c r="H25" i="3"/>
  <c r="H24" i="3"/>
  <c r="H23" i="3"/>
  <c r="F186" i="3" l="1"/>
  <c r="E153" i="3"/>
  <c r="L106" i="3"/>
  <c r="J134" i="3"/>
  <c r="L124" i="3"/>
  <c r="E160" i="3"/>
  <c r="E169" i="3"/>
  <c r="E154" i="3"/>
  <c r="E170" i="3"/>
  <c r="J133" i="3"/>
  <c r="E152" i="3"/>
  <c r="E159" i="3"/>
  <c r="E171" i="3"/>
  <c r="E168" i="3"/>
  <c r="E155" i="3"/>
  <c r="E161" i="3"/>
  <c r="E156" i="3" l="1"/>
  <c r="F180" i="3" s="1"/>
  <c r="E172" i="3"/>
  <c r="E166" i="3" l="1"/>
  <c r="E177" i="3" s="1"/>
  <c r="F187" i="3"/>
  <c r="F189" i="3" s="1"/>
  <c r="E164" i="3"/>
  <c r="E175" i="3" s="1"/>
  <c r="E163" i="3"/>
  <c r="E174" i="3" s="1"/>
  <c r="E165" i="3"/>
  <c r="E176" i="3" s="1"/>
  <c r="E178" i="3" l="1"/>
  <c r="F181" i="3" s="1"/>
  <c r="F184" i="3" s="1"/>
  <c r="F182" i="3" l="1"/>
  <c r="F183" i="3"/>
</calcChain>
</file>

<file path=xl/sharedStrings.xml><?xml version="1.0" encoding="utf-8"?>
<sst xmlns="http://schemas.openxmlformats.org/spreadsheetml/2006/main" count="169" uniqueCount="137">
  <si>
    <t>Capacity</t>
  </si>
  <si>
    <t>CALCULATIONS</t>
  </si>
  <si>
    <t>FOR</t>
  </si>
  <si>
    <t>ELECTRIC OVERHEAD CRANE</t>
  </si>
  <si>
    <t>DOUBLE BOX GIRDER</t>
  </si>
  <si>
    <t xml:space="preserve">capacity : </t>
  </si>
  <si>
    <t>t</t>
  </si>
  <si>
    <t>Aux:</t>
  </si>
  <si>
    <t>Span :</t>
  </si>
  <si>
    <t>m</t>
  </si>
  <si>
    <t>Client</t>
  </si>
  <si>
    <t>:</t>
  </si>
  <si>
    <t>morgan engineering</t>
  </si>
  <si>
    <t>Project</t>
  </si>
  <si>
    <t>80 Ton</t>
  </si>
  <si>
    <t>place of Delivery</t>
  </si>
  <si>
    <t>NSW</t>
  </si>
  <si>
    <t>Job No.</t>
  </si>
  <si>
    <t>Serial No.</t>
  </si>
  <si>
    <t>-</t>
  </si>
  <si>
    <t>Equipment Name</t>
  </si>
  <si>
    <t>Reference Document</t>
  </si>
  <si>
    <t>Reference Drawing</t>
  </si>
  <si>
    <t>Description</t>
  </si>
  <si>
    <t>mm</t>
  </si>
  <si>
    <t>=</t>
  </si>
  <si>
    <t xml:space="preserve">1) </t>
  </si>
  <si>
    <t>REFERENCES</t>
  </si>
  <si>
    <t>standard No.</t>
  </si>
  <si>
    <t>AS 1418.1-2002</t>
  </si>
  <si>
    <t>Cranes, hoists and winches - Part 1 : General requirements</t>
  </si>
  <si>
    <t>AS 1418.3-1997</t>
  </si>
  <si>
    <t>Cranes, hoists and winches - Part 3 : Bridge, gantry, portal and jib cranes</t>
  </si>
  <si>
    <t>AS 3990 -1993</t>
  </si>
  <si>
    <t>Mechanical equipment - Steelwork</t>
  </si>
  <si>
    <t>AS 4100</t>
  </si>
  <si>
    <t>Steel Structures</t>
  </si>
  <si>
    <t>AS 3678</t>
  </si>
  <si>
    <t>Structural steel - Hot-rolled plates, floorplates and slabs</t>
  </si>
  <si>
    <t>AS 1554.1 (2000)</t>
  </si>
  <si>
    <t>Structural steel welding - Part 1 : Welding of steel structures</t>
  </si>
  <si>
    <t>2)</t>
  </si>
  <si>
    <t>MATERIALS</t>
  </si>
  <si>
    <t>Yield strength</t>
  </si>
  <si>
    <t>Young's Modulus</t>
  </si>
  <si>
    <t>Poissons' Ratio</t>
  </si>
  <si>
    <t>3)</t>
  </si>
  <si>
    <t>TECHNICAL DATA</t>
  </si>
  <si>
    <t>CAPACITY (MAIN HOIST)</t>
  </si>
  <si>
    <t>CAPACITY OF AUXILARY HOIST</t>
  </si>
  <si>
    <t>SPAN</t>
  </si>
  <si>
    <t>MAIN HOIST + PLATFORM MASS</t>
  </si>
  <si>
    <t>AUXILIARY HOIST + PLATFORM MASS</t>
  </si>
  <si>
    <t>TOTAL</t>
  </si>
  <si>
    <t>SPEEDS :  HOISTING (MAIN)</t>
  </si>
  <si>
    <t>HOOK APPROACH</t>
  </si>
  <si>
    <t>CRAB/TROLEY WHEEL CENTRES</t>
  </si>
  <si>
    <t>HOOK DISTANCE</t>
  </si>
  <si>
    <t>(from max loaded crab wheel-between wheels)</t>
  </si>
  <si>
    <t>NUMBER OF CRAB WHEELS</t>
  </si>
  <si>
    <t>END CARRIAGE WHEEL CENTRES</t>
  </si>
  <si>
    <t>CRAB RAIL CENTRES</t>
  </si>
  <si>
    <t>HOOK Centres</t>
  </si>
  <si>
    <t>Number of End carriage wheel per runway</t>
  </si>
  <si>
    <t>x</t>
  </si>
  <si>
    <t>ie. Total number of end carriage wheel on crane = 2*4=8</t>
  </si>
  <si>
    <t>WHEEL CENTER BETWEEN TWO END CARRIAGE</t>
  </si>
  <si>
    <t>OPERATING CONDITION</t>
  </si>
  <si>
    <t>INDOOR</t>
  </si>
  <si>
    <t>CRANE CLASSIFICATION</t>
  </si>
  <si>
    <t>C4</t>
  </si>
  <si>
    <t>4)</t>
  </si>
  <si>
    <t>SECTION PROPERTIES</t>
  </si>
  <si>
    <t>Top flange =</t>
  </si>
  <si>
    <t>Bottom flange =</t>
  </si>
  <si>
    <t>UNSUPPORTED WIDTH</t>
  </si>
  <si>
    <t xml:space="preserve">Web plate </t>
  </si>
  <si>
    <t>in compression =</t>
  </si>
  <si>
    <t>in tension =</t>
  </si>
  <si>
    <t>4b)</t>
  </si>
  <si>
    <t>PROPERTIES ABOUT MAJOR AXIS X-X FOR STRENGTH</t>
  </si>
  <si>
    <t>Size of plate     mm * mm</t>
  </si>
  <si>
    <t>*</t>
  </si>
  <si>
    <t>Centre of gravity</t>
  </si>
  <si>
    <t xml:space="preserve">Moment of inertia Ixx </t>
  </si>
  <si>
    <t>LONG TRAVEL</t>
  </si>
  <si>
    <t>Top flange thickness</t>
  </si>
  <si>
    <t>top flange width</t>
  </si>
  <si>
    <t>bottom flange thickness</t>
  </si>
  <si>
    <t>bottom flange width</t>
  </si>
  <si>
    <t>web height</t>
  </si>
  <si>
    <t>web thickness</t>
  </si>
  <si>
    <t>Web spacing</t>
  </si>
  <si>
    <t>fafa</t>
  </si>
  <si>
    <t>shasha</t>
  </si>
  <si>
    <t>shasha1</t>
  </si>
  <si>
    <t>CROSS TRAVEL (MAIN)</t>
  </si>
  <si>
    <t>WEB PLATE ON LOAD SIDE</t>
  </si>
  <si>
    <t>WEB PLATE ON OTHER SIDE</t>
  </si>
  <si>
    <t>BOTTOM FLANGE</t>
  </si>
  <si>
    <t>DISTANCE BETWEEN WEB PLATES</t>
  </si>
  <si>
    <t>Web depth at girder end</t>
  </si>
  <si>
    <t>alpha</t>
  </si>
  <si>
    <t>alph2</t>
  </si>
  <si>
    <t>a1</t>
  </si>
  <si>
    <t>b2</t>
  </si>
  <si>
    <r>
      <t>radius of gyration r</t>
    </r>
    <r>
      <rPr>
        <vertAlign val="subscript"/>
        <sz val="11"/>
        <color theme="5"/>
        <rFont val="Calibri"/>
        <family val="2"/>
        <scheme val="minor"/>
      </rPr>
      <t>xx</t>
    </r>
    <r>
      <rPr>
        <sz val="11"/>
        <color theme="5"/>
        <rFont val="Calibri"/>
        <family val="2"/>
        <scheme val="minor"/>
      </rPr>
      <t xml:space="preserve"> </t>
    </r>
  </si>
  <si>
    <r>
      <t>Z</t>
    </r>
    <r>
      <rPr>
        <vertAlign val="subscript"/>
        <sz val="11"/>
        <color theme="5"/>
        <rFont val="Calibri"/>
        <family val="2"/>
        <scheme val="minor"/>
      </rPr>
      <t xml:space="preserve">xx bottom </t>
    </r>
  </si>
  <si>
    <r>
      <t>Z</t>
    </r>
    <r>
      <rPr>
        <vertAlign val="subscript"/>
        <sz val="11"/>
        <color theme="5"/>
        <rFont val="Calibri"/>
        <family val="2"/>
        <scheme val="minor"/>
      </rPr>
      <t xml:space="preserve">xx top </t>
    </r>
  </si>
  <si>
    <t>Area Top</t>
  </si>
  <si>
    <t>Area Web1</t>
  </si>
  <si>
    <t>Area Web 2</t>
  </si>
  <si>
    <t>Are Bottom</t>
  </si>
  <si>
    <t>Total</t>
  </si>
  <si>
    <t>Yc_top</t>
  </si>
  <si>
    <t>Yc_Web1</t>
  </si>
  <si>
    <t>Yc_Web2</t>
  </si>
  <si>
    <t>Yc_Bottom</t>
  </si>
  <si>
    <t>e_top</t>
  </si>
  <si>
    <t>e_web1</t>
  </si>
  <si>
    <t>e_web2</t>
  </si>
  <si>
    <t>e_bottom</t>
  </si>
  <si>
    <t>I_top</t>
  </si>
  <si>
    <t>I_Web1</t>
  </si>
  <si>
    <t>I_Web2</t>
  </si>
  <si>
    <t>I_bottom</t>
  </si>
  <si>
    <t>Itotal</t>
  </si>
  <si>
    <t>I_add_top</t>
  </si>
  <si>
    <t>I_add_web1</t>
  </si>
  <si>
    <t>I_add_web2</t>
  </si>
  <si>
    <t>I_add_total</t>
  </si>
  <si>
    <t>Diaphragm spacing a</t>
  </si>
  <si>
    <t>DEPTH</t>
  </si>
  <si>
    <t>WIDTH</t>
  </si>
  <si>
    <r>
      <t xml:space="preserve">ADDITIONAL DEAD LOAD per beam </t>
    </r>
    <r>
      <rPr>
        <sz val="7"/>
        <color rgb="FF00B0F0"/>
        <rFont val="Calibri"/>
        <family val="2"/>
        <scheme val="minor"/>
      </rPr>
      <t>(railL, diaphragm,walkway)</t>
    </r>
  </si>
  <si>
    <r>
      <t xml:space="preserve">ADDITIONAL DEAD LOAD per beam </t>
    </r>
    <r>
      <rPr>
        <sz val="7"/>
        <color rgb="FF00B0F0"/>
        <rFont val="Calibri"/>
        <family val="2"/>
        <scheme val="minor"/>
      </rPr>
      <t>(railL, diaphragm)</t>
    </r>
  </si>
  <si>
    <t>TOP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</si>
</sst>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vertAlign val="subscript"/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0" fillId="0" borderId="9" xfId="0" applyNumberFormat="1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vertical="center"/>
    </xf>
    <xf numFmtId="0" fontId="2" fillId="0" borderId="0" xfId="0" applyFont="1"/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/>
    <xf numFmtId="0" fontId="13" fillId="0" borderId="0" xfId="0" applyFont="1"/>
    <xf numFmtId="0" fontId="4" fillId="0" borderId="0" xfId="0" applyFont="1" applyAlignment="1">
      <alignment horizontal="center"/>
    </xf>
    <xf numFmtId="0" fontId="14" fillId="0" borderId="13" xfId="0" applyFont="1" applyBorder="1"/>
    <xf numFmtId="0" fontId="0" fillId="0" borderId="0" xfId="0" applyAlignment="1">
      <alignment horizontal="right"/>
    </xf>
    <xf numFmtId="1" fontId="4" fillId="0" borderId="0" xfId="0" applyNumberFormat="1" applyFont="1" applyAlignment="1">
      <alignment horizontal="center"/>
    </xf>
    <xf numFmtId="0" fontId="14" fillId="0" borderId="14" xfId="0" applyFont="1" applyBorder="1"/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/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5" fillId="0" borderId="0" xfId="0" applyFont="1"/>
    <xf numFmtId="0" fontId="2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6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Alignment="1"/>
    <xf numFmtId="0" fontId="17" fillId="0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11" fontId="1" fillId="3" borderId="7" xfId="0" applyNumberFormat="1" applyFont="1" applyFill="1" applyBorder="1" applyAlignment="1">
      <alignment horizontal="center"/>
    </xf>
    <xf numFmtId="1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  <xf numFmtId="0" fontId="19" fillId="0" borderId="0" xfId="0" applyFont="1"/>
    <xf numFmtId="0" fontId="19" fillId="0" borderId="0" xfId="0" quotePrefix="1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/>
    <xf numFmtId="0" fontId="15" fillId="0" borderId="0" xfId="0" applyFont="1" applyAlignment="1"/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8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8" xfId="0" applyFont="1" applyFill="1" applyBorder="1" applyAlignment="1">
      <alignment horizontal="left"/>
    </xf>
    <xf numFmtId="2" fontId="24" fillId="0" borderId="0" xfId="0" applyNumberFormat="1" applyFont="1"/>
    <xf numFmtId="0" fontId="24" fillId="0" borderId="0" xfId="0" applyFont="1"/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quotePrefix="1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103188</xdr:colOff>
      <xdr:row>52</xdr:row>
      <xdr:rowOff>158750</xdr:rowOff>
    </xdr:from>
    <xdr:to>
      <xdr:col>20</xdr:col>
      <xdr:colOff>103188</xdr:colOff>
      <xdr:row>53</xdr:row>
      <xdr:rowOff>158750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212D59-18C1-417F-888B-828C8C24EB3A}"/>
            </a:ext>
          </a:extLst>
        </xdr:cNvPr>
        <xdr:cNvCxnSpPr/>
      </xdr:nvCxnSpPr>
      <xdr:spPr>
        <a:xfrm flipV="1">
          <a:off x="7773988" y="20034250"/>
          <a:ext cx="0" cy="184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103188</xdr:colOff>
      <xdr:row>52</xdr:row>
      <xdr:rowOff>158750</xdr:rowOff>
    </xdr:from>
    <xdr:to>
      <xdr:col>25</xdr:col>
      <xdr:colOff>103188</xdr:colOff>
      <xdr:row>53</xdr:row>
      <xdr:rowOff>158750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3052EC-911B-4E5F-894C-5A1E90AD7C43}"/>
            </a:ext>
          </a:extLst>
        </xdr:cNvPr>
        <xdr:cNvCxnSpPr/>
      </xdr:nvCxnSpPr>
      <xdr:spPr>
        <a:xfrm flipV="1">
          <a:off x="9615488" y="20034250"/>
          <a:ext cx="0" cy="184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198438</xdr:colOff>
      <xdr:row>52</xdr:row>
      <xdr:rowOff>150813</xdr:rowOff>
    </xdr:from>
    <xdr:to>
      <xdr:col>26</xdr:col>
      <xdr:colOff>71438</xdr:colOff>
      <xdr:row>52</xdr:row>
      <xdr:rowOff>150813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3A33E70-D9F7-4AE4-9924-0802C1DB7DAF}"/>
            </a:ext>
          </a:extLst>
        </xdr:cNvPr>
        <xdr:cNvCxnSpPr/>
      </xdr:nvCxnSpPr>
      <xdr:spPr>
        <a:xfrm>
          <a:off x="9710738" y="20026313"/>
          <a:ext cx="241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325438</xdr:colOff>
      <xdr:row>53</xdr:row>
      <xdr:rowOff>166688</xdr:rowOff>
    </xdr:from>
    <xdr:to>
      <xdr:col>25</xdr:col>
      <xdr:colOff>325438</xdr:colOff>
      <xdr:row>54</xdr:row>
      <xdr:rowOff>142875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ABFEB33-F1CB-4567-9447-186A3A9210A6}"/>
            </a:ext>
          </a:extLst>
        </xdr:cNvPr>
        <xdr:cNvCxnSpPr/>
      </xdr:nvCxnSpPr>
      <xdr:spPr>
        <a:xfrm flipV="1">
          <a:off x="9837738" y="20226338"/>
          <a:ext cx="0" cy="1603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111125</xdr:colOff>
      <xdr:row>54</xdr:row>
      <xdr:rowOff>150812</xdr:rowOff>
    </xdr:from>
    <xdr:to>
      <xdr:col>20</xdr:col>
      <xdr:colOff>111125</xdr:colOff>
      <xdr:row>55</xdr:row>
      <xdr:rowOff>55562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E9B77A9-27D1-481D-BF28-93CF438D546B}"/>
            </a:ext>
          </a:extLst>
        </xdr:cNvPr>
        <xdr:cNvCxnSpPr/>
      </xdr:nvCxnSpPr>
      <xdr:spPr>
        <a:xfrm flipV="1">
          <a:off x="7781925" y="20394612"/>
          <a:ext cx="0" cy="8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103188</xdr:colOff>
      <xdr:row>54</xdr:row>
      <xdr:rowOff>150812</xdr:rowOff>
    </xdr:from>
    <xdr:to>
      <xdr:col>25</xdr:col>
      <xdr:colOff>103188</xdr:colOff>
      <xdr:row>55</xdr:row>
      <xdr:rowOff>55562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989E005-806B-4740-8C11-87E77ED56B08}"/>
            </a:ext>
          </a:extLst>
        </xdr:cNvPr>
        <xdr:cNvCxnSpPr/>
      </xdr:nvCxnSpPr>
      <xdr:spPr>
        <a:xfrm flipV="1">
          <a:off x="9615488" y="20394612"/>
          <a:ext cx="0" cy="8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119063</xdr:colOff>
      <xdr:row>55</xdr:row>
      <xdr:rowOff>7937</xdr:rowOff>
    </xdr:from>
    <xdr:to>
      <xdr:col>25</xdr:col>
      <xdr:colOff>111125</xdr:colOff>
      <xdr:row>55</xdr:row>
      <xdr:rowOff>7937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6DB6A27-CFB3-482A-A9C5-EF4972AFFCB3}"/>
            </a:ext>
          </a:extLst>
        </xdr:cNvPr>
        <xdr:cNvCxnSpPr/>
      </xdr:nvCxnSpPr>
      <xdr:spPr>
        <a:xfrm>
          <a:off x="7789863" y="20435887"/>
          <a:ext cx="1833562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396</xdr:row>
      <xdr:rowOff>7938</xdr:rowOff>
    </xdr:from>
    <xdr:to>
      <xdr:col>6</xdr:col>
      <xdr:colOff>198438</xdr:colOff>
      <xdr:row>396</xdr:row>
      <xdr:rowOff>7938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3446A02-D8DA-432D-B1E7-0FC8D1FA5F28}"/>
            </a:ext>
          </a:extLst>
        </xdr:cNvPr>
        <xdr:cNvCxnSpPr/>
      </xdr:nvCxnSpPr>
      <xdr:spPr>
        <a:xfrm>
          <a:off x="1104900" y="85682138"/>
          <a:ext cx="13668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79351</xdr:colOff>
      <xdr:row>396</xdr:row>
      <xdr:rowOff>7938</xdr:rowOff>
    </xdr:from>
    <xdr:to>
      <xdr:col>19</xdr:col>
      <xdr:colOff>87289</xdr:colOff>
      <xdr:row>397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05A8631-B709-4D24-8809-D3C4BAB93CF5}"/>
            </a:ext>
          </a:extLst>
        </xdr:cNvPr>
        <xdr:cNvCxnSpPr/>
      </xdr:nvCxnSpPr>
      <xdr:spPr>
        <a:xfrm>
          <a:off x="7381851" y="85682138"/>
          <a:ext cx="7938" cy="2397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166688</xdr:colOff>
      <xdr:row>395</xdr:row>
      <xdr:rowOff>87313</xdr:rowOff>
    </xdr:from>
    <xdr:to>
      <xdr:col>6</xdr:col>
      <xdr:colOff>246063</xdr:colOff>
      <xdr:row>395</xdr:row>
      <xdr:rowOff>182563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2F4C6F9-554B-4CAE-9CF0-70FCB36615FF}"/>
            </a:ext>
          </a:extLst>
        </xdr:cNvPr>
        <xdr:cNvSpPr/>
      </xdr:nvSpPr>
      <xdr:spPr>
        <a:xfrm>
          <a:off x="2439988" y="85577363"/>
          <a:ext cx="79375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309563</xdr:colOff>
      <xdr:row>395</xdr:row>
      <xdr:rowOff>87313</xdr:rowOff>
    </xdr:from>
    <xdr:to>
      <xdr:col>3</xdr:col>
      <xdr:colOff>39688</xdr:colOff>
      <xdr:row>395</xdr:row>
      <xdr:rowOff>182563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C4779E0-3BEC-4947-9CBD-2CEDA0B612FE}"/>
            </a:ext>
          </a:extLst>
        </xdr:cNvPr>
        <xdr:cNvSpPr/>
      </xdr:nvSpPr>
      <xdr:spPr>
        <a:xfrm>
          <a:off x="1046163" y="85577363"/>
          <a:ext cx="98425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0</xdr:colOff>
      <xdr:row>394</xdr:row>
      <xdr:rowOff>79375</xdr:rowOff>
    </xdr:from>
    <xdr:to>
      <xdr:col>6</xdr:col>
      <xdr:colOff>206375</xdr:colOff>
      <xdr:row>394</xdr:row>
      <xdr:rowOff>79375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F516371-E149-4B3D-AB2F-7942AF16499A}"/>
            </a:ext>
          </a:extLst>
        </xdr:cNvPr>
        <xdr:cNvCxnSpPr/>
      </xdr:nvCxnSpPr>
      <xdr:spPr>
        <a:xfrm>
          <a:off x="1104900" y="85385275"/>
          <a:ext cx="13747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401</xdr:row>
      <xdr:rowOff>7938</xdr:rowOff>
    </xdr:from>
    <xdr:to>
      <xdr:col>12</xdr:col>
      <xdr:colOff>23813</xdr:colOff>
      <xdr:row>401</xdr:row>
      <xdr:rowOff>7938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3E23EE7C-CD60-4ABC-AA46-15B50EF2A440}"/>
            </a:ext>
          </a:extLst>
        </xdr:cNvPr>
        <xdr:cNvCxnSpPr/>
      </xdr:nvCxnSpPr>
      <xdr:spPr>
        <a:xfrm>
          <a:off x="736600" y="86602888"/>
          <a:ext cx="38338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401</xdr:row>
      <xdr:rowOff>7938</xdr:rowOff>
    </xdr:from>
    <xdr:to>
      <xdr:col>2</xdr:col>
      <xdr:colOff>0</xdr:colOff>
      <xdr:row>402</xdr:row>
      <xdr:rowOff>111125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48BA5D-895E-4510-BBFE-D5519D4AFE2A}"/>
            </a:ext>
          </a:extLst>
        </xdr:cNvPr>
        <xdr:cNvCxnSpPr/>
      </xdr:nvCxnSpPr>
      <xdr:spPr>
        <a:xfrm flipV="1">
          <a:off x="736600" y="86602888"/>
          <a:ext cx="0" cy="3127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401</xdr:row>
      <xdr:rowOff>7938</xdr:rowOff>
    </xdr:from>
    <xdr:to>
      <xdr:col>12</xdr:col>
      <xdr:colOff>23813</xdr:colOff>
      <xdr:row>402</xdr:row>
      <xdr:rowOff>111125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A66E914-AADA-485D-A992-63221CF95D42}"/>
            </a:ext>
          </a:extLst>
        </xdr:cNvPr>
        <xdr:cNvCxnSpPr/>
      </xdr:nvCxnSpPr>
      <xdr:spPr>
        <a:xfrm flipV="1">
          <a:off x="4570413" y="86602888"/>
          <a:ext cx="0" cy="3127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399</xdr:row>
      <xdr:rowOff>158750</xdr:rowOff>
    </xdr:from>
    <xdr:to>
      <xdr:col>5</xdr:col>
      <xdr:colOff>317500</xdr:colOff>
      <xdr:row>401</xdr:row>
      <xdr:rowOff>31750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FFE7741-F258-4D16-A1F6-E525387E7FDE}"/>
            </a:ext>
          </a:extLst>
        </xdr:cNvPr>
        <xdr:cNvCxnSpPr/>
      </xdr:nvCxnSpPr>
      <xdr:spPr>
        <a:xfrm>
          <a:off x="2190750" y="86385400"/>
          <a:ext cx="0" cy="241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119063</xdr:colOff>
      <xdr:row>399</xdr:row>
      <xdr:rowOff>158750</xdr:rowOff>
    </xdr:from>
    <xdr:to>
      <xdr:col>8</xdr:col>
      <xdr:colOff>119063</xdr:colOff>
      <xdr:row>401</xdr:row>
      <xdr:rowOff>31750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251D98F-0821-4792-95E9-44A570D129B3}"/>
            </a:ext>
          </a:extLst>
        </xdr:cNvPr>
        <xdr:cNvCxnSpPr/>
      </xdr:nvCxnSpPr>
      <xdr:spPr>
        <a:xfrm>
          <a:off x="3128963" y="86385400"/>
          <a:ext cx="0" cy="241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325438</xdr:colOff>
      <xdr:row>396</xdr:row>
      <xdr:rowOff>95248</xdr:rowOff>
    </xdr:from>
    <xdr:to>
      <xdr:col>19</xdr:col>
      <xdr:colOff>87313</xdr:colOff>
      <xdr:row>396</xdr:row>
      <xdr:rowOff>95248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72144B2-C02C-4FC8-8FB5-4DCB205716E9}"/>
            </a:ext>
          </a:extLst>
        </xdr:cNvPr>
        <xdr:cNvCxnSpPr/>
      </xdr:nvCxnSpPr>
      <xdr:spPr>
        <a:xfrm>
          <a:off x="6891338" y="85769448"/>
          <a:ext cx="498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7938</xdr:colOff>
      <xdr:row>401</xdr:row>
      <xdr:rowOff>95246</xdr:rowOff>
    </xdr:from>
    <xdr:to>
      <xdr:col>5</xdr:col>
      <xdr:colOff>333375</xdr:colOff>
      <xdr:row>401</xdr:row>
      <xdr:rowOff>95246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5EF026D-F816-42A8-B57F-C7DBCA28D687}"/>
            </a:ext>
          </a:extLst>
        </xdr:cNvPr>
        <xdr:cNvCxnSpPr/>
      </xdr:nvCxnSpPr>
      <xdr:spPr>
        <a:xfrm>
          <a:off x="744538" y="86690196"/>
          <a:ext cx="1462087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68424</xdr:colOff>
      <xdr:row>405</xdr:row>
      <xdr:rowOff>1</xdr:rowOff>
    </xdr:from>
    <xdr:to>
      <xdr:col>5</xdr:col>
      <xdr:colOff>114144</xdr:colOff>
      <xdr:row>408</xdr:row>
      <xdr:rowOff>0</xdr:rowOff>
    </xdr:to>
    <xdr:sp macro="" textlink="">
      <xdr:nvSpPr>
        <xdr:cNvPr id="42" name="Left Bracket 41">
          <a:extLst>
            <a:ext uri="{FF2B5EF4-FFF2-40B4-BE49-F238E27FC236}">
              <a16:creationId xmlns:a16="http://schemas.microsoft.com/office/drawing/2014/main" id="{1D55CF49-44B7-4D87-9F88-9D0F3EB54393}"/>
            </a:ext>
          </a:extLst>
        </xdr:cNvPr>
        <xdr:cNvSpPr/>
      </xdr:nvSpPr>
      <xdr:spPr>
        <a:xfrm>
          <a:off x="1941674" y="87356951"/>
          <a:ext cx="45720" cy="603249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122081</xdr:colOff>
      <xdr:row>405</xdr:row>
      <xdr:rowOff>1</xdr:rowOff>
    </xdr:from>
    <xdr:to>
      <xdr:col>8</xdr:col>
      <xdr:colOff>167800</xdr:colOff>
      <xdr:row>408</xdr:row>
      <xdr:rowOff>0</xdr:rowOff>
    </xdr:to>
    <xdr:sp macro="" textlink="">
      <xdr:nvSpPr>
        <xdr:cNvPr id="43" name="Left Bracket 42">
          <a:extLst>
            <a:ext uri="{FF2B5EF4-FFF2-40B4-BE49-F238E27FC236}">
              <a16:creationId xmlns:a16="http://schemas.microsoft.com/office/drawing/2014/main" id="{B9FCCAB1-F2BE-4CBF-A5A9-A33200124AE6}"/>
            </a:ext>
          </a:extLst>
        </xdr:cNvPr>
        <xdr:cNvSpPr/>
      </xdr:nvSpPr>
      <xdr:spPr>
        <a:xfrm flipH="1">
          <a:off x="3131981" y="87356951"/>
          <a:ext cx="45719" cy="603249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274768</xdr:colOff>
      <xdr:row>411</xdr:row>
      <xdr:rowOff>103193</xdr:rowOff>
    </xdr:from>
    <xdr:to>
      <xdr:col>3</xdr:col>
      <xdr:colOff>320488</xdr:colOff>
      <xdr:row>414</xdr:row>
      <xdr:rowOff>142879</xdr:rowOff>
    </xdr:to>
    <xdr:sp macro="" textlink="">
      <xdr:nvSpPr>
        <xdr:cNvPr id="44" name="Left Bracket 43">
          <a:extLst>
            <a:ext uri="{FF2B5EF4-FFF2-40B4-BE49-F238E27FC236}">
              <a16:creationId xmlns:a16="http://schemas.microsoft.com/office/drawing/2014/main" id="{4F80C911-5691-4EB1-B442-E832186F78E9}"/>
            </a:ext>
          </a:extLst>
        </xdr:cNvPr>
        <xdr:cNvSpPr/>
      </xdr:nvSpPr>
      <xdr:spPr>
        <a:xfrm>
          <a:off x="1379668" y="88615843"/>
          <a:ext cx="45720" cy="617536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233175</xdr:colOff>
      <xdr:row>411</xdr:row>
      <xdr:rowOff>103193</xdr:rowOff>
    </xdr:from>
    <xdr:to>
      <xdr:col>9</xdr:col>
      <xdr:colOff>278894</xdr:colOff>
      <xdr:row>414</xdr:row>
      <xdr:rowOff>142879</xdr:rowOff>
    </xdr:to>
    <xdr:sp macro="" textlink="">
      <xdr:nvSpPr>
        <xdr:cNvPr id="45" name="Left Bracket 44">
          <a:extLst>
            <a:ext uri="{FF2B5EF4-FFF2-40B4-BE49-F238E27FC236}">
              <a16:creationId xmlns:a16="http://schemas.microsoft.com/office/drawing/2014/main" id="{6086D7B0-71D0-473A-8D90-BE834CE2A8B8}"/>
            </a:ext>
          </a:extLst>
        </xdr:cNvPr>
        <xdr:cNvSpPr/>
      </xdr:nvSpPr>
      <xdr:spPr>
        <a:xfrm flipH="1">
          <a:off x="3643125" y="88615843"/>
          <a:ext cx="45719" cy="617536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7938</xdr:colOff>
      <xdr:row>402</xdr:row>
      <xdr:rowOff>23807</xdr:rowOff>
    </xdr:from>
    <xdr:to>
      <xdr:col>12</xdr:col>
      <xdr:colOff>23813</xdr:colOff>
      <xdr:row>402</xdr:row>
      <xdr:rowOff>23807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0D11D5D-4F2E-4D0C-B80F-A2CC732ABCF4}"/>
            </a:ext>
          </a:extLst>
        </xdr:cNvPr>
        <xdr:cNvCxnSpPr/>
      </xdr:nvCxnSpPr>
      <xdr:spPr>
        <a:xfrm>
          <a:off x="744538" y="86828307"/>
          <a:ext cx="38258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774</xdr:row>
      <xdr:rowOff>28575</xdr:rowOff>
    </xdr:from>
    <xdr:to>
      <xdr:col>7</xdr:col>
      <xdr:colOff>323850</xdr:colOff>
      <xdr:row>774</xdr:row>
      <xdr:rowOff>28575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AD39805C-C55D-4585-A93F-E247CAFCB6FE}"/>
            </a:ext>
          </a:extLst>
        </xdr:cNvPr>
        <xdr:cNvCxnSpPr/>
      </xdr:nvCxnSpPr>
      <xdr:spPr>
        <a:xfrm>
          <a:off x="2870200" y="157680025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220028</xdr:colOff>
      <xdr:row>498</xdr:row>
      <xdr:rowOff>13397</xdr:rowOff>
    </xdr:from>
    <xdr:to>
      <xdr:col>5</xdr:col>
      <xdr:colOff>265748</xdr:colOff>
      <xdr:row>501</xdr:row>
      <xdr:rowOff>148529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74EC83F5-DB35-4873-8D30-0AE6E2AC36EF}"/>
            </a:ext>
          </a:extLst>
        </xdr:cNvPr>
        <xdr:cNvSpPr/>
      </xdr:nvSpPr>
      <xdr:spPr>
        <a:xfrm>
          <a:off x="2093278" y="105131297"/>
          <a:ext cx="45720" cy="71933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209549</xdr:colOff>
      <xdr:row>498</xdr:row>
      <xdr:rowOff>28575</xdr:rowOff>
    </xdr:from>
    <xdr:to>
      <xdr:col>12</xdr:col>
      <xdr:colOff>255269</xdr:colOff>
      <xdr:row>501</xdr:row>
      <xdr:rowOff>152401</xdr:rowOff>
    </xdr:to>
    <xdr:sp macro="" textlink="">
      <xdr:nvSpPr>
        <xdr:cNvPr id="49" name="Left Brace 48">
          <a:extLst>
            <a:ext uri="{FF2B5EF4-FFF2-40B4-BE49-F238E27FC236}">
              <a16:creationId xmlns:a16="http://schemas.microsoft.com/office/drawing/2014/main" id="{3074C9AF-4A67-4E23-9A42-58BB804D6090}"/>
            </a:ext>
          </a:extLst>
        </xdr:cNvPr>
        <xdr:cNvSpPr/>
      </xdr:nvSpPr>
      <xdr:spPr>
        <a:xfrm flipH="1">
          <a:off x="4756149" y="105146475"/>
          <a:ext cx="45720" cy="70802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228600</xdr:colOff>
      <xdr:row>802</xdr:row>
      <xdr:rowOff>28575</xdr:rowOff>
    </xdr:from>
    <xdr:to>
      <xdr:col>7</xdr:col>
      <xdr:colOff>323850</xdr:colOff>
      <xdr:row>802</xdr:row>
      <xdr:rowOff>28575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D33532FD-4EBA-4E67-B334-DB4E81D14C8E}"/>
            </a:ext>
          </a:extLst>
        </xdr:cNvPr>
        <xdr:cNvCxnSpPr/>
      </xdr:nvCxnSpPr>
      <xdr:spPr>
        <a:xfrm>
          <a:off x="2870200" y="162937825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1085</xdr:row>
      <xdr:rowOff>180975</xdr:rowOff>
    </xdr:from>
    <xdr:to>
      <xdr:col>8</xdr:col>
      <xdr:colOff>247650</xdr:colOff>
      <xdr:row>1085</xdr:row>
      <xdr:rowOff>180975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66D368CE-73D0-459A-97CB-AC8E1A117EE7}"/>
            </a:ext>
          </a:extLst>
        </xdr:cNvPr>
        <xdr:cNvCxnSpPr/>
      </xdr:nvCxnSpPr>
      <xdr:spPr>
        <a:xfrm>
          <a:off x="387350" y="2159095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1086</xdr:row>
      <xdr:rowOff>66675</xdr:rowOff>
    </xdr:from>
    <xdr:to>
      <xdr:col>8</xdr:col>
      <xdr:colOff>247650</xdr:colOff>
      <xdr:row>1086</xdr:row>
      <xdr:rowOff>66675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EF5B65-F662-4ED3-A19B-B398D3777977}"/>
            </a:ext>
          </a:extLst>
        </xdr:cNvPr>
        <xdr:cNvCxnSpPr/>
      </xdr:nvCxnSpPr>
      <xdr:spPr>
        <a:xfrm>
          <a:off x="387350" y="2159793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1094</xdr:row>
      <xdr:rowOff>9525</xdr:rowOff>
    </xdr:from>
    <xdr:to>
      <xdr:col>8</xdr:col>
      <xdr:colOff>247650</xdr:colOff>
      <xdr:row>1094</xdr:row>
      <xdr:rowOff>9525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EFAC99FF-A92B-4ED2-90D8-E816E6080093}"/>
            </a:ext>
          </a:extLst>
        </xdr:cNvPr>
        <xdr:cNvCxnSpPr/>
      </xdr:nvCxnSpPr>
      <xdr:spPr>
        <a:xfrm>
          <a:off x="387350" y="2173954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1094</xdr:row>
      <xdr:rowOff>85725</xdr:rowOff>
    </xdr:from>
    <xdr:to>
      <xdr:col>8</xdr:col>
      <xdr:colOff>247650</xdr:colOff>
      <xdr:row>1094</xdr:row>
      <xdr:rowOff>85725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267D4396-89C8-4594-8934-46D5DCFF3228}"/>
            </a:ext>
          </a:extLst>
        </xdr:cNvPr>
        <xdr:cNvCxnSpPr/>
      </xdr:nvCxnSpPr>
      <xdr:spPr>
        <a:xfrm>
          <a:off x="387350" y="2174716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1086</xdr:row>
      <xdr:rowOff>76200</xdr:rowOff>
    </xdr:from>
    <xdr:to>
      <xdr:col>2</xdr:col>
      <xdr:colOff>295275</xdr:colOff>
      <xdr:row>1094</xdr:row>
      <xdr:rowOff>9525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6EC81E7E-384D-4ECC-97D6-D824BE572800}"/>
            </a:ext>
          </a:extLst>
        </xdr:cNvPr>
        <xdr:cNvCxnSpPr/>
      </xdr:nvCxnSpPr>
      <xdr:spPr>
        <a:xfrm>
          <a:off x="1031875" y="2159889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1086</xdr:row>
      <xdr:rowOff>76200</xdr:rowOff>
    </xdr:from>
    <xdr:to>
      <xdr:col>6</xdr:col>
      <xdr:colOff>161925</xdr:colOff>
      <xdr:row>1094</xdr:row>
      <xdr:rowOff>9525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641426BD-8AFD-43E4-8C0F-78F8CD77203B}"/>
            </a:ext>
          </a:extLst>
        </xdr:cNvPr>
        <xdr:cNvCxnSpPr/>
      </xdr:nvCxnSpPr>
      <xdr:spPr>
        <a:xfrm>
          <a:off x="2435225" y="2159889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1086</xdr:row>
      <xdr:rowOff>76200</xdr:rowOff>
    </xdr:from>
    <xdr:to>
      <xdr:col>6</xdr:col>
      <xdr:colOff>190500</xdr:colOff>
      <xdr:row>1094</xdr:row>
      <xdr:rowOff>9525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38FF1234-0C6F-4A5C-A31D-63C85BEC1960}"/>
            </a:ext>
          </a:extLst>
        </xdr:cNvPr>
        <xdr:cNvCxnSpPr/>
      </xdr:nvCxnSpPr>
      <xdr:spPr>
        <a:xfrm>
          <a:off x="2463800" y="2159889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1086</xdr:row>
      <xdr:rowOff>76200</xdr:rowOff>
    </xdr:from>
    <xdr:to>
      <xdr:col>2</xdr:col>
      <xdr:colOff>266700</xdr:colOff>
      <xdr:row>1094</xdr:row>
      <xdr:rowOff>9525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BB263ABB-5C4A-43AB-823A-450017C1623A}"/>
            </a:ext>
          </a:extLst>
        </xdr:cNvPr>
        <xdr:cNvCxnSpPr/>
      </xdr:nvCxnSpPr>
      <xdr:spPr>
        <a:xfrm>
          <a:off x="1003300" y="2159889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1089</xdr:row>
      <xdr:rowOff>123825</xdr:rowOff>
    </xdr:from>
    <xdr:to>
      <xdr:col>1</xdr:col>
      <xdr:colOff>95250</xdr:colOff>
      <xdr:row>1091</xdr:row>
      <xdr:rowOff>51</xdr:rowOff>
    </xdr:to>
    <xdr:sp macro="" textlink="">
      <xdr:nvSpPr>
        <xdr:cNvPr id="63" name="Freeform 30">
          <a:extLst>
            <a:ext uri="{FF2B5EF4-FFF2-40B4-BE49-F238E27FC236}">
              <a16:creationId xmlns:a16="http://schemas.microsoft.com/office/drawing/2014/main" id="{CB3C227C-1F04-41FF-9079-9FFFB5A72E70}"/>
            </a:ext>
          </a:extLst>
        </xdr:cNvPr>
        <xdr:cNvSpPr/>
      </xdr:nvSpPr>
      <xdr:spPr>
        <a:xfrm>
          <a:off x="266700" y="21658897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257175</xdr:colOff>
      <xdr:row>1085</xdr:row>
      <xdr:rowOff>47625</xdr:rowOff>
    </xdr:from>
    <xdr:to>
      <xdr:col>8</xdr:col>
      <xdr:colOff>257175</xdr:colOff>
      <xdr:row>1089</xdr:row>
      <xdr:rowOff>104775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6DD046AD-F211-4C0E-95C6-E8D666E54302}"/>
            </a:ext>
          </a:extLst>
        </xdr:cNvPr>
        <xdr:cNvCxnSpPr/>
      </xdr:nvCxnSpPr>
      <xdr:spPr>
        <a:xfrm>
          <a:off x="3267075" y="21577617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1090</xdr:row>
      <xdr:rowOff>171450</xdr:rowOff>
    </xdr:from>
    <xdr:to>
      <xdr:col>8</xdr:col>
      <xdr:colOff>257175</xdr:colOff>
      <xdr:row>1095</xdr:row>
      <xdr:rowOff>38100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22E7F0D4-EA8A-40F7-90A2-69A42F91B50D}"/>
            </a:ext>
          </a:extLst>
        </xdr:cNvPr>
        <xdr:cNvCxnSpPr/>
      </xdr:nvCxnSpPr>
      <xdr:spPr>
        <a:xfrm>
          <a:off x="3267075" y="21682075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1089</xdr:row>
      <xdr:rowOff>123825</xdr:rowOff>
    </xdr:from>
    <xdr:to>
      <xdr:col>9</xdr:col>
      <xdr:colOff>0</xdr:colOff>
      <xdr:row>1091</xdr:row>
      <xdr:rowOff>51</xdr:rowOff>
    </xdr:to>
    <xdr:sp macro="" textlink="">
      <xdr:nvSpPr>
        <xdr:cNvPr id="66" name="Freeform 87">
          <a:extLst>
            <a:ext uri="{FF2B5EF4-FFF2-40B4-BE49-F238E27FC236}">
              <a16:creationId xmlns:a16="http://schemas.microsoft.com/office/drawing/2014/main" id="{7723D6D7-36AB-4783-B5B0-6A8F3BC1A357}"/>
            </a:ext>
          </a:extLst>
        </xdr:cNvPr>
        <xdr:cNvSpPr/>
      </xdr:nvSpPr>
      <xdr:spPr>
        <a:xfrm>
          <a:off x="3181350" y="216588975"/>
          <a:ext cx="22860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0</xdr:colOff>
      <xdr:row>1085</xdr:row>
      <xdr:rowOff>19050</xdr:rowOff>
    </xdr:from>
    <xdr:to>
      <xdr:col>8</xdr:col>
      <xdr:colOff>257175</xdr:colOff>
      <xdr:row>1085</xdr:row>
      <xdr:rowOff>171450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8B061F43-DA24-4884-B4B5-5A61AD0F4977}"/>
            </a:ext>
          </a:extLst>
        </xdr:cNvPr>
        <xdr:cNvSpPr/>
      </xdr:nvSpPr>
      <xdr:spPr>
        <a:xfrm>
          <a:off x="368300" y="215747600"/>
          <a:ext cx="2898775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85725</xdr:colOff>
      <xdr:row>1083</xdr:row>
      <xdr:rowOff>0</xdr:rowOff>
    </xdr:from>
    <xdr:to>
      <xdr:col>5</xdr:col>
      <xdr:colOff>123825</xdr:colOff>
      <xdr:row>1085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64E81454-E414-4916-89BA-2B26BD8FF4A0}"/>
            </a:ext>
          </a:extLst>
        </xdr:cNvPr>
        <xdr:cNvSpPr/>
      </xdr:nvSpPr>
      <xdr:spPr>
        <a:xfrm>
          <a:off x="1558925" y="215360250"/>
          <a:ext cx="438150" cy="377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304800</xdr:colOff>
      <xdr:row>1080</xdr:row>
      <xdr:rowOff>133350</xdr:rowOff>
    </xdr:from>
    <xdr:to>
      <xdr:col>4</xdr:col>
      <xdr:colOff>304800</xdr:colOff>
      <xdr:row>1083</xdr:row>
      <xdr:rowOff>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7583325-3530-4D2F-877A-A6C7BB4CA99A}"/>
            </a:ext>
          </a:extLst>
        </xdr:cNvPr>
        <xdr:cNvCxnSpPr/>
      </xdr:nvCxnSpPr>
      <xdr:spPr>
        <a:xfrm>
          <a:off x="1778000" y="21494115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1084</xdr:row>
      <xdr:rowOff>180975</xdr:rowOff>
    </xdr:from>
    <xdr:to>
      <xdr:col>4</xdr:col>
      <xdr:colOff>161925</xdr:colOff>
      <xdr:row>1090</xdr:row>
      <xdr:rowOff>114300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7017083A-6970-4474-BC79-09A3A0A046AD}"/>
            </a:ext>
          </a:extLst>
        </xdr:cNvPr>
        <xdr:cNvCxnSpPr/>
      </xdr:nvCxnSpPr>
      <xdr:spPr>
        <a:xfrm flipH="1">
          <a:off x="841375" y="215725375"/>
          <a:ext cx="793750" cy="1038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1085</xdr:row>
      <xdr:rowOff>0</xdr:rowOff>
    </xdr:from>
    <xdr:to>
      <xdr:col>6</xdr:col>
      <xdr:colOff>333375</xdr:colOff>
      <xdr:row>1090</xdr:row>
      <xdr:rowOff>133350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4A746C2-62EB-4CF1-A033-D75500452492}"/>
            </a:ext>
          </a:extLst>
        </xdr:cNvPr>
        <xdr:cNvCxnSpPr/>
      </xdr:nvCxnSpPr>
      <xdr:spPr>
        <a:xfrm>
          <a:off x="1949450" y="215728550"/>
          <a:ext cx="657225" cy="105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1088</xdr:row>
      <xdr:rowOff>180975</xdr:rowOff>
    </xdr:from>
    <xdr:to>
      <xdr:col>6</xdr:col>
      <xdr:colOff>161925</xdr:colOff>
      <xdr:row>1089</xdr:row>
      <xdr:rowOff>123825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56C4E56-BAC5-40FC-A34E-FCA7315C6141}"/>
            </a:ext>
          </a:extLst>
        </xdr:cNvPr>
        <xdr:cNvSpPr/>
      </xdr:nvSpPr>
      <xdr:spPr>
        <a:xfrm>
          <a:off x="1050925" y="216461975"/>
          <a:ext cx="13843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304800</xdr:colOff>
      <xdr:row>1092</xdr:row>
      <xdr:rowOff>180975</xdr:rowOff>
    </xdr:from>
    <xdr:to>
      <xdr:col>6</xdr:col>
      <xdr:colOff>171450</xdr:colOff>
      <xdr:row>1092</xdr:row>
      <xdr:rowOff>180975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C3AB63B-27A9-47CA-879A-ECAD7026AEE4}"/>
            </a:ext>
          </a:extLst>
        </xdr:cNvPr>
        <xdr:cNvCxnSpPr/>
      </xdr:nvCxnSpPr>
      <xdr:spPr>
        <a:xfrm>
          <a:off x="1041400" y="217198575"/>
          <a:ext cx="14033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1086</xdr:row>
      <xdr:rowOff>76200</xdr:rowOff>
    </xdr:from>
    <xdr:to>
      <xdr:col>7</xdr:col>
      <xdr:colOff>190500</xdr:colOff>
      <xdr:row>1094</xdr:row>
      <xdr:rowOff>9525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FAE25BD-83DF-4EAC-972A-A0426F3772A5}"/>
            </a:ext>
          </a:extLst>
        </xdr:cNvPr>
        <xdr:cNvCxnSpPr/>
      </xdr:nvCxnSpPr>
      <xdr:spPr>
        <a:xfrm>
          <a:off x="2832100" y="215988900"/>
          <a:ext cx="0" cy="1406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955</xdr:row>
      <xdr:rowOff>114300</xdr:rowOff>
    </xdr:from>
    <xdr:to>
      <xdr:col>11</xdr:col>
      <xdr:colOff>133350</xdr:colOff>
      <xdr:row>955</xdr:row>
      <xdr:rowOff>114300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EEA5940-399F-4624-AC1B-BCDBC7D53256}"/>
            </a:ext>
          </a:extLst>
        </xdr:cNvPr>
        <xdr:cNvCxnSpPr/>
      </xdr:nvCxnSpPr>
      <xdr:spPr>
        <a:xfrm>
          <a:off x="3743325" y="191535050"/>
          <a:ext cx="5365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990</xdr:row>
      <xdr:rowOff>95250</xdr:rowOff>
    </xdr:from>
    <xdr:to>
      <xdr:col>9</xdr:col>
      <xdr:colOff>323850</xdr:colOff>
      <xdr:row>990</xdr:row>
      <xdr:rowOff>95250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B2599AF-110D-42BB-B612-91BB20B0F437}"/>
            </a:ext>
          </a:extLst>
        </xdr:cNvPr>
        <xdr:cNvCxnSpPr/>
      </xdr:nvCxnSpPr>
      <xdr:spPr>
        <a:xfrm>
          <a:off x="3219450" y="1979866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860</xdr:row>
      <xdr:rowOff>57150</xdr:rowOff>
    </xdr:from>
    <xdr:to>
      <xdr:col>8</xdr:col>
      <xdr:colOff>161925</xdr:colOff>
      <xdr:row>860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3AB22A9E-0DFC-4929-A071-D3F01834B376}"/>
            </a:ext>
          </a:extLst>
        </xdr:cNvPr>
        <xdr:cNvCxnSpPr/>
      </xdr:nvCxnSpPr>
      <xdr:spPr>
        <a:xfrm>
          <a:off x="1806575" y="173875700"/>
          <a:ext cx="1365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860</xdr:row>
      <xdr:rowOff>66675</xdr:rowOff>
    </xdr:from>
    <xdr:to>
      <xdr:col>4</xdr:col>
      <xdr:colOff>323850</xdr:colOff>
      <xdr:row>861</xdr:row>
      <xdr:rowOff>57150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40A03DE6-19D3-41BA-A4AE-F00E66B3E2F8}"/>
            </a:ext>
          </a:extLst>
        </xdr:cNvPr>
        <xdr:cNvCxnSpPr/>
      </xdr:nvCxnSpPr>
      <xdr:spPr>
        <a:xfrm flipV="1">
          <a:off x="1797050" y="173885225"/>
          <a:ext cx="0" cy="174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860</xdr:row>
      <xdr:rowOff>66675</xdr:rowOff>
    </xdr:from>
    <xdr:to>
      <xdr:col>8</xdr:col>
      <xdr:colOff>152400</xdr:colOff>
      <xdr:row>861</xdr:row>
      <xdr:rowOff>57150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14B11A50-0555-4596-A083-A6E7B9DC5FC1}"/>
            </a:ext>
          </a:extLst>
        </xdr:cNvPr>
        <xdr:cNvCxnSpPr/>
      </xdr:nvCxnSpPr>
      <xdr:spPr>
        <a:xfrm flipV="1">
          <a:off x="3162300" y="173885225"/>
          <a:ext cx="0" cy="174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858</xdr:row>
      <xdr:rowOff>66675</xdr:rowOff>
    </xdr:from>
    <xdr:to>
      <xdr:col>5</xdr:col>
      <xdr:colOff>361950</xdr:colOff>
      <xdr:row>860</xdr:row>
      <xdr:rowOff>28575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B2E6DBC-D8F2-49FC-A09C-2DB01512ADDF}"/>
            </a:ext>
          </a:extLst>
        </xdr:cNvPr>
        <xdr:cNvCxnSpPr/>
      </xdr:nvCxnSpPr>
      <xdr:spPr>
        <a:xfrm>
          <a:off x="2235200" y="173516925"/>
          <a:ext cx="0" cy="330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1236</xdr:row>
      <xdr:rowOff>180975</xdr:rowOff>
    </xdr:from>
    <xdr:to>
      <xdr:col>29</xdr:col>
      <xdr:colOff>247650</xdr:colOff>
      <xdr:row>1236</xdr:row>
      <xdr:rowOff>180975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C8B92DC7-4678-41D3-9856-F1470F58085C}"/>
            </a:ext>
          </a:extLst>
        </xdr:cNvPr>
        <xdr:cNvCxnSpPr/>
      </xdr:nvCxnSpPr>
      <xdr:spPr>
        <a:xfrm>
          <a:off x="8426450" y="244236875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1237</xdr:row>
      <xdr:rowOff>66675</xdr:rowOff>
    </xdr:from>
    <xdr:to>
      <xdr:col>29</xdr:col>
      <xdr:colOff>247650</xdr:colOff>
      <xdr:row>1237</xdr:row>
      <xdr:rowOff>66675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B067032-C6AF-4E64-A8A1-1135DA08456C}"/>
            </a:ext>
          </a:extLst>
        </xdr:cNvPr>
        <xdr:cNvCxnSpPr/>
      </xdr:nvCxnSpPr>
      <xdr:spPr>
        <a:xfrm>
          <a:off x="8426450" y="244306725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1245</xdr:row>
      <xdr:rowOff>9525</xdr:rowOff>
    </xdr:from>
    <xdr:to>
      <xdr:col>29</xdr:col>
      <xdr:colOff>247650</xdr:colOff>
      <xdr:row>1245</xdr:row>
      <xdr:rowOff>9525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61F29B64-6527-4375-A474-6350A5B69F68}"/>
            </a:ext>
          </a:extLst>
        </xdr:cNvPr>
        <xdr:cNvCxnSpPr/>
      </xdr:nvCxnSpPr>
      <xdr:spPr>
        <a:xfrm>
          <a:off x="8426450" y="245722775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1245</xdr:row>
      <xdr:rowOff>85725</xdr:rowOff>
    </xdr:from>
    <xdr:to>
      <xdr:col>29</xdr:col>
      <xdr:colOff>247650</xdr:colOff>
      <xdr:row>1245</xdr:row>
      <xdr:rowOff>85725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780DD967-8EF4-4744-BE3B-E028C5A0642C}"/>
            </a:ext>
          </a:extLst>
        </xdr:cNvPr>
        <xdr:cNvCxnSpPr/>
      </xdr:nvCxnSpPr>
      <xdr:spPr>
        <a:xfrm>
          <a:off x="8426450" y="245798975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1089</xdr:row>
      <xdr:rowOff>47625</xdr:rowOff>
    </xdr:from>
    <xdr:to>
      <xdr:col>1</xdr:col>
      <xdr:colOff>0</xdr:colOff>
      <xdr:row>1093</xdr:row>
      <xdr:rowOff>104775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78DCCC3-D989-4861-A6C5-8B5427E3829A}"/>
            </a:ext>
          </a:extLst>
        </xdr:cNvPr>
        <xdr:cNvCxnSpPr/>
      </xdr:nvCxnSpPr>
      <xdr:spPr>
        <a:xfrm>
          <a:off x="368300" y="21651277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1094</xdr:row>
      <xdr:rowOff>171450</xdr:rowOff>
    </xdr:from>
    <xdr:to>
      <xdr:col>1</xdr:col>
      <xdr:colOff>0</xdr:colOff>
      <xdr:row>1099</xdr:row>
      <xdr:rowOff>38100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8FF24007-D6E8-4BF5-B113-8325F0CA164F}"/>
            </a:ext>
          </a:extLst>
        </xdr:cNvPr>
        <xdr:cNvCxnSpPr/>
      </xdr:nvCxnSpPr>
      <xdr:spPr>
        <a:xfrm>
          <a:off x="368300" y="21755735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1240</xdr:row>
      <xdr:rowOff>123825</xdr:rowOff>
    </xdr:from>
    <xdr:to>
      <xdr:col>22</xdr:col>
      <xdr:colOff>95250</xdr:colOff>
      <xdr:row>1242</xdr:row>
      <xdr:rowOff>51</xdr:rowOff>
    </xdr:to>
    <xdr:sp macro="" textlink="">
      <xdr:nvSpPr>
        <xdr:cNvPr id="87" name="Freeform 257">
          <a:extLst>
            <a:ext uri="{FF2B5EF4-FFF2-40B4-BE49-F238E27FC236}">
              <a16:creationId xmlns:a16="http://schemas.microsoft.com/office/drawing/2014/main" id="{F07B218A-09B3-4040-884F-9F866BD618BB}"/>
            </a:ext>
          </a:extLst>
        </xdr:cNvPr>
        <xdr:cNvSpPr/>
      </xdr:nvSpPr>
      <xdr:spPr>
        <a:xfrm>
          <a:off x="8305800" y="24491632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257175</xdr:colOff>
      <xdr:row>1236</xdr:row>
      <xdr:rowOff>47625</xdr:rowOff>
    </xdr:from>
    <xdr:to>
      <xdr:col>29</xdr:col>
      <xdr:colOff>257175</xdr:colOff>
      <xdr:row>1240</xdr:row>
      <xdr:rowOff>104775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D8396147-25EC-4730-86EB-6F5456D79ED0}"/>
            </a:ext>
          </a:extLst>
        </xdr:cNvPr>
        <xdr:cNvCxnSpPr/>
      </xdr:nvCxnSpPr>
      <xdr:spPr>
        <a:xfrm>
          <a:off x="11242675" y="24410352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257175</xdr:colOff>
      <xdr:row>1241</xdr:row>
      <xdr:rowOff>171450</xdr:rowOff>
    </xdr:from>
    <xdr:to>
      <xdr:col>29</xdr:col>
      <xdr:colOff>257175</xdr:colOff>
      <xdr:row>1246</xdr:row>
      <xdr:rowOff>38100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7E14E763-F790-4190-B2C8-F786CFB78085}"/>
            </a:ext>
          </a:extLst>
        </xdr:cNvPr>
        <xdr:cNvCxnSpPr/>
      </xdr:nvCxnSpPr>
      <xdr:spPr>
        <a:xfrm>
          <a:off x="11242675" y="24514810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1240</xdr:row>
      <xdr:rowOff>123825</xdr:rowOff>
    </xdr:from>
    <xdr:to>
      <xdr:col>30</xdr:col>
      <xdr:colOff>0</xdr:colOff>
      <xdr:row>1242</xdr:row>
      <xdr:rowOff>51</xdr:rowOff>
    </xdr:to>
    <xdr:sp macro="" textlink="">
      <xdr:nvSpPr>
        <xdr:cNvPr id="90" name="Freeform 260">
          <a:extLst>
            <a:ext uri="{FF2B5EF4-FFF2-40B4-BE49-F238E27FC236}">
              <a16:creationId xmlns:a16="http://schemas.microsoft.com/office/drawing/2014/main" id="{1EFF76C1-C8FC-40ED-9254-A20C120974EE}"/>
            </a:ext>
          </a:extLst>
        </xdr:cNvPr>
        <xdr:cNvSpPr/>
      </xdr:nvSpPr>
      <xdr:spPr>
        <a:xfrm>
          <a:off x="11156950" y="24491632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25</xdr:col>
      <xdr:colOff>304800</xdr:colOff>
      <xdr:row>1231</xdr:row>
      <xdr:rowOff>171450</xdr:rowOff>
    </xdr:from>
    <xdr:to>
      <xdr:col>25</xdr:col>
      <xdr:colOff>304800</xdr:colOff>
      <xdr:row>1234</xdr:row>
      <xdr:rowOff>38100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ED050E3-3E32-45B0-A4BE-0D480759510C}"/>
            </a:ext>
          </a:extLst>
        </xdr:cNvPr>
        <xdr:cNvCxnSpPr/>
      </xdr:nvCxnSpPr>
      <xdr:spPr>
        <a:xfrm>
          <a:off x="9817100" y="2433066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93059</xdr:colOff>
      <xdr:row>1236</xdr:row>
      <xdr:rowOff>104775</xdr:rowOff>
    </xdr:from>
    <xdr:to>
      <xdr:col>25</xdr:col>
      <xdr:colOff>180975</xdr:colOff>
      <xdr:row>1244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D364C72-13D5-420B-9791-7C171596478C}"/>
            </a:ext>
          </a:extLst>
        </xdr:cNvPr>
        <xdr:cNvCxnSpPr/>
      </xdr:nvCxnSpPr>
      <xdr:spPr>
        <a:xfrm flipH="1">
          <a:off x="8500459" y="244160675"/>
          <a:ext cx="1192816" cy="1368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1236</xdr:row>
      <xdr:rowOff>95250</xdr:rowOff>
    </xdr:from>
    <xdr:to>
      <xdr:col>28</xdr:col>
      <xdr:colOff>312487</xdr:colOff>
      <xdr:row>1244</xdr:row>
      <xdr:rowOff>38100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96FBFC9B-2264-4A5D-81EE-450F47F162C8}"/>
            </a:ext>
          </a:extLst>
        </xdr:cNvPr>
        <xdr:cNvCxnSpPr/>
      </xdr:nvCxnSpPr>
      <xdr:spPr>
        <a:xfrm>
          <a:off x="9928225" y="244151150"/>
          <a:ext cx="1001462" cy="14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314325</xdr:colOff>
      <xdr:row>1243</xdr:row>
      <xdr:rowOff>38100</xdr:rowOff>
    </xdr:from>
    <xdr:to>
      <xdr:col>28</xdr:col>
      <xdr:colOff>85725</xdr:colOff>
      <xdr:row>1243</xdr:row>
      <xdr:rowOff>38100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FE91CE27-DC1A-4FA7-B29A-068167F79EC6}"/>
            </a:ext>
          </a:extLst>
        </xdr:cNvPr>
        <xdr:cNvCxnSpPr/>
      </xdr:nvCxnSpPr>
      <xdr:spPr>
        <a:xfrm>
          <a:off x="8721725" y="245383050"/>
          <a:ext cx="19812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1234</xdr:row>
      <xdr:rowOff>85725</xdr:rowOff>
    </xdr:from>
    <xdr:to>
      <xdr:col>26</xdr:col>
      <xdr:colOff>161925</xdr:colOff>
      <xdr:row>1236</xdr:row>
      <xdr:rowOff>95250</xdr:rowOff>
    </xdr:to>
    <xdr:sp macro="" textlink="">
      <xdr:nvSpPr>
        <xdr:cNvPr id="95" name="Donut 2">
          <a:extLst>
            <a:ext uri="{FF2B5EF4-FFF2-40B4-BE49-F238E27FC236}">
              <a16:creationId xmlns:a16="http://schemas.microsoft.com/office/drawing/2014/main" id="{2E07BF10-6EE6-4ABA-9F00-5C7D50A7A647}"/>
            </a:ext>
          </a:extLst>
        </xdr:cNvPr>
        <xdr:cNvSpPr/>
      </xdr:nvSpPr>
      <xdr:spPr>
        <a:xfrm>
          <a:off x="9588500" y="243773325"/>
          <a:ext cx="454025" cy="377825"/>
        </a:xfrm>
        <a:prstGeom prst="donu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314325</xdr:colOff>
      <xdr:row>1236</xdr:row>
      <xdr:rowOff>95250</xdr:rowOff>
    </xdr:from>
    <xdr:to>
      <xdr:col>28</xdr:col>
      <xdr:colOff>28575</xdr:colOff>
      <xdr:row>1236</xdr:row>
      <xdr:rowOff>95250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B904DD5F-D030-4E19-883C-D670302FF593}"/>
            </a:ext>
          </a:extLst>
        </xdr:cNvPr>
        <xdr:cNvCxnSpPr/>
      </xdr:nvCxnSpPr>
      <xdr:spPr>
        <a:xfrm>
          <a:off x="8721725" y="244151150"/>
          <a:ext cx="1924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1235</xdr:row>
      <xdr:rowOff>123825</xdr:rowOff>
    </xdr:from>
    <xdr:to>
      <xdr:col>25</xdr:col>
      <xdr:colOff>209550</xdr:colOff>
      <xdr:row>1237</xdr:row>
      <xdr:rowOff>28575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353D2B98-FA29-4512-ACAA-1CA8D51F5D8C}"/>
            </a:ext>
          </a:extLst>
        </xdr:cNvPr>
        <xdr:cNvCxnSpPr/>
      </xdr:nvCxnSpPr>
      <xdr:spPr>
        <a:xfrm>
          <a:off x="9721850" y="24399557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1235</xdr:row>
      <xdr:rowOff>123825</xdr:rowOff>
    </xdr:from>
    <xdr:to>
      <xdr:col>26</xdr:col>
      <xdr:colOff>9525</xdr:colOff>
      <xdr:row>1237</xdr:row>
      <xdr:rowOff>28575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1DD5119A-2019-4B77-877C-28794B1FFA85}"/>
            </a:ext>
          </a:extLst>
        </xdr:cNvPr>
        <xdr:cNvCxnSpPr/>
      </xdr:nvCxnSpPr>
      <xdr:spPr>
        <a:xfrm>
          <a:off x="9890125" y="24399557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1235</xdr:row>
      <xdr:rowOff>180975</xdr:rowOff>
    </xdr:from>
    <xdr:to>
      <xdr:col>27</xdr:col>
      <xdr:colOff>57150</xdr:colOff>
      <xdr:row>1235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A8B2D555-1AF9-4245-987B-E134F82E1C86}"/>
            </a:ext>
          </a:extLst>
        </xdr:cNvPr>
        <xdr:cNvCxnSpPr/>
      </xdr:nvCxnSpPr>
      <xdr:spPr>
        <a:xfrm flipH="1">
          <a:off x="9899650" y="244052725"/>
          <a:ext cx="406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180976</xdr:colOff>
      <xdr:row>1235</xdr:row>
      <xdr:rowOff>180975</xdr:rowOff>
    </xdr:from>
    <xdr:to>
      <xdr:col>25</xdr:col>
      <xdr:colOff>200025</xdr:colOff>
      <xdr:row>1235</xdr:row>
      <xdr:rowOff>180975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99BB5628-91D6-4489-A240-AAD0E78012DA}"/>
            </a:ext>
          </a:extLst>
        </xdr:cNvPr>
        <xdr:cNvCxnSpPr/>
      </xdr:nvCxnSpPr>
      <xdr:spPr>
        <a:xfrm>
          <a:off x="9324976" y="244052725"/>
          <a:ext cx="3873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1240</xdr:row>
      <xdr:rowOff>0</xdr:rowOff>
    </xdr:from>
    <xdr:to>
      <xdr:col>29</xdr:col>
      <xdr:colOff>247650</xdr:colOff>
      <xdr:row>1240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1BB4EB-C6BF-42D8-A819-1C9831AD9118}"/>
            </a:ext>
          </a:extLst>
        </xdr:cNvPr>
        <xdr:cNvCxnSpPr/>
      </xdr:nvCxnSpPr>
      <xdr:spPr>
        <a:xfrm>
          <a:off x="8426450" y="244792500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1240</xdr:row>
      <xdr:rowOff>76200</xdr:rowOff>
    </xdr:from>
    <xdr:to>
      <xdr:col>29</xdr:col>
      <xdr:colOff>247650</xdr:colOff>
      <xdr:row>1240</xdr:row>
      <xdr:rowOff>76200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F8C275F-3CE0-4765-BDC8-5F11C4C5BA56}"/>
            </a:ext>
          </a:extLst>
        </xdr:cNvPr>
        <xdr:cNvCxnSpPr/>
      </xdr:nvCxnSpPr>
      <xdr:spPr>
        <a:xfrm>
          <a:off x="8426450" y="244868700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1239</xdr:row>
      <xdr:rowOff>161925</xdr:rowOff>
    </xdr:from>
    <xdr:to>
      <xdr:col>29</xdr:col>
      <xdr:colOff>247650</xdr:colOff>
      <xdr:row>1239</xdr:row>
      <xdr:rowOff>161925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515FA947-6C41-420B-B366-9C1F67926F11}"/>
            </a:ext>
          </a:extLst>
        </xdr:cNvPr>
        <xdr:cNvCxnSpPr/>
      </xdr:nvCxnSpPr>
      <xdr:spPr>
        <a:xfrm>
          <a:off x="8426450" y="244770275"/>
          <a:ext cx="2806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314325</xdr:colOff>
      <xdr:row>1238</xdr:row>
      <xdr:rowOff>123825</xdr:rowOff>
    </xdr:from>
    <xdr:to>
      <xdr:col>30</xdr:col>
      <xdr:colOff>28575</xdr:colOff>
      <xdr:row>1239</xdr:row>
      <xdr:rowOff>47625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96B7991-2C1F-467C-A2C4-96ACCA90A9F9}"/>
            </a:ext>
          </a:extLst>
        </xdr:cNvPr>
        <xdr:cNvGrpSpPr/>
      </xdr:nvGrpSpPr>
      <xdr:grpSpPr>
        <a:xfrm>
          <a:off x="8370888" y="226842638"/>
          <a:ext cx="3036093" cy="106362"/>
          <a:chOff x="3238500" y="146056350"/>
          <a:chExt cx="3771900" cy="0"/>
        </a:xfrm>
      </xdr:grpSpPr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D2566385-0E3D-45C5-8FA2-D8137D08444B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5D87663B-7532-4BC0-BC97-7605D265C1C0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426D644C-44BA-4F5B-87C7-7241AECF20F8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6592FE7C-FBE6-424D-A6D0-77BB93D4423C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C8D1CA8F-50F2-41D4-A71B-EAE39270B2DD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BA293346-F1C9-43CB-AA94-AE2A8DFD6CBE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583010F-F310-486C-B9FE-25B0049119C8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5E0336A9-638C-4103-94CC-37F0D5F7F6C1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7DF3F03D-169E-4BFE-928E-845A4D0DABC8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314325</xdr:colOff>
      <xdr:row>1242</xdr:row>
      <xdr:rowOff>123825</xdr:rowOff>
    </xdr:from>
    <xdr:to>
      <xdr:col>30</xdr:col>
      <xdr:colOff>28575</xdr:colOff>
      <xdr:row>1243</xdr:row>
      <xdr:rowOff>47625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3D555FAA-4E6E-4EB6-8E73-DFA1A7620433}"/>
            </a:ext>
          </a:extLst>
        </xdr:cNvPr>
        <xdr:cNvGrpSpPr/>
      </xdr:nvGrpSpPr>
      <xdr:grpSpPr>
        <a:xfrm>
          <a:off x="8370888" y="227572888"/>
          <a:ext cx="3036093" cy="106362"/>
          <a:chOff x="3238500" y="146056350"/>
          <a:chExt cx="3771900" cy="0"/>
        </a:xfrm>
      </xdr:grpSpPr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785D633-E97D-45DE-85C8-318A4D98CFCD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F7C863D0-A653-4217-AEC7-F8D69964DE17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A7F8F377-D176-426A-8D57-63BC030886CB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3D9E7179-101E-4F21-8149-652B7BC9B396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B56ED776-0991-4031-AEAD-A22CF6481127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6541F71C-2BB2-4F07-A43D-A60E663D1138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8CED2EFA-8AC1-4835-8BEE-03A9DD743DF6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41D1974B-D478-49BA-BE7A-BD5686E2858E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AB9205FF-0E8F-45DE-9CEE-90124231EADD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161925</xdr:colOff>
      <xdr:row>1239</xdr:row>
      <xdr:rowOff>9525</xdr:rowOff>
    </xdr:from>
    <xdr:to>
      <xdr:col>27</xdr:col>
      <xdr:colOff>28575</xdr:colOff>
      <xdr:row>1239</xdr:row>
      <xdr:rowOff>9525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86A445AD-7A6B-4E44-9FFA-496F5C6C3369}"/>
            </a:ext>
          </a:extLst>
        </xdr:cNvPr>
        <xdr:cNvCxnSpPr/>
      </xdr:nvCxnSpPr>
      <xdr:spPr>
        <a:xfrm>
          <a:off x="9305925" y="244617875"/>
          <a:ext cx="9715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1237</xdr:row>
      <xdr:rowOff>76200</xdr:rowOff>
    </xdr:from>
    <xdr:to>
      <xdr:col>30</xdr:col>
      <xdr:colOff>161925</xdr:colOff>
      <xdr:row>1239</xdr:row>
      <xdr:rowOff>152400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BE8EC3A9-5749-44BF-952F-3ED69CEFACAD}"/>
            </a:ext>
          </a:extLst>
        </xdr:cNvPr>
        <xdr:cNvCxnSpPr/>
      </xdr:nvCxnSpPr>
      <xdr:spPr>
        <a:xfrm>
          <a:off x="11515725" y="244316250"/>
          <a:ext cx="0" cy="44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1239</xdr:row>
      <xdr:rowOff>171450</xdr:rowOff>
    </xdr:from>
    <xdr:to>
      <xdr:col>30</xdr:col>
      <xdr:colOff>161925</xdr:colOff>
      <xdr:row>1245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AC8E9D9E-5F10-4C77-B2D8-486F1AD2BF40}"/>
            </a:ext>
          </a:extLst>
        </xdr:cNvPr>
        <xdr:cNvCxnSpPr/>
      </xdr:nvCxnSpPr>
      <xdr:spPr>
        <a:xfrm>
          <a:off x="11515725" y="244779800"/>
          <a:ext cx="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1237</xdr:row>
      <xdr:rowOff>76200</xdr:rowOff>
    </xdr:from>
    <xdr:to>
      <xdr:col>30</xdr:col>
      <xdr:colOff>266700</xdr:colOff>
      <xdr:row>1237</xdr:row>
      <xdr:rowOff>76200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2BC7AF9-D0F5-4A26-940E-D859AC2A478D}"/>
            </a:ext>
          </a:extLst>
        </xdr:cNvPr>
        <xdr:cNvCxnSpPr/>
      </xdr:nvCxnSpPr>
      <xdr:spPr>
        <a:xfrm>
          <a:off x="11382375" y="24431625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1239</xdr:row>
      <xdr:rowOff>161925</xdr:rowOff>
    </xdr:from>
    <xdr:to>
      <xdr:col>30</xdr:col>
      <xdr:colOff>285750</xdr:colOff>
      <xdr:row>1239</xdr:row>
      <xdr:rowOff>161925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F96B318-232A-48C3-8ECF-46979763D6D3}"/>
            </a:ext>
          </a:extLst>
        </xdr:cNvPr>
        <xdr:cNvCxnSpPr/>
      </xdr:nvCxnSpPr>
      <xdr:spPr>
        <a:xfrm>
          <a:off x="11401425" y="2447702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1245</xdr:row>
      <xdr:rowOff>9525</xdr:rowOff>
    </xdr:from>
    <xdr:to>
      <xdr:col>30</xdr:col>
      <xdr:colOff>285750</xdr:colOff>
      <xdr:row>1245</xdr:row>
      <xdr:rowOff>9525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AE8093E0-9E65-477A-AC37-72612DF11FCE}"/>
            </a:ext>
          </a:extLst>
        </xdr:cNvPr>
        <xdr:cNvCxnSpPr/>
      </xdr:nvCxnSpPr>
      <xdr:spPr>
        <a:xfrm>
          <a:off x="11401425" y="2457227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1245</xdr:row>
      <xdr:rowOff>85725</xdr:rowOff>
    </xdr:from>
    <xdr:to>
      <xdr:col>30</xdr:col>
      <xdr:colOff>285750</xdr:colOff>
      <xdr:row>1245</xdr:row>
      <xdr:rowOff>85725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3BCF972E-F6AC-4B97-BB7C-DC4889A06160}"/>
            </a:ext>
          </a:extLst>
        </xdr:cNvPr>
        <xdr:cNvCxnSpPr/>
      </xdr:nvCxnSpPr>
      <xdr:spPr>
        <a:xfrm>
          <a:off x="11401425" y="2457989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1237</xdr:row>
      <xdr:rowOff>0</xdr:rowOff>
    </xdr:from>
    <xdr:to>
      <xdr:col>30</xdr:col>
      <xdr:colOff>266700</xdr:colOff>
      <xdr:row>1237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B3EE3FE5-3F06-404C-812C-87B39F00B058}"/>
            </a:ext>
          </a:extLst>
        </xdr:cNvPr>
        <xdr:cNvCxnSpPr/>
      </xdr:nvCxnSpPr>
      <xdr:spPr>
        <a:xfrm>
          <a:off x="11382375" y="24424005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1237</xdr:row>
      <xdr:rowOff>38100</xdr:rowOff>
    </xdr:from>
    <xdr:to>
      <xdr:col>30</xdr:col>
      <xdr:colOff>219075</xdr:colOff>
      <xdr:row>1237</xdr:row>
      <xdr:rowOff>123825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94F01F57-3CB3-4174-8105-8501E8133241}"/>
            </a:ext>
          </a:extLst>
        </xdr:cNvPr>
        <xdr:cNvCxnSpPr/>
      </xdr:nvCxnSpPr>
      <xdr:spPr>
        <a:xfrm flipH="1">
          <a:off x="11458575" y="244278150"/>
          <a:ext cx="114300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1239</xdr:row>
      <xdr:rowOff>128587</xdr:rowOff>
    </xdr:from>
    <xdr:to>
      <xdr:col>30</xdr:col>
      <xdr:colOff>200025</xdr:colOff>
      <xdr:row>1240</xdr:row>
      <xdr:rowOff>9525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6E50C296-96FC-45B2-A9C0-9652C4B4E8B3}"/>
            </a:ext>
          </a:extLst>
        </xdr:cNvPr>
        <xdr:cNvCxnSpPr/>
      </xdr:nvCxnSpPr>
      <xdr:spPr>
        <a:xfrm flipH="1">
          <a:off x="11458575" y="244736937"/>
          <a:ext cx="95250" cy="65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1244</xdr:row>
      <xdr:rowOff>166687</xdr:rowOff>
    </xdr:from>
    <xdr:to>
      <xdr:col>30</xdr:col>
      <xdr:colOff>200025</xdr:colOff>
      <xdr:row>1245</xdr:row>
      <xdr:rowOff>47625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40B24EA8-D609-492D-BD69-D144694C81B1}"/>
            </a:ext>
          </a:extLst>
        </xdr:cNvPr>
        <xdr:cNvCxnSpPr/>
      </xdr:nvCxnSpPr>
      <xdr:spPr>
        <a:xfrm flipH="1">
          <a:off x="11458575" y="245695787"/>
          <a:ext cx="95250" cy="65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180976</xdr:colOff>
      <xdr:row>1109</xdr:row>
      <xdr:rowOff>104775</xdr:rowOff>
    </xdr:from>
    <xdr:to>
      <xdr:col>39</xdr:col>
      <xdr:colOff>147353</xdr:colOff>
      <xdr:row>1116</xdr:row>
      <xdr:rowOff>114301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D265850-D1C3-46B0-B6C4-79AB7E8B6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1376" y="220392625"/>
          <a:ext cx="2811177" cy="129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304800</xdr:colOff>
      <xdr:row>1196</xdr:row>
      <xdr:rowOff>114300</xdr:rowOff>
    </xdr:from>
    <xdr:to>
      <xdr:col>28</xdr:col>
      <xdr:colOff>228600</xdr:colOff>
      <xdr:row>1198</xdr:row>
      <xdr:rowOff>0</xdr:rowOff>
    </xdr:to>
    <xdr:sp macro="" textlink="">
      <xdr:nvSpPr>
        <xdr:cNvPr id="136" name="Double Bracket 135">
          <a:extLst>
            <a:ext uri="{FF2B5EF4-FFF2-40B4-BE49-F238E27FC236}">
              <a16:creationId xmlns:a16="http://schemas.microsoft.com/office/drawing/2014/main" id="{6D629A4F-07A7-4DA1-B474-5E5930234304}"/>
            </a:ext>
          </a:extLst>
        </xdr:cNvPr>
        <xdr:cNvSpPr/>
      </xdr:nvSpPr>
      <xdr:spPr>
        <a:xfrm>
          <a:off x="9817100" y="236588300"/>
          <a:ext cx="1028700" cy="25400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314325</xdr:colOff>
      <xdr:row>1196</xdr:row>
      <xdr:rowOff>152400</xdr:rowOff>
    </xdr:from>
    <xdr:to>
      <xdr:col>32</xdr:col>
      <xdr:colOff>180975</xdr:colOff>
      <xdr:row>1198</xdr:row>
      <xdr:rowOff>0</xdr:rowOff>
    </xdr:to>
    <xdr:sp macro="" textlink="">
      <xdr:nvSpPr>
        <xdr:cNvPr id="137" name="Double Bracket 136">
          <a:extLst>
            <a:ext uri="{FF2B5EF4-FFF2-40B4-BE49-F238E27FC236}">
              <a16:creationId xmlns:a16="http://schemas.microsoft.com/office/drawing/2014/main" id="{02249D44-8C77-4B87-A710-F40BD8BDBF3B}"/>
            </a:ext>
          </a:extLst>
        </xdr:cNvPr>
        <xdr:cNvSpPr/>
      </xdr:nvSpPr>
      <xdr:spPr>
        <a:xfrm>
          <a:off x="11299825" y="236626400"/>
          <a:ext cx="971550" cy="21590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28</xdr:col>
      <xdr:colOff>171451</xdr:colOff>
      <xdr:row>870</xdr:row>
      <xdr:rowOff>171451</xdr:rowOff>
    </xdr:from>
    <xdr:to>
      <xdr:col>34</xdr:col>
      <xdr:colOff>333376</xdr:colOff>
      <xdr:row>881</xdr:row>
      <xdr:rowOff>46274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48E2B21C-6715-4FD1-A89A-68A85E804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8651" y="175895001"/>
          <a:ext cx="2371725" cy="190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878</xdr:row>
      <xdr:rowOff>49530</xdr:rowOff>
    </xdr:from>
    <xdr:to>
      <xdr:col>7</xdr:col>
      <xdr:colOff>133350</xdr:colOff>
      <xdr:row>878</xdr:row>
      <xdr:rowOff>95249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39CCD67-5763-44F0-B6FA-972F88D24374}"/>
            </a:ext>
          </a:extLst>
        </xdr:cNvPr>
        <xdr:cNvSpPr/>
      </xdr:nvSpPr>
      <xdr:spPr>
        <a:xfrm>
          <a:off x="736600" y="177258980"/>
          <a:ext cx="203835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885</xdr:row>
      <xdr:rowOff>0</xdr:rowOff>
    </xdr:from>
    <xdr:to>
      <xdr:col>4</xdr:col>
      <xdr:colOff>57149</xdr:colOff>
      <xdr:row>891</xdr:row>
      <xdr:rowOff>0</xdr:rowOff>
    </xdr:to>
    <xdr:sp macro="" textlink="">
      <xdr:nvSpPr>
        <xdr:cNvPr id="140" name="Frame 139">
          <a:extLst>
            <a:ext uri="{FF2B5EF4-FFF2-40B4-BE49-F238E27FC236}">
              <a16:creationId xmlns:a16="http://schemas.microsoft.com/office/drawing/2014/main" id="{762A51E1-8F12-44F5-A094-AA34EC70FE8A}"/>
            </a:ext>
          </a:extLst>
        </xdr:cNvPr>
        <xdr:cNvSpPr/>
      </xdr:nvSpPr>
      <xdr:spPr>
        <a:xfrm>
          <a:off x="736600" y="178498500"/>
          <a:ext cx="793749" cy="11049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878</xdr:row>
      <xdr:rowOff>72390</xdr:rowOff>
    </xdr:from>
    <xdr:to>
      <xdr:col>2</xdr:col>
      <xdr:colOff>0</xdr:colOff>
      <xdr:row>887</xdr:row>
      <xdr:rowOff>133350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922208DA-648E-4FA4-A00D-DCA61DD958E8}"/>
            </a:ext>
          </a:extLst>
        </xdr:cNvPr>
        <xdr:cNvCxnSpPr>
          <a:stCxn id="139" idx="1"/>
        </xdr:cNvCxnSpPr>
      </xdr:nvCxnSpPr>
      <xdr:spPr>
        <a:xfrm>
          <a:off x="736600" y="177281840"/>
          <a:ext cx="0" cy="1718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890</xdr:row>
      <xdr:rowOff>114300</xdr:rowOff>
    </xdr:from>
    <xdr:to>
      <xdr:col>7</xdr:col>
      <xdr:colOff>76200</xdr:colOff>
      <xdr:row>891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EB8B51C-B316-4011-81AE-4A218FC761F8}"/>
            </a:ext>
          </a:extLst>
        </xdr:cNvPr>
        <xdr:cNvSpPr/>
      </xdr:nvSpPr>
      <xdr:spPr>
        <a:xfrm>
          <a:off x="1530350" y="179533550"/>
          <a:ext cx="1187450" cy="6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19050</xdr:colOff>
      <xdr:row>877</xdr:row>
      <xdr:rowOff>0</xdr:rowOff>
    </xdr:from>
    <xdr:to>
      <xdr:col>7</xdr:col>
      <xdr:colOff>133350</xdr:colOff>
      <xdr:row>892</xdr:row>
      <xdr:rowOff>15688</xdr:rowOff>
    </xdr:to>
    <xdr:sp macro="" textlink="">
      <xdr:nvSpPr>
        <xdr:cNvPr id="143" name="Freeform 218">
          <a:extLst>
            <a:ext uri="{FF2B5EF4-FFF2-40B4-BE49-F238E27FC236}">
              <a16:creationId xmlns:a16="http://schemas.microsoft.com/office/drawing/2014/main" id="{167E82D8-6C7D-472B-9133-D2B736675916}"/>
            </a:ext>
          </a:extLst>
        </xdr:cNvPr>
        <xdr:cNvSpPr/>
      </xdr:nvSpPr>
      <xdr:spPr>
        <a:xfrm>
          <a:off x="2660650" y="177025300"/>
          <a:ext cx="114300" cy="2777938"/>
        </a:xfrm>
        <a:custGeom>
          <a:avLst/>
          <a:gdLst>
            <a:gd name="connsiteX0" fmla="*/ 147918 w 228600"/>
            <a:gd name="connsiteY0" fmla="*/ 0 h 3751729"/>
            <a:gd name="connsiteX1" fmla="*/ 174812 w 228600"/>
            <a:gd name="connsiteY1" fmla="*/ 107576 h 3751729"/>
            <a:gd name="connsiteX2" fmla="*/ 201706 w 228600"/>
            <a:gd name="connsiteY2" fmla="*/ 147917 h 3751729"/>
            <a:gd name="connsiteX3" fmla="*/ 228600 w 228600"/>
            <a:gd name="connsiteY3" fmla="*/ 282388 h 3751729"/>
            <a:gd name="connsiteX4" fmla="*/ 188259 w 228600"/>
            <a:gd name="connsiteY4" fmla="*/ 510988 h 3751729"/>
            <a:gd name="connsiteX5" fmla="*/ 147918 w 228600"/>
            <a:gd name="connsiteY5" fmla="*/ 564776 h 3751729"/>
            <a:gd name="connsiteX6" fmla="*/ 121024 w 228600"/>
            <a:gd name="connsiteY6" fmla="*/ 672353 h 3751729"/>
            <a:gd name="connsiteX7" fmla="*/ 94129 w 228600"/>
            <a:gd name="connsiteY7" fmla="*/ 779929 h 3751729"/>
            <a:gd name="connsiteX8" fmla="*/ 80682 w 228600"/>
            <a:gd name="connsiteY8" fmla="*/ 833717 h 3751729"/>
            <a:gd name="connsiteX9" fmla="*/ 67235 w 228600"/>
            <a:gd name="connsiteY9" fmla="*/ 874059 h 3751729"/>
            <a:gd name="connsiteX10" fmla="*/ 80682 w 228600"/>
            <a:gd name="connsiteY10" fmla="*/ 1237129 h 3751729"/>
            <a:gd name="connsiteX11" fmla="*/ 94129 w 228600"/>
            <a:gd name="connsiteY11" fmla="*/ 1277470 h 3751729"/>
            <a:gd name="connsiteX12" fmla="*/ 67235 w 228600"/>
            <a:gd name="connsiteY12" fmla="*/ 1627094 h 3751729"/>
            <a:gd name="connsiteX13" fmla="*/ 53788 w 228600"/>
            <a:gd name="connsiteY13" fmla="*/ 1721223 h 3751729"/>
            <a:gd name="connsiteX14" fmla="*/ 13447 w 228600"/>
            <a:gd name="connsiteY14" fmla="*/ 1801906 h 3751729"/>
            <a:gd name="connsiteX15" fmla="*/ 0 w 228600"/>
            <a:gd name="connsiteY15" fmla="*/ 1869141 h 3751729"/>
            <a:gd name="connsiteX16" fmla="*/ 13447 w 228600"/>
            <a:gd name="connsiteY16" fmla="*/ 2420470 h 3751729"/>
            <a:gd name="connsiteX17" fmla="*/ 26894 w 228600"/>
            <a:gd name="connsiteY17" fmla="*/ 2474259 h 3751729"/>
            <a:gd name="connsiteX18" fmla="*/ 53788 w 228600"/>
            <a:gd name="connsiteY18" fmla="*/ 2581835 h 3751729"/>
            <a:gd name="connsiteX19" fmla="*/ 80682 w 228600"/>
            <a:gd name="connsiteY19" fmla="*/ 2635623 h 3751729"/>
            <a:gd name="connsiteX20" fmla="*/ 94129 w 228600"/>
            <a:gd name="connsiteY20" fmla="*/ 2716306 h 3751729"/>
            <a:gd name="connsiteX21" fmla="*/ 121024 w 228600"/>
            <a:gd name="connsiteY21" fmla="*/ 2796988 h 3751729"/>
            <a:gd name="connsiteX22" fmla="*/ 134471 w 228600"/>
            <a:gd name="connsiteY22" fmla="*/ 3160059 h 3751729"/>
            <a:gd name="connsiteX23" fmla="*/ 161365 w 228600"/>
            <a:gd name="connsiteY23" fmla="*/ 3321423 h 3751729"/>
            <a:gd name="connsiteX24" fmla="*/ 188259 w 228600"/>
            <a:gd name="connsiteY24" fmla="*/ 3429000 h 3751729"/>
            <a:gd name="connsiteX25" fmla="*/ 174812 w 228600"/>
            <a:gd name="connsiteY25" fmla="*/ 3576917 h 3751729"/>
            <a:gd name="connsiteX26" fmla="*/ 134471 w 228600"/>
            <a:gd name="connsiteY26" fmla="*/ 3697941 h 3751729"/>
            <a:gd name="connsiteX27" fmla="*/ 121024 w 228600"/>
            <a:gd name="connsiteY27" fmla="*/ 3751729 h 37517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228600" h="3751729">
              <a:moveTo>
                <a:pt x="147918" y="0"/>
              </a:moveTo>
              <a:cubicBezTo>
                <a:pt x="153033" y="25573"/>
                <a:pt x="161029" y="80010"/>
                <a:pt x="174812" y="107576"/>
              </a:cubicBezTo>
              <a:cubicBezTo>
                <a:pt x="182040" y="122031"/>
                <a:pt x="192741" y="134470"/>
                <a:pt x="201706" y="147917"/>
              </a:cubicBezTo>
              <a:cubicBezTo>
                <a:pt x="210591" y="183458"/>
                <a:pt x="228600" y="249419"/>
                <a:pt x="228600" y="282388"/>
              </a:cubicBezTo>
              <a:cubicBezTo>
                <a:pt x="228600" y="366522"/>
                <a:pt x="228289" y="438935"/>
                <a:pt x="188259" y="510988"/>
              </a:cubicBezTo>
              <a:cubicBezTo>
                <a:pt x="177375" y="530579"/>
                <a:pt x="161365" y="546847"/>
                <a:pt x="147918" y="564776"/>
              </a:cubicBezTo>
              <a:cubicBezTo>
                <a:pt x="115027" y="729234"/>
                <a:pt x="152033" y="558655"/>
                <a:pt x="121024" y="672353"/>
              </a:cubicBezTo>
              <a:cubicBezTo>
                <a:pt x="111298" y="708013"/>
                <a:pt x="103094" y="744070"/>
                <a:pt x="94129" y="779929"/>
              </a:cubicBezTo>
              <a:cubicBezTo>
                <a:pt x="89647" y="797858"/>
                <a:pt x="86526" y="816184"/>
                <a:pt x="80682" y="833717"/>
              </a:cubicBezTo>
              <a:lnTo>
                <a:pt x="67235" y="874059"/>
              </a:lnTo>
              <a:cubicBezTo>
                <a:pt x="71717" y="995082"/>
                <a:pt x="72626" y="1116291"/>
                <a:pt x="80682" y="1237129"/>
              </a:cubicBezTo>
              <a:cubicBezTo>
                <a:pt x="81625" y="1251272"/>
                <a:pt x="94129" y="1263296"/>
                <a:pt x="94129" y="1277470"/>
              </a:cubicBezTo>
              <a:cubicBezTo>
                <a:pt x="94129" y="1558726"/>
                <a:pt x="111382" y="1494652"/>
                <a:pt x="67235" y="1627094"/>
              </a:cubicBezTo>
              <a:cubicBezTo>
                <a:pt x="62753" y="1658470"/>
                <a:pt x="63109" y="1690930"/>
                <a:pt x="53788" y="1721223"/>
              </a:cubicBezTo>
              <a:cubicBezTo>
                <a:pt x="44945" y="1749962"/>
                <a:pt x="23723" y="1773648"/>
                <a:pt x="13447" y="1801906"/>
              </a:cubicBezTo>
              <a:cubicBezTo>
                <a:pt x="5636" y="1823385"/>
                <a:pt x="4482" y="1846729"/>
                <a:pt x="0" y="1869141"/>
              </a:cubicBezTo>
              <a:cubicBezTo>
                <a:pt x="4482" y="2052917"/>
                <a:pt x="5285" y="2236820"/>
                <a:pt x="13447" y="2420470"/>
              </a:cubicBezTo>
              <a:cubicBezTo>
                <a:pt x="14268" y="2438933"/>
                <a:pt x="22885" y="2456218"/>
                <a:pt x="26894" y="2474259"/>
              </a:cubicBezTo>
              <a:cubicBezTo>
                <a:pt x="36608" y="2517972"/>
                <a:pt x="37153" y="2543019"/>
                <a:pt x="53788" y="2581835"/>
              </a:cubicBezTo>
              <a:cubicBezTo>
                <a:pt x="61684" y="2600260"/>
                <a:pt x="71717" y="2617694"/>
                <a:pt x="80682" y="2635623"/>
              </a:cubicBezTo>
              <a:cubicBezTo>
                <a:pt x="85164" y="2662517"/>
                <a:pt x="87516" y="2689855"/>
                <a:pt x="94129" y="2716306"/>
              </a:cubicBezTo>
              <a:cubicBezTo>
                <a:pt x="101005" y="2743808"/>
                <a:pt x="121024" y="2796988"/>
                <a:pt x="121024" y="2796988"/>
              </a:cubicBezTo>
              <a:cubicBezTo>
                <a:pt x="125506" y="2918012"/>
                <a:pt x="127753" y="3039139"/>
                <a:pt x="134471" y="3160059"/>
              </a:cubicBezTo>
              <a:cubicBezTo>
                <a:pt x="143558" y="3323618"/>
                <a:pt x="137152" y="3232641"/>
                <a:pt x="161365" y="3321423"/>
              </a:cubicBezTo>
              <a:cubicBezTo>
                <a:pt x="171090" y="3357083"/>
                <a:pt x="188259" y="3429000"/>
                <a:pt x="188259" y="3429000"/>
              </a:cubicBezTo>
              <a:cubicBezTo>
                <a:pt x="183777" y="3478306"/>
                <a:pt x="183416" y="3528161"/>
                <a:pt x="174812" y="3576917"/>
              </a:cubicBezTo>
              <a:cubicBezTo>
                <a:pt x="174812" y="3576919"/>
                <a:pt x="141195" y="3677769"/>
                <a:pt x="134471" y="3697941"/>
              </a:cubicBezTo>
              <a:cubicBezTo>
                <a:pt x="119607" y="3742534"/>
                <a:pt x="121024" y="3724108"/>
                <a:pt x="121024" y="37517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878</xdr:row>
      <xdr:rowOff>95250</xdr:rowOff>
    </xdr:from>
    <xdr:to>
      <xdr:col>2</xdr:col>
      <xdr:colOff>45719</xdr:colOff>
      <xdr:row>885</xdr:row>
      <xdr:rowOff>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64255498-E19C-4F2C-AFD2-3B6A85BE9646}"/>
            </a:ext>
          </a:extLst>
        </xdr:cNvPr>
        <xdr:cNvSpPr/>
      </xdr:nvSpPr>
      <xdr:spPr>
        <a:xfrm>
          <a:off x="736600" y="177304700"/>
          <a:ext cx="45719" cy="1193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28575</xdr:colOff>
      <xdr:row>882</xdr:row>
      <xdr:rowOff>44824</xdr:rowOff>
    </xdr:from>
    <xdr:to>
      <xdr:col>3</xdr:col>
      <xdr:colOff>28575</xdr:colOff>
      <xdr:row>893</xdr:row>
      <xdr:rowOff>152401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CFAD670-EACC-4E28-88A0-05B3192D0840}"/>
            </a:ext>
          </a:extLst>
        </xdr:cNvPr>
        <xdr:cNvCxnSpPr/>
      </xdr:nvCxnSpPr>
      <xdr:spPr>
        <a:xfrm flipV="1">
          <a:off x="1133475" y="177990874"/>
          <a:ext cx="0" cy="21332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19609</xdr:colOff>
      <xdr:row>876</xdr:row>
      <xdr:rowOff>4482</xdr:rowOff>
    </xdr:from>
    <xdr:to>
      <xdr:col>3</xdr:col>
      <xdr:colOff>19609</xdr:colOff>
      <xdr:row>882</xdr:row>
      <xdr:rowOff>44823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A5DE3CED-74B3-470B-9F01-A45635E2707F}"/>
            </a:ext>
          </a:extLst>
        </xdr:cNvPr>
        <xdr:cNvCxnSpPr/>
      </xdr:nvCxnSpPr>
      <xdr:spPr>
        <a:xfrm>
          <a:off x="1124509" y="176845632"/>
          <a:ext cx="0" cy="11452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892</xdr:row>
      <xdr:rowOff>114300</xdr:rowOff>
    </xdr:from>
    <xdr:to>
      <xdr:col>5</xdr:col>
      <xdr:colOff>238125</xdr:colOff>
      <xdr:row>892</xdr:row>
      <xdr:rowOff>114300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C415194F-D7FD-4991-9948-751E9A039BDF}"/>
            </a:ext>
          </a:extLst>
        </xdr:cNvPr>
        <xdr:cNvCxnSpPr/>
      </xdr:nvCxnSpPr>
      <xdr:spPr>
        <a:xfrm>
          <a:off x="171450" y="179901850"/>
          <a:ext cx="1939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892</xdr:row>
      <xdr:rowOff>114300</xdr:rowOff>
    </xdr:from>
    <xdr:to>
      <xdr:col>6</xdr:col>
      <xdr:colOff>342900</xdr:colOff>
      <xdr:row>892</xdr:row>
      <xdr:rowOff>114300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F46046CD-B360-47D0-A9CB-B36756E0B5B3}"/>
            </a:ext>
          </a:extLst>
        </xdr:cNvPr>
        <xdr:cNvCxnSpPr/>
      </xdr:nvCxnSpPr>
      <xdr:spPr>
        <a:xfrm flipH="1">
          <a:off x="1133475" y="179901850"/>
          <a:ext cx="1482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891</xdr:row>
      <xdr:rowOff>0</xdr:rowOff>
    </xdr:from>
    <xdr:to>
      <xdr:col>4</xdr:col>
      <xdr:colOff>57150</xdr:colOff>
      <xdr:row>893</xdr:row>
      <xdr:rowOff>152400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469B40E7-ADC8-4FCB-A5BE-2DC9EE7CF729}"/>
            </a:ext>
          </a:extLst>
        </xdr:cNvPr>
        <xdr:cNvCxnSpPr/>
      </xdr:nvCxnSpPr>
      <xdr:spPr>
        <a:xfrm>
          <a:off x="1530350" y="179603400"/>
          <a:ext cx="0" cy="52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885</xdr:row>
      <xdr:rowOff>0</xdr:rowOff>
    </xdr:from>
    <xdr:to>
      <xdr:col>6</xdr:col>
      <xdr:colOff>38100</xdr:colOff>
      <xdr:row>885</xdr:row>
      <xdr:rowOff>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2A08A679-746E-4B28-B8AF-B62CAC099A9E}"/>
            </a:ext>
          </a:extLst>
        </xdr:cNvPr>
        <xdr:cNvCxnSpPr>
          <a:stCxn id="140" idx="0"/>
        </xdr:cNvCxnSpPr>
      </xdr:nvCxnSpPr>
      <xdr:spPr>
        <a:xfrm>
          <a:off x="1133475" y="178498500"/>
          <a:ext cx="1177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882</xdr:row>
      <xdr:rowOff>38100</xdr:rowOff>
    </xdr:from>
    <xdr:to>
      <xdr:col>5</xdr:col>
      <xdr:colOff>323850</xdr:colOff>
      <xdr:row>893</xdr:row>
      <xdr:rowOff>152400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372862D9-8714-4830-9113-FDB51250BEEA}"/>
            </a:ext>
          </a:extLst>
        </xdr:cNvPr>
        <xdr:cNvCxnSpPr/>
      </xdr:nvCxnSpPr>
      <xdr:spPr>
        <a:xfrm>
          <a:off x="2197100" y="177984150"/>
          <a:ext cx="0" cy="2139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884</xdr:row>
      <xdr:rowOff>162261</xdr:rowOff>
    </xdr:from>
    <xdr:to>
      <xdr:col>4</xdr:col>
      <xdr:colOff>114300</xdr:colOff>
      <xdr:row>885</xdr:row>
      <xdr:rowOff>86061</xdr:rowOff>
    </xdr:to>
    <xdr:sp macro="" textlink="">
      <xdr:nvSpPr>
        <xdr:cNvPr id="152" name="Flowchart: Connector 151">
          <a:extLst>
            <a:ext uri="{FF2B5EF4-FFF2-40B4-BE49-F238E27FC236}">
              <a16:creationId xmlns:a16="http://schemas.microsoft.com/office/drawing/2014/main" id="{3EA7278E-3FCD-4EAD-BB5E-29D28283AF49}"/>
            </a:ext>
          </a:extLst>
        </xdr:cNvPr>
        <xdr:cNvSpPr/>
      </xdr:nvSpPr>
      <xdr:spPr>
        <a:xfrm>
          <a:off x="1473200" y="178476611"/>
          <a:ext cx="114300" cy="1079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895</xdr:row>
      <xdr:rowOff>0</xdr:rowOff>
    </xdr:from>
    <xdr:to>
      <xdr:col>2</xdr:col>
      <xdr:colOff>28575</xdr:colOff>
      <xdr:row>899</xdr:row>
      <xdr:rowOff>152400</xdr:rowOff>
    </xdr:to>
    <xdr:sp macro="" textlink="">
      <xdr:nvSpPr>
        <xdr:cNvPr id="153" name="Flowchart: Process 152">
          <a:extLst>
            <a:ext uri="{FF2B5EF4-FFF2-40B4-BE49-F238E27FC236}">
              <a16:creationId xmlns:a16="http://schemas.microsoft.com/office/drawing/2014/main" id="{32DD12C3-0502-43BA-A6AF-4768130828A0}"/>
            </a:ext>
          </a:extLst>
        </xdr:cNvPr>
        <xdr:cNvSpPr/>
      </xdr:nvSpPr>
      <xdr:spPr>
        <a:xfrm>
          <a:off x="368300" y="180340000"/>
          <a:ext cx="396875" cy="8890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899</xdr:row>
      <xdr:rowOff>152400</xdr:rowOff>
    </xdr:from>
    <xdr:to>
      <xdr:col>4</xdr:col>
      <xdr:colOff>85725</xdr:colOff>
      <xdr:row>904</xdr:row>
      <xdr:rowOff>114300</xdr:rowOff>
    </xdr:to>
    <xdr:sp macro="" textlink="">
      <xdr:nvSpPr>
        <xdr:cNvPr id="154" name="Flowchart: Process 153">
          <a:extLst>
            <a:ext uri="{FF2B5EF4-FFF2-40B4-BE49-F238E27FC236}">
              <a16:creationId xmlns:a16="http://schemas.microsoft.com/office/drawing/2014/main" id="{0D3792CE-DBFF-4ED7-B891-052CD467BA9C}"/>
            </a:ext>
          </a:extLst>
        </xdr:cNvPr>
        <xdr:cNvSpPr/>
      </xdr:nvSpPr>
      <xdr:spPr>
        <a:xfrm>
          <a:off x="368300" y="181229000"/>
          <a:ext cx="1190625" cy="882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904</xdr:row>
      <xdr:rowOff>114300</xdr:rowOff>
    </xdr:from>
    <xdr:to>
      <xdr:col>2</xdr:col>
      <xdr:colOff>28575</xdr:colOff>
      <xdr:row>909</xdr:row>
      <xdr:rowOff>152400</xdr:rowOff>
    </xdr:to>
    <xdr:sp macro="" textlink="">
      <xdr:nvSpPr>
        <xdr:cNvPr id="155" name="Flowchart: Process 154">
          <a:extLst>
            <a:ext uri="{FF2B5EF4-FFF2-40B4-BE49-F238E27FC236}">
              <a16:creationId xmlns:a16="http://schemas.microsoft.com/office/drawing/2014/main" id="{98DF64B7-466C-4415-A777-60D6D93ADBCD}"/>
            </a:ext>
          </a:extLst>
        </xdr:cNvPr>
        <xdr:cNvSpPr/>
      </xdr:nvSpPr>
      <xdr:spPr>
        <a:xfrm>
          <a:off x="368300" y="182111650"/>
          <a:ext cx="396875" cy="958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123825</xdr:colOff>
      <xdr:row>896</xdr:row>
      <xdr:rowOff>38100</xdr:rowOff>
    </xdr:from>
    <xdr:to>
      <xdr:col>4</xdr:col>
      <xdr:colOff>28575</xdr:colOff>
      <xdr:row>896</xdr:row>
      <xdr:rowOff>38100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1DED4075-2C27-4153-95CA-6262B6CAFE99}"/>
            </a:ext>
          </a:extLst>
        </xdr:cNvPr>
        <xdr:cNvCxnSpPr>
          <a:endCxn id="158" idx="2"/>
        </xdr:cNvCxnSpPr>
      </xdr:nvCxnSpPr>
      <xdr:spPr>
        <a:xfrm>
          <a:off x="123825" y="180562250"/>
          <a:ext cx="1377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908</xdr:row>
      <xdr:rowOff>114300</xdr:rowOff>
    </xdr:from>
    <xdr:to>
      <xdr:col>3</xdr:col>
      <xdr:colOff>328332</xdr:colOff>
      <xdr:row>908</xdr:row>
      <xdr:rowOff>114300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FE6FFAB7-AF19-4C06-B0A0-0A979752588B}"/>
            </a:ext>
          </a:extLst>
        </xdr:cNvPr>
        <xdr:cNvCxnSpPr/>
      </xdr:nvCxnSpPr>
      <xdr:spPr>
        <a:xfrm>
          <a:off x="123825" y="182848250"/>
          <a:ext cx="130940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895</xdr:row>
      <xdr:rowOff>171450</xdr:rowOff>
    </xdr:from>
    <xdr:to>
      <xdr:col>4</xdr:col>
      <xdr:colOff>142875</xdr:colOff>
      <xdr:row>896</xdr:row>
      <xdr:rowOff>95250</xdr:rowOff>
    </xdr:to>
    <xdr:sp macro="" textlink="">
      <xdr:nvSpPr>
        <xdr:cNvPr id="158" name="Flowchart: Connector 157">
          <a:extLst>
            <a:ext uri="{FF2B5EF4-FFF2-40B4-BE49-F238E27FC236}">
              <a16:creationId xmlns:a16="http://schemas.microsoft.com/office/drawing/2014/main" id="{BF10CD2B-81EC-4F43-8C77-1609EAF2B7F2}"/>
            </a:ext>
          </a:extLst>
        </xdr:cNvPr>
        <xdr:cNvSpPr/>
      </xdr:nvSpPr>
      <xdr:spPr>
        <a:xfrm>
          <a:off x="1501775" y="180511450"/>
          <a:ext cx="114300" cy="1079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28575</xdr:colOff>
      <xdr:row>899</xdr:row>
      <xdr:rowOff>95250</xdr:rowOff>
    </xdr:from>
    <xdr:to>
      <xdr:col>4</xdr:col>
      <xdr:colOff>142875</xdr:colOff>
      <xdr:row>900</xdr:row>
      <xdr:rowOff>19050</xdr:rowOff>
    </xdr:to>
    <xdr:sp macro="" textlink="">
      <xdr:nvSpPr>
        <xdr:cNvPr id="159" name="Flowchart: Connector 158">
          <a:extLst>
            <a:ext uri="{FF2B5EF4-FFF2-40B4-BE49-F238E27FC236}">
              <a16:creationId xmlns:a16="http://schemas.microsoft.com/office/drawing/2014/main" id="{572B96EC-94F9-4CE9-99BD-FB81F275C7AD}"/>
            </a:ext>
          </a:extLst>
        </xdr:cNvPr>
        <xdr:cNvSpPr/>
      </xdr:nvSpPr>
      <xdr:spPr>
        <a:xfrm>
          <a:off x="1501775" y="181171850"/>
          <a:ext cx="114300" cy="1079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19610</xdr:colOff>
      <xdr:row>904</xdr:row>
      <xdr:rowOff>57150</xdr:rowOff>
    </xdr:from>
    <xdr:to>
      <xdr:col>4</xdr:col>
      <xdr:colOff>133910</xdr:colOff>
      <xdr:row>904</xdr:row>
      <xdr:rowOff>171450</xdr:rowOff>
    </xdr:to>
    <xdr:sp macro="" textlink="">
      <xdr:nvSpPr>
        <xdr:cNvPr id="160" name="Flowchart: Connector 159">
          <a:extLst>
            <a:ext uri="{FF2B5EF4-FFF2-40B4-BE49-F238E27FC236}">
              <a16:creationId xmlns:a16="http://schemas.microsoft.com/office/drawing/2014/main" id="{3EF50288-6B02-4954-BD0A-2B060BC7B1E2}"/>
            </a:ext>
          </a:extLst>
        </xdr:cNvPr>
        <xdr:cNvSpPr/>
      </xdr:nvSpPr>
      <xdr:spPr>
        <a:xfrm>
          <a:off x="1492810" y="182054500"/>
          <a:ext cx="114300" cy="1143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328332</xdr:colOff>
      <xdr:row>908</xdr:row>
      <xdr:rowOff>57150</xdr:rowOff>
    </xdr:from>
    <xdr:to>
      <xdr:col>4</xdr:col>
      <xdr:colOff>90207</xdr:colOff>
      <xdr:row>908</xdr:row>
      <xdr:rowOff>171450</xdr:rowOff>
    </xdr:to>
    <xdr:sp macro="" textlink="">
      <xdr:nvSpPr>
        <xdr:cNvPr id="161" name="Flowchart: Connector 160">
          <a:extLst>
            <a:ext uri="{FF2B5EF4-FFF2-40B4-BE49-F238E27FC236}">
              <a16:creationId xmlns:a16="http://schemas.microsoft.com/office/drawing/2014/main" id="{2BE845D4-1570-47B8-B961-46D5A4132129}"/>
            </a:ext>
          </a:extLst>
        </xdr:cNvPr>
        <xdr:cNvSpPr/>
      </xdr:nvSpPr>
      <xdr:spPr>
        <a:xfrm>
          <a:off x="1433232" y="182791100"/>
          <a:ext cx="130175" cy="1143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123825</xdr:colOff>
      <xdr:row>907</xdr:row>
      <xdr:rowOff>38100</xdr:rowOff>
    </xdr:from>
    <xdr:to>
      <xdr:col>1</xdr:col>
      <xdr:colOff>0</xdr:colOff>
      <xdr:row>907</xdr:row>
      <xdr:rowOff>38100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F8CD38DC-8B42-4B51-9E7C-625377AF7AE6}"/>
            </a:ext>
          </a:extLst>
        </xdr:cNvPr>
        <xdr:cNvCxnSpPr>
          <a:endCxn id="155" idx="1"/>
        </xdr:cNvCxnSpPr>
      </xdr:nvCxnSpPr>
      <xdr:spPr>
        <a:xfrm>
          <a:off x="123825" y="182587900"/>
          <a:ext cx="244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907</xdr:row>
      <xdr:rowOff>38100</xdr:rowOff>
    </xdr:from>
    <xdr:to>
      <xdr:col>2</xdr:col>
      <xdr:colOff>333375</xdr:colOff>
      <xdr:row>907</xdr:row>
      <xdr:rowOff>38100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B841AC54-E7F6-4F5A-BC08-81D30BEF4C76}"/>
            </a:ext>
          </a:extLst>
        </xdr:cNvPr>
        <xdr:cNvCxnSpPr>
          <a:endCxn id="155" idx="3"/>
        </xdr:cNvCxnSpPr>
      </xdr:nvCxnSpPr>
      <xdr:spPr>
        <a:xfrm flipH="1">
          <a:off x="765175" y="182587900"/>
          <a:ext cx="304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896</xdr:row>
      <xdr:rowOff>38100</xdr:rowOff>
    </xdr:from>
    <xdr:to>
      <xdr:col>5</xdr:col>
      <xdr:colOff>38100</xdr:colOff>
      <xdr:row>896</xdr:row>
      <xdr:rowOff>38100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97C0894B-3A86-4D4C-89AC-F6471F24AC5C}"/>
            </a:ext>
          </a:extLst>
        </xdr:cNvPr>
        <xdr:cNvCxnSpPr>
          <a:endCxn id="158" idx="6"/>
        </xdr:cNvCxnSpPr>
      </xdr:nvCxnSpPr>
      <xdr:spPr>
        <a:xfrm flipH="1">
          <a:off x="1616075" y="180562250"/>
          <a:ext cx="2952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90207</xdr:colOff>
      <xdr:row>908</xdr:row>
      <xdr:rowOff>114300</xdr:rowOff>
    </xdr:from>
    <xdr:to>
      <xdr:col>5</xdr:col>
      <xdr:colOff>38100</xdr:colOff>
      <xdr:row>908</xdr:row>
      <xdr:rowOff>114300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1EB4E763-E446-44DB-A472-5AD86CA38DA3}"/>
            </a:ext>
          </a:extLst>
        </xdr:cNvPr>
        <xdr:cNvCxnSpPr>
          <a:endCxn id="161" idx="6"/>
        </xdr:cNvCxnSpPr>
      </xdr:nvCxnSpPr>
      <xdr:spPr>
        <a:xfrm flipH="1">
          <a:off x="1563407" y="182848250"/>
          <a:ext cx="34794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73468</xdr:colOff>
      <xdr:row>895</xdr:row>
      <xdr:rowOff>188189</xdr:rowOff>
    </xdr:from>
    <xdr:to>
      <xdr:col>4</xdr:col>
      <xdr:colOff>85656</xdr:colOff>
      <xdr:row>908</xdr:row>
      <xdr:rowOff>154711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8CD12085-88CE-42BE-AE8B-90918FEAF6DC}"/>
            </a:ext>
          </a:extLst>
        </xdr:cNvPr>
        <xdr:cNvCxnSpPr>
          <a:endCxn id="161" idx="5"/>
        </xdr:cNvCxnSpPr>
      </xdr:nvCxnSpPr>
      <xdr:spPr>
        <a:xfrm flipH="1">
          <a:off x="1546668" y="180521839"/>
          <a:ext cx="12188" cy="2366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66676</xdr:colOff>
      <xdr:row>1025</xdr:row>
      <xdr:rowOff>180975</xdr:rowOff>
    </xdr:from>
    <xdr:to>
      <xdr:col>50</xdr:col>
      <xdr:colOff>164379</xdr:colOff>
      <xdr:row>1050</xdr:row>
      <xdr:rowOff>85725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D636522A-C650-4E35-8312-58276CF3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0876" y="204860525"/>
          <a:ext cx="5838103" cy="450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76202</xdr:colOff>
      <xdr:row>885</xdr:row>
      <xdr:rowOff>123825</xdr:rowOff>
    </xdr:from>
    <xdr:to>
      <xdr:col>6</xdr:col>
      <xdr:colOff>47625</xdr:colOff>
      <xdr:row>888</xdr:row>
      <xdr:rowOff>38100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89AFC5E7-360B-4334-BD96-A8B4CC13EFE0}"/>
            </a:ext>
          </a:extLst>
        </xdr:cNvPr>
        <xdr:cNvCxnSpPr/>
      </xdr:nvCxnSpPr>
      <xdr:spPr>
        <a:xfrm flipH="1">
          <a:off x="1549402" y="178622325"/>
          <a:ext cx="771523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219076</xdr:colOff>
      <xdr:row>1027</xdr:row>
      <xdr:rowOff>28575</xdr:rowOff>
    </xdr:from>
    <xdr:to>
      <xdr:col>53</xdr:col>
      <xdr:colOff>114301</xdr:colOff>
      <xdr:row>1052</xdr:row>
      <xdr:rowOff>1556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3048F72-016A-4E2D-9675-36CFAAE36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8776" y="205076425"/>
          <a:ext cx="5915025" cy="457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995</xdr:row>
      <xdr:rowOff>47625</xdr:rowOff>
    </xdr:from>
    <xdr:to>
      <xdr:col>44</xdr:col>
      <xdr:colOff>85725</xdr:colOff>
      <xdr:row>1021</xdr:row>
      <xdr:rowOff>191055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C0081BC-185F-4E00-84AC-93B1DF0F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198885175"/>
          <a:ext cx="5915025" cy="4956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1053</xdr:row>
      <xdr:rowOff>28575</xdr:rowOff>
    </xdr:from>
    <xdr:to>
      <xdr:col>14</xdr:col>
      <xdr:colOff>9525</xdr:colOff>
      <xdr:row>1053</xdr:row>
      <xdr:rowOff>28575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1091E7F6-B294-4076-BC93-5EB165DBA17D}"/>
            </a:ext>
          </a:extLst>
        </xdr:cNvPr>
        <xdr:cNvCxnSpPr/>
      </xdr:nvCxnSpPr>
      <xdr:spPr>
        <a:xfrm>
          <a:off x="368300" y="209864325"/>
          <a:ext cx="4924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1053</xdr:row>
      <xdr:rowOff>77390</xdr:rowOff>
    </xdr:from>
    <xdr:to>
      <xdr:col>4</xdr:col>
      <xdr:colOff>178593</xdr:colOff>
      <xdr:row>1053</xdr:row>
      <xdr:rowOff>77390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95F20E5B-DB95-498E-844B-66034A1F521F}"/>
            </a:ext>
          </a:extLst>
        </xdr:cNvPr>
        <xdr:cNvCxnSpPr/>
      </xdr:nvCxnSpPr>
      <xdr:spPr>
        <a:xfrm>
          <a:off x="368301" y="209913140"/>
          <a:ext cx="12834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1053</xdr:row>
      <xdr:rowOff>35718</xdr:rowOff>
    </xdr:from>
    <xdr:to>
      <xdr:col>8</xdr:col>
      <xdr:colOff>5953</xdr:colOff>
      <xdr:row>1060</xdr:row>
      <xdr:rowOff>11906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BA48E96E-DC1D-4E39-AF0F-FB7494C4EC28}"/>
            </a:ext>
          </a:extLst>
        </xdr:cNvPr>
        <xdr:cNvCxnSpPr/>
      </xdr:nvCxnSpPr>
      <xdr:spPr>
        <a:xfrm>
          <a:off x="3009900" y="209871468"/>
          <a:ext cx="5953" cy="12652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1053</xdr:row>
      <xdr:rowOff>71438</xdr:rowOff>
    </xdr:from>
    <xdr:to>
      <xdr:col>9</xdr:col>
      <xdr:colOff>5953</xdr:colOff>
      <xdr:row>1053</xdr:row>
      <xdr:rowOff>71438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2C7FDA9C-8D2B-4632-969E-245F76020D01}"/>
            </a:ext>
          </a:extLst>
        </xdr:cNvPr>
        <xdr:cNvCxnSpPr/>
      </xdr:nvCxnSpPr>
      <xdr:spPr>
        <a:xfrm>
          <a:off x="3009900" y="209907188"/>
          <a:ext cx="4060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500063</xdr:colOff>
      <xdr:row>1059</xdr:row>
      <xdr:rowOff>148828</xdr:rowOff>
    </xdr:from>
    <xdr:to>
      <xdr:col>8</xdr:col>
      <xdr:colOff>0</xdr:colOff>
      <xdr:row>1059</xdr:row>
      <xdr:rowOff>148828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AE587528-61F7-4965-A7E2-8AD462933C99}"/>
            </a:ext>
          </a:extLst>
        </xdr:cNvPr>
        <xdr:cNvCxnSpPr/>
      </xdr:nvCxnSpPr>
      <xdr:spPr>
        <a:xfrm>
          <a:off x="2640013" y="211089478"/>
          <a:ext cx="36988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1060</xdr:row>
      <xdr:rowOff>5954</xdr:rowOff>
    </xdr:from>
    <xdr:to>
      <xdr:col>14</xdr:col>
      <xdr:colOff>9526</xdr:colOff>
      <xdr:row>1060</xdr:row>
      <xdr:rowOff>5954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3FD3D2C0-191B-41AF-8E8A-E997A68A1E0C}"/>
            </a:ext>
          </a:extLst>
        </xdr:cNvPr>
        <xdr:cNvCxnSpPr/>
      </xdr:nvCxnSpPr>
      <xdr:spPr>
        <a:xfrm>
          <a:off x="368301" y="211130754"/>
          <a:ext cx="4924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1053</xdr:row>
      <xdr:rowOff>23812</xdr:rowOff>
    </xdr:from>
    <xdr:to>
      <xdr:col>9</xdr:col>
      <xdr:colOff>29766</xdr:colOff>
      <xdr:row>1060</xdr:row>
      <xdr:rowOff>5953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A7A7FF8C-4411-44A4-80FE-4A653DAE8C00}"/>
            </a:ext>
          </a:extLst>
        </xdr:cNvPr>
        <xdr:cNvCxnSpPr/>
      </xdr:nvCxnSpPr>
      <xdr:spPr>
        <a:xfrm flipH="1">
          <a:off x="2641600" y="209859562"/>
          <a:ext cx="798116" cy="12711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119064</xdr:colOff>
      <xdr:row>1053</xdr:row>
      <xdr:rowOff>77390</xdr:rowOff>
    </xdr:from>
    <xdr:to>
      <xdr:col>9</xdr:col>
      <xdr:colOff>303610</xdr:colOff>
      <xdr:row>1053</xdr:row>
      <xdr:rowOff>77390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C459EF2E-96B6-4338-BDFF-341AF0AA0165}"/>
            </a:ext>
          </a:extLst>
        </xdr:cNvPr>
        <xdr:cNvCxnSpPr/>
      </xdr:nvCxnSpPr>
      <xdr:spPr>
        <a:xfrm>
          <a:off x="3529014" y="209913140"/>
          <a:ext cx="18454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283368</xdr:colOff>
      <xdr:row>1056</xdr:row>
      <xdr:rowOff>130968</xdr:rowOff>
    </xdr:from>
    <xdr:to>
      <xdr:col>12</xdr:col>
      <xdr:colOff>119062</xdr:colOff>
      <xdr:row>1056</xdr:row>
      <xdr:rowOff>140495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BCD0F61B-856B-4B7D-BA98-36E211E27AFC}"/>
            </a:ext>
          </a:extLst>
        </xdr:cNvPr>
        <xdr:cNvCxnSpPr/>
      </xdr:nvCxnSpPr>
      <xdr:spPr>
        <a:xfrm flipV="1">
          <a:off x="2556668" y="210519168"/>
          <a:ext cx="2108994" cy="9527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7145</xdr:colOff>
      <xdr:row>1059</xdr:row>
      <xdr:rowOff>142875</xdr:rowOff>
    </xdr:from>
    <xdr:to>
      <xdr:col>4</xdr:col>
      <xdr:colOff>208359</xdr:colOff>
      <xdr:row>1059</xdr:row>
      <xdr:rowOff>144066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A268B809-96C9-4453-9768-9C5BF4D92C8F}"/>
            </a:ext>
          </a:extLst>
        </xdr:cNvPr>
        <xdr:cNvCxnSpPr/>
      </xdr:nvCxnSpPr>
      <xdr:spPr>
        <a:xfrm flipV="1">
          <a:off x="375445" y="211083525"/>
          <a:ext cx="1306114" cy="11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105966</xdr:colOff>
      <xdr:row>1058</xdr:row>
      <xdr:rowOff>76200</xdr:rowOff>
    </xdr:from>
    <xdr:to>
      <xdr:col>23</xdr:col>
      <xdr:colOff>159544</xdr:colOff>
      <xdr:row>1058</xdr:row>
      <xdr:rowOff>76200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21613FE8-87C6-4E92-AC14-7D53AB56E566}"/>
            </a:ext>
          </a:extLst>
        </xdr:cNvPr>
        <xdr:cNvCxnSpPr/>
      </xdr:nvCxnSpPr>
      <xdr:spPr>
        <a:xfrm>
          <a:off x="8513366" y="210832700"/>
          <a:ext cx="42187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258366</xdr:colOff>
      <xdr:row>1059</xdr:row>
      <xdr:rowOff>38100</xdr:rowOff>
    </xdr:from>
    <xdr:to>
      <xdr:col>23</xdr:col>
      <xdr:colOff>311944</xdr:colOff>
      <xdr:row>1059</xdr:row>
      <xdr:rowOff>38100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231F4F90-F1DB-4BBA-BA42-EE0E7E1BFF1E}"/>
            </a:ext>
          </a:extLst>
        </xdr:cNvPr>
        <xdr:cNvCxnSpPr/>
      </xdr:nvCxnSpPr>
      <xdr:spPr>
        <a:xfrm>
          <a:off x="8665766" y="210978750"/>
          <a:ext cx="42187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220266</xdr:colOff>
      <xdr:row>1053</xdr:row>
      <xdr:rowOff>83344</xdr:rowOff>
    </xdr:from>
    <xdr:to>
      <xdr:col>9</xdr:col>
      <xdr:colOff>220266</xdr:colOff>
      <xdr:row>1056</xdr:row>
      <xdr:rowOff>136922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85C533B3-6834-41A1-9FF3-36D0B746F713}"/>
            </a:ext>
          </a:extLst>
        </xdr:cNvPr>
        <xdr:cNvCxnSpPr/>
      </xdr:nvCxnSpPr>
      <xdr:spPr>
        <a:xfrm>
          <a:off x="3630216" y="209919094"/>
          <a:ext cx="0" cy="60602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35719</xdr:colOff>
      <xdr:row>1053</xdr:row>
      <xdr:rowOff>35718</xdr:rowOff>
    </xdr:from>
    <xdr:to>
      <xdr:col>11</xdr:col>
      <xdr:colOff>41673</xdr:colOff>
      <xdr:row>1056</xdr:row>
      <xdr:rowOff>125015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35306328-AA51-4A60-BAD7-3055F4EA3FF1}"/>
            </a:ext>
          </a:extLst>
        </xdr:cNvPr>
        <xdr:cNvCxnSpPr/>
      </xdr:nvCxnSpPr>
      <xdr:spPr>
        <a:xfrm>
          <a:off x="4182269" y="209871468"/>
          <a:ext cx="5954" cy="641747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39290</xdr:colOff>
      <xdr:row>1056</xdr:row>
      <xdr:rowOff>146447</xdr:rowOff>
    </xdr:from>
    <xdr:to>
      <xdr:col>11</xdr:col>
      <xdr:colOff>39290</xdr:colOff>
      <xdr:row>1060</xdr:row>
      <xdr:rowOff>9525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9AFCD3F1-7003-4F92-BF89-868FEFE46C33}"/>
            </a:ext>
          </a:extLst>
        </xdr:cNvPr>
        <xdr:cNvCxnSpPr/>
      </xdr:nvCxnSpPr>
      <xdr:spPr>
        <a:xfrm>
          <a:off x="4185840" y="210534647"/>
          <a:ext cx="0" cy="59967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220266</xdr:colOff>
      <xdr:row>1056</xdr:row>
      <xdr:rowOff>144066</xdr:rowOff>
    </xdr:from>
    <xdr:to>
      <xdr:col>9</xdr:col>
      <xdr:colOff>221456</xdr:colOff>
      <xdr:row>1059</xdr:row>
      <xdr:rowOff>160734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3C508552-989C-4457-A4ED-04DD4662C58A}"/>
            </a:ext>
          </a:extLst>
        </xdr:cNvPr>
        <xdr:cNvCxnSpPr/>
      </xdr:nvCxnSpPr>
      <xdr:spPr>
        <a:xfrm flipH="1">
          <a:off x="3630216" y="210532266"/>
          <a:ext cx="1190" cy="56911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297656</xdr:colOff>
      <xdr:row>1059</xdr:row>
      <xdr:rowOff>154781</xdr:rowOff>
    </xdr:from>
    <xdr:to>
      <xdr:col>9</xdr:col>
      <xdr:colOff>303609</xdr:colOff>
      <xdr:row>1059</xdr:row>
      <xdr:rowOff>154781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3ED2AD38-BE60-4D66-9B77-9845DAC02FB6}"/>
            </a:ext>
          </a:extLst>
        </xdr:cNvPr>
        <xdr:cNvCxnSpPr/>
      </xdr:nvCxnSpPr>
      <xdr:spPr>
        <a:xfrm>
          <a:off x="3307556" y="211095431"/>
          <a:ext cx="4060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1158</xdr:row>
      <xdr:rowOff>180975</xdr:rowOff>
    </xdr:from>
    <xdr:to>
      <xdr:col>8</xdr:col>
      <xdr:colOff>247650</xdr:colOff>
      <xdr:row>1158</xdr:row>
      <xdr:rowOff>180975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91691FE0-CE70-438D-BB80-98D8388246B4}"/>
            </a:ext>
          </a:extLst>
        </xdr:cNvPr>
        <xdr:cNvCxnSpPr/>
      </xdr:nvCxnSpPr>
      <xdr:spPr>
        <a:xfrm>
          <a:off x="387350" y="2294921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1159</xdr:row>
      <xdr:rowOff>66675</xdr:rowOff>
    </xdr:from>
    <xdr:to>
      <xdr:col>8</xdr:col>
      <xdr:colOff>247650</xdr:colOff>
      <xdr:row>1159</xdr:row>
      <xdr:rowOff>66675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DF391C54-102F-4010-8CCD-64315BC06156}"/>
            </a:ext>
          </a:extLst>
        </xdr:cNvPr>
        <xdr:cNvCxnSpPr/>
      </xdr:nvCxnSpPr>
      <xdr:spPr>
        <a:xfrm>
          <a:off x="387350" y="2295620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1167</xdr:row>
      <xdr:rowOff>9525</xdr:rowOff>
    </xdr:from>
    <xdr:to>
      <xdr:col>8</xdr:col>
      <xdr:colOff>247650</xdr:colOff>
      <xdr:row>1167</xdr:row>
      <xdr:rowOff>9525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4FFFC492-6DD3-4364-B16B-5F344AFED44E}"/>
            </a:ext>
          </a:extLst>
        </xdr:cNvPr>
        <xdr:cNvCxnSpPr/>
      </xdr:nvCxnSpPr>
      <xdr:spPr>
        <a:xfrm>
          <a:off x="387350" y="2310034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1167</xdr:row>
      <xdr:rowOff>85725</xdr:rowOff>
    </xdr:from>
    <xdr:to>
      <xdr:col>8</xdr:col>
      <xdr:colOff>247650</xdr:colOff>
      <xdr:row>1167</xdr:row>
      <xdr:rowOff>85725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4D495B21-8AAA-46EA-BECB-ED400593DF0B}"/>
            </a:ext>
          </a:extLst>
        </xdr:cNvPr>
        <xdr:cNvCxnSpPr/>
      </xdr:nvCxnSpPr>
      <xdr:spPr>
        <a:xfrm>
          <a:off x="387350" y="2310796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1158</xdr:row>
      <xdr:rowOff>47625</xdr:rowOff>
    </xdr:from>
    <xdr:to>
      <xdr:col>1</xdr:col>
      <xdr:colOff>0</xdr:colOff>
      <xdr:row>1162</xdr:row>
      <xdr:rowOff>104775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B45F5E8D-2ABB-4260-864B-2F311398EA71}"/>
            </a:ext>
          </a:extLst>
        </xdr:cNvPr>
        <xdr:cNvCxnSpPr/>
      </xdr:nvCxnSpPr>
      <xdr:spPr>
        <a:xfrm>
          <a:off x="368300" y="229358825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1163</xdr:row>
      <xdr:rowOff>171450</xdr:rowOff>
    </xdr:from>
    <xdr:to>
      <xdr:col>1</xdr:col>
      <xdr:colOff>0</xdr:colOff>
      <xdr:row>1168</xdr:row>
      <xdr:rowOff>38100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1031A09A-988D-46E7-A706-4CBC3758739D}"/>
            </a:ext>
          </a:extLst>
        </xdr:cNvPr>
        <xdr:cNvCxnSpPr/>
      </xdr:nvCxnSpPr>
      <xdr:spPr>
        <a:xfrm>
          <a:off x="368300" y="23042880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1162</xdr:row>
      <xdr:rowOff>123825</xdr:rowOff>
    </xdr:from>
    <xdr:to>
      <xdr:col>1</xdr:col>
      <xdr:colOff>95250</xdr:colOff>
      <xdr:row>1164</xdr:row>
      <xdr:rowOff>51</xdr:rowOff>
    </xdr:to>
    <xdr:sp macro="" textlink="">
      <xdr:nvSpPr>
        <xdr:cNvPr id="196" name="Freeform 232">
          <a:extLst>
            <a:ext uri="{FF2B5EF4-FFF2-40B4-BE49-F238E27FC236}">
              <a16:creationId xmlns:a16="http://schemas.microsoft.com/office/drawing/2014/main" id="{DF5B47C5-144B-40DB-BD4E-0EBE696656B2}"/>
            </a:ext>
          </a:extLst>
        </xdr:cNvPr>
        <xdr:cNvSpPr/>
      </xdr:nvSpPr>
      <xdr:spPr>
        <a:xfrm>
          <a:off x="266700" y="23019702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257175</xdr:colOff>
      <xdr:row>1158</xdr:row>
      <xdr:rowOff>47625</xdr:rowOff>
    </xdr:from>
    <xdr:to>
      <xdr:col>8</xdr:col>
      <xdr:colOff>257175</xdr:colOff>
      <xdr:row>1162</xdr:row>
      <xdr:rowOff>104775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894D825B-96E1-4F55-ABE7-4A450D3798DA}"/>
            </a:ext>
          </a:extLst>
        </xdr:cNvPr>
        <xdr:cNvCxnSpPr/>
      </xdr:nvCxnSpPr>
      <xdr:spPr>
        <a:xfrm>
          <a:off x="3267075" y="229358825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1163</xdr:row>
      <xdr:rowOff>171450</xdr:rowOff>
    </xdr:from>
    <xdr:to>
      <xdr:col>8</xdr:col>
      <xdr:colOff>257175</xdr:colOff>
      <xdr:row>1168</xdr:row>
      <xdr:rowOff>38100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504FC826-2226-41DD-8AC7-ED701B889BE2}"/>
            </a:ext>
          </a:extLst>
        </xdr:cNvPr>
        <xdr:cNvCxnSpPr/>
      </xdr:nvCxnSpPr>
      <xdr:spPr>
        <a:xfrm>
          <a:off x="3267075" y="23042880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1162</xdr:row>
      <xdr:rowOff>123825</xdr:rowOff>
    </xdr:from>
    <xdr:to>
      <xdr:col>9</xdr:col>
      <xdr:colOff>0</xdr:colOff>
      <xdr:row>1164</xdr:row>
      <xdr:rowOff>51</xdr:rowOff>
    </xdr:to>
    <xdr:sp macro="" textlink="">
      <xdr:nvSpPr>
        <xdr:cNvPr id="199" name="Freeform 235">
          <a:extLst>
            <a:ext uri="{FF2B5EF4-FFF2-40B4-BE49-F238E27FC236}">
              <a16:creationId xmlns:a16="http://schemas.microsoft.com/office/drawing/2014/main" id="{2680BE6C-E75D-459F-B6E3-48D3C36CBC0B}"/>
            </a:ext>
          </a:extLst>
        </xdr:cNvPr>
        <xdr:cNvSpPr/>
      </xdr:nvSpPr>
      <xdr:spPr>
        <a:xfrm>
          <a:off x="3181350" y="230197025"/>
          <a:ext cx="22860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304800</xdr:colOff>
      <xdr:row>1153</xdr:row>
      <xdr:rowOff>171450</xdr:rowOff>
    </xdr:from>
    <xdr:to>
      <xdr:col>4</xdr:col>
      <xdr:colOff>304800</xdr:colOff>
      <xdr:row>1156</xdr:row>
      <xdr:rowOff>38100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C1E07D6-AB0B-4D8E-84E6-AF52FC5C140C}"/>
            </a:ext>
          </a:extLst>
        </xdr:cNvPr>
        <xdr:cNvCxnSpPr/>
      </xdr:nvCxnSpPr>
      <xdr:spPr>
        <a:xfrm>
          <a:off x="1778000" y="2285619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93059</xdr:colOff>
      <xdr:row>1158</xdr:row>
      <xdr:rowOff>104775</xdr:rowOff>
    </xdr:from>
    <xdr:to>
      <xdr:col>4</xdr:col>
      <xdr:colOff>180975</xdr:colOff>
      <xdr:row>1166</xdr:row>
      <xdr:rowOff>0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D1E4D29F-4333-4390-A1E8-3A1270793690}"/>
            </a:ext>
          </a:extLst>
        </xdr:cNvPr>
        <xdr:cNvCxnSpPr/>
      </xdr:nvCxnSpPr>
      <xdr:spPr>
        <a:xfrm flipH="1">
          <a:off x="461359" y="229415975"/>
          <a:ext cx="1192816" cy="139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1158</xdr:row>
      <xdr:rowOff>95250</xdr:rowOff>
    </xdr:from>
    <xdr:to>
      <xdr:col>7</xdr:col>
      <xdr:colOff>312487</xdr:colOff>
      <xdr:row>1166</xdr:row>
      <xdr:rowOff>38100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7C04E7D-DDEC-40CE-8651-044DCA810B12}"/>
            </a:ext>
          </a:extLst>
        </xdr:cNvPr>
        <xdr:cNvCxnSpPr/>
      </xdr:nvCxnSpPr>
      <xdr:spPr>
        <a:xfrm>
          <a:off x="1920875" y="229406450"/>
          <a:ext cx="1033212" cy="144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1165</xdr:row>
      <xdr:rowOff>38100</xdr:rowOff>
    </xdr:from>
    <xdr:to>
      <xdr:col>7</xdr:col>
      <xdr:colOff>85725</xdr:colOff>
      <xdr:row>1165</xdr:row>
      <xdr:rowOff>38100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3BBFAABE-285E-4F33-BA66-1F31E4B00502}"/>
            </a:ext>
          </a:extLst>
        </xdr:cNvPr>
        <xdr:cNvCxnSpPr/>
      </xdr:nvCxnSpPr>
      <xdr:spPr>
        <a:xfrm>
          <a:off x="682625" y="230663750"/>
          <a:ext cx="20447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1156</xdr:row>
      <xdr:rowOff>85725</xdr:rowOff>
    </xdr:from>
    <xdr:to>
      <xdr:col>5</xdr:col>
      <xdr:colOff>161925</xdr:colOff>
      <xdr:row>1158</xdr:row>
      <xdr:rowOff>95250</xdr:rowOff>
    </xdr:to>
    <xdr:sp macro="" textlink="">
      <xdr:nvSpPr>
        <xdr:cNvPr id="204" name="Donut 273">
          <a:extLst>
            <a:ext uri="{FF2B5EF4-FFF2-40B4-BE49-F238E27FC236}">
              <a16:creationId xmlns:a16="http://schemas.microsoft.com/office/drawing/2014/main" id="{EDFA47EA-C2EF-453A-8C4E-C5627646B847}"/>
            </a:ext>
          </a:extLst>
        </xdr:cNvPr>
        <xdr:cNvSpPr/>
      </xdr:nvSpPr>
      <xdr:spPr>
        <a:xfrm>
          <a:off x="1549400" y="229028625"/>
          <a:ext cx="485775" cy="377825"/>
        </a:xfrm>
        <a:prstGeom prst="donu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314325</xdr:colOff>
      <xdr:row>1158</xdr:row>
      <xdr:rowOff>95250</xdr:rowOff>
    </xdr:from>
    <xdr:to>
      <xdr:col>7</xdr:col>
      <xdr:colOff>28575</xdr:colOff>
      <xdr:row>1158</xdr:row>
      <xdr:rowOff>95250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AD008A8-2B27-4F68-A1BA-D17AD4219E6C}"/>
            </a:ext>
          </a:extLst>
        </xdr:cNvPr>
        <xdr:cNvCxnSpPr/>
      </xdr:nvCxnSpPr>
      <xdr:spPr>
        <a:xfrm>
          <a:off x="682625" y="229406450"/>
          <a:ext cx="198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1157</xdr:row>
      <xdr:rowOff>123825</xdr:rowOff>
    </xdr:from>
    <xdr:to>
      <xdr:col>4</xdr:col>
      <xdr:colOff>209550</xdr:colOff>
      <xdr:row>1159</xdr:row>
      <xdr:rowOff>28575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7A179385-86B9-401B-8811-455F19C4A73A}"/>
            </a:ext>
          </a:extLst>
        </xdr:cNvPr>
        <xdr:cNvCxnSpPr/>
      </xdr:nvCxnSpPr>
      <xdr:spPr>
        <a:xfrm>
          <a:off x="1682750" y="22925087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1157</xdr:row>
      <xdr:rowOff>123825</xdr:rowOff>
    </xdr:from>
    <xdr:to>
      <xdr:col>5</xdr:col>
      <xdr:colOff>9525</xdr:colOff>
      <xdr:row>1159</xdr:row>
      <xdr:rowOff>28575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F5729C37-1337-4E46-AD7E-93A430D7B784}"/>
            </a:ext>
          </a:extLst>
        </xdr:cNvPr>
        <xdr:cNvCxnSpPr/>
      </xdr:nvCxnSpPr>
      <xdr:spPr>
        <a:xfrm>
          <a:off x="1882775" y="22925087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1157</xdr:row>
      <xdr:rowOff>180975</xdr:rowOff>
    </xdr:from>
    <xdr:to>
      <xdr:col>6</xdr:col>
      <xdr:colOff>57150</xdr:colOff>
      <xdr:row>1157</xdr:row>
      <xdr:rowOff>180975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D78AAD1E-F751-4139-AED6-14FB69EE5B55}"/>
            </a:ext>
          </a:extLst>
        </xdr:cNvPr>
        <xdr:cNvCxnSpPr/>
      </xdr:nvCxnSpPr>
      <xdr:spPr>
        <a:xfrm flipH="1">
          <a:off x="1892300" y="229308025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180976</xdr:colOff>
      <xdr:row>1157</xdr:row>
      <xdr:rowOff>180975</xdr:rowOff>
    </xdr:from>
    <xdr:to>
      <xdr:col>4</xdr:col>
      <xdr:colOff>200025</xdr:colOff>
      <xdr:row>1157</xdr:row>
      <xdr:rowOff>180975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8ECF564B-484B-450B-B39C-DB1E1072FD16}"/>
            </a:ext>
          </a:extLst>
        </xdr:cNvPr>
        <xdr:cNvCxnSpPr/>
      </xdr:nvCxnSpPr>
      <xdr:spPr>
        <a:xfrm>
          <a:off x="1285876" y="229308025"/>
          <a:ext cx="3873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1162</xdr:row>
      <xdr:rowOff>0</xdr:rowOff>
    </xdr:from>
    <xdr:to>
      <xdr:col>8</xdr:col>
      <xdr:colOff>247650</xdr:colOff>
      <xdr:row>1162</xdr:row>
      <xdr:rowOff>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33C24F67-2DED-459E-B742-37CED4522423}"/>
            </a:ext>
          </a:extLst>
        </xdr:cNvPr>
        <xdr:cNvCxnSpPr/>
      </xdr:nvCxnSpPr>
      <xdr:spPr>
        <a:xfrm>
          <a:off x="387350" y="230073200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1162</xdr:row>
      <xdr:rowOff>76200</xdr:rowOff>
    </xdr:from>
    <xdr:to>
      <xdr:col>8</xdr:col>
      <xdr:colOff>247650</xdr:colOff>
      <xdr:row>1162</xdr:row>
      <xdr:rowOff>76200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B20FFDAB-2341-426C-886C-AB17A7FC7949}"/>
            </a:ext>
          </a:extLst>
        </xdr:cNvPr>
        <xdr:cNvCxnSpPr/>
      </xdr:nvCxnSpPr>
      <xdr:spPr>
        <a:xfrm>
          <a:off x="387350" y="230149400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1161</xdr:row>
      <xdr:rowOff>161925</xdr:rowOff>
    </xdr:from>
    <xdr:to>
      <xdr:col>8</xdr:col>
      <xdr:colOff>247650</xdr:colOff>
      <xdr:row>1161</xdr:row>
      <xdr:rowOff>161925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3EF5A9ED-1A1F-4237-BFA9-ED7F17C44B28}"/>
            </a:ext>
          </a:extLst>
        </xdr:cNvPr>
        <xdr:cNvCxnSpPr/>
      </xdr:nvCxnSpPr>
      <xdr:spPr>
        <a:xfrm>
          <a:off x="387350" y="2300382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1160</xdr:row>
      <xdr:rowOff>123825</xdr:rowOff>
    </xdr:from>
    <xdr:to>
      <xdr:col>9</xdr:col>
      <xdr:colOff>28575</xdr:colOff>
      <xdr:row>1161</xdr:row>
      <xdr:rowOff>47625</xdr:rowOff>
    </xdr:to>
    <xdr:grpSp>
      <xdr:nvGrpSpPr>
        <xdr:cNvPr id="213" name="Group 212">
          <a:extLst>
            <a:ext uri="{FF2B5EF4-FFF2-40B4-BE49-F238E27FC236}">
              <a16:creationId xmlns:a16="http://schemas.microsoft.com/office/drawing/2014/main" id="{4DB5FB06-5F8A-4896-81F6-AA86DC5D942C}"/>
            </a:ext>
          </a:extLst>
        </xdr:cNvPr>
        <xdr:cNvGrpSpPr/>
      </xdr:nvGrpSpPr>
      <xdr:grpSpPr>
        <a:xfrm>
          <a:off x="314325" y="212571013"/>
          <a:ext cx="3131344" cy="122237"/>
          <a:chOff x="3238500" y="146056350"/>
          <a:chExt cx="3771900" cy="0"/>
        </a:xfrm>
      </xdr:grpSpPr>
      <xdr:cxnSp macro="">
        <xdr:nvCxnSpPr>
          <xdr:cNvPr id="214" name="Straight Connector 213">
            <a:extLst>
              <a:ext uri="{FF2B5EF4-FFF2-40B4-BE49-F238E27FC236}">
                <a16:creationId xmlns:a16="http://schemas.microsoft.com/office/drawing/2014/main" id="{1ECFF549-FD4F-495F-A753-37D428676488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CFADB097-80F7-454C-A805-690E31414D24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DE35D5A3-697D-413E-AF61-A78F0BFCFB90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Straight Connector 216">
            <a:extLst>
              <a:ext uri="{FF2B5EF4-FFF2-40B4-BE49-F238E27FC236}">
                <a16:creationId xmlns:a16="http://schemas.microsoft.com/office/drawing/2014/main" id="{A4FD9F46-ADD9-464E-8DC7-70A66670AD51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Straight Connector 217">
            <a:extLst>
              <a:ext uri="{FF2B5EF4-FFF2-40B4-BE49-F238E27FC236}">
                <a16:creationId xmlns:a16="http://schemas.microsoft.com/office/drawing/2014/main" id="{9E392F87-4185-4614-8DCA-D7B17CFE4607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D268DFF6-007F-4190-AFE8-B5EBBCE98A86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Straight Connector 219">
            <a:extLst>
              <a:ext uri="{FF2B5EF4-FFF2-40B4-BE49-F238E27FC236}">
                <a16:creationId xmlns:a16="http://schemas.microsoft.com/office/drawing/2014/main" id="{E8EC43B0-4813-46C0-8E97-A592A98AA029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Straight Connector 220">
            <a:extLst>
              <a:ext uri="{FF2B5EF4-FFF2-40B4-BE49-F238E27FC236}">
                <a16:creationId xmlns:a16="http://schemas.microsoft.com/office/drawing/2014/main" id="{D365128F-8155-4C9A-9B65-D68972AB68E3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2445C528-807F-4731-A88B-36642BBB1F71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314325</xdr:colOff>
      <xdr:row>1164</xdr:row>
      <xdr:rowOff>123825</xdr:rowOff>
    </xdr:from>
    <xdr:to>
      <xdr:col>9</xdr:col>
      <xdr:colOff>28575</xdr:colOff>
      <xdr:row>1165</xdr:row>
      <xdr:rowOff>47625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6D008E7F-CD6C-45B8-A6AD-20F7B78204C8}"/>
            </a:ext>
          </a:extLst>
        </xdr:cNvPr>
        <xdr:cNvGrpSpPr/>
      </xdr:nvGrpSpPr>
      <xdr:grpSpPr>
        <a:xfrm>
          <a:off x="314325" y="213333013"/>
          <a:ext cx="3131344" cy="106362"/>
          <a:chOff x="3238500" y="146056350"/>
          <a:chExt cx="3771900" cy="0"/>
        </a:xfrm>
      </xdr:grpSpPr>
      <xdr:cxnSp macro="">
        <xdr:nvCxnSpPr>
          <xdr:cNvPr id="224" name="Straight Connector 223">
            <a:extLst>
              <a:ext uri="{FF2B5EF4-FFF2-40B4-BE49-F238E27FC236}">
                <a16:creationId xmlns:a16="http://schemas.microsoft.com/office/drawing/2014/main" id="{EFFD3A63-247F-425A-A80B-07B2F55889EA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BB016036-368E-4AA6-91F2-59ABF290BE36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225">
            <a:extLst>
              <a:ext uri="{FF2B5EF4-FFF2-40B4-BE49-F238E27FC236}">
                <a16:creationId xmlns:a16="http://schemas.microsoft.com/office/drawing/2014/main" id="{FFCE3F0A-B8A3-4C6F-A518-CF0721589F8E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Connector 226">
            <a:extLst>
              <a:ext uri="{FF2B5EF4-FFF2-40B4-BE49-F238E27FC236}">
                <a16:creationId xmlns:a16="http://schemas.microsoft.com/office/drawing/2014/main" id="{18F3D7C5-67D3-484B-8347-83C6DE1B5787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C1F63480-570E-48C6-BDB9-EC2FFE7C536F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Straight Connector 228">
            <a:extLst>
              <a:ext uri="{FF2B5EF4-FFF2-40B4-BE49-F238E27FC236}">
                <a16:creationId xmlns:a16="http://schemas.microsoft.com/office/drawing/2014/main" id="{2AA4A0AB-0DC1-4FDA-AD75-4BED0C946F93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Straight Connector 229">
            <a:extLst>
              <a:ext uri="{FF2B5EF4-FFF2-40B4-BE49-F238E27FC236}">
                <a16:creationId xmlns:a16="http://schemas.microsoft.com/office/drawing/2014/main" id="{4A4704CD-BD14-4321-A3A1-14BCD11CDD02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7B54CE1D-7C0A-4D5E-9F6A-62CE8FAE41E4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Straight Connector 231">
            <a:extLst>
              <a:ext uri="{FF2B5EF4-FFF2-40B4-BE49-F238E27FC236}">
                <a16:creationId xmlns:a16="http://schemas.microsoft.com/office/drawing/2014/main" id="{8D50CBB0-52A2-4B6E-B906-3C246D782C95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161925</xdr:colOff>
      <xdr:row>1161</xdr:row>
      <xdr:rowOff>9525</xdr:rowOff>
    </xdr:from>
    <xdr:to>
      <xdr:col>6</xdr:col>
      <xdr:colOff>28575</xdr:colOff>
      <xdr:row>1161</xdr:row>
      <xdr:rowOff>9525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B8FD19F3-2B53-4E0C-8D98-4AFDE8D97F10}"/>
            </a:ext>
          </a:extLst>
        </xdr:cNvPr>
        <xdr:cNvCxnSpPr/>
      </xdr:nvCxnSpPr>
      <xdr:spPr>
        <a:xfrm>
          <a:off x="1266825" y="229885875"/>
          <a:ext cx="10350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1159</xdr:row>
      <xdr:rowOff>76200</xdr:rowOff>
    </xdr:from>
    <xdr:to>
      <xdr:col>9</xdr:col>
      <xdr:colOff>161925</xdr:colOff>
      <xdr:row>1161</xdr:row>
      <xdr:rowOff>152400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79E1570-175F-45AA-B4C4-E82E33925633}"/>
            </a:ext>
          </a:extLst>
        </xdr:cNvPr>
        <xdr:cNvCxnSpPr/>
      </xdr:nvCxnSpPr>
      <xdr:spPr>
        <a:xfrm>
          <a:off x="3571875" y="229571550"/>
          <a:ext cx="0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1161</xdr:row>
      <xdr:rowOff>171450</xdr:rowOff>
    </xdr:from>
    <xdr:to>
      <xdr:col>9</xdr:col>
      <xdr:colOff>161925</xdr:colOff>
      <xdr:row>1167</xdr:row>
      <xdr:rowOff>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6D40B9C-DF76-4FF5-8A18-4F2B9C3BFCDB}"/>
            </a:ext>
          </a:extLst>
        </xdr:cNvPr>
        <xdr:cNvCxnSpPr/>
      </xdr:nvCxnSpPr>
      <xdr:spPr>
        <a:xfrm>
          <a:off x="3571875" y="230047800"/>
          <a:ext cx="0" cy="94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1159</xdr:row>
      <xdr:rowOff>76200</xdr:rowOff>
    </xdr:from>
    <xdr:to>
      <xdr:col>9</xdr:col>
      <xdr:colOff>266700</xdr:colOff>
      <xdr:row>1159</xdr:row>
      <xdr:rowOff>76200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DCA2441D-D864-4FE3-BF2F-F95C5A57B967}"/>
            </a:ext>
          </a:extLst>
        </xdr:cNvPr>
        <xdr:cNvCxnSpPr/>
      </xdr:nvCxnSpPr>
      <xdr:spPr>
        <a:xfrm>
          <a:off x="3438525" y="22957155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1161</xdr:row>
      <xdr:rowOff>161925</xdr:rowOff>
    </xdr:from>
    <xdr:to>
      <xdr:col>9</xdr:col>
      <xdr:colOff>285750</xdr:colOff>
      <xdr:row>1161</xdr:row>
      <xdr:rowOff>161925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D8192012-DCF7-4798-82DD-5E105CAF0E40}"/>
            </a:ext>
          </a:extLst>
        </xdr:cNvPr>
        <xdr:cNvCxnSpPr/>
      </xdr:nvCxnSpPr>
      <xdr:spPr>
        <a:xfrm>
          <a:off x="3457575" y="2300382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1167</xdr:row>
      <xdr:rowOff>9525</xdr:rowOff>
    </xdr:from>
    <xdr:to>
      <xdr:col>9</xdr:col>
      <xdr:colOff>285750</xdr:colOff>
      <xdr:row>1167</xdr:row>
      <xdr:rowOff>9525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AAF25A7-008B-4E56-BF54-1E8376181203}"/>
            </a:ext>
          </a:extLst>
        </xdr:cNvPr>
        <xdr:cNvCxnSpPr/>
      </xdr:nvCxnSpPr>
      <xdr:spPr>
        <a:xfrm>
          <a:off x="3457575" y="2310034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1167</xdr:row>
      <xdr:rowOff>85725</xdr:rowOff>
    </xdr:from>
    <xdr:to>
      <xdr:col>9</xdr:col>
      <xdr:colOff>285750</xdr:colOff>
      <xdr:row>1167</xdr:row>
      <xdr:rowOff>85725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AC4E88A9-95F1-438A-9B15-90D402A6A201}"/>
            </a:ext>
          </a:extLst>
        </xdr:cNvPr>
        <xdr:cNvCxnSpPr/>
      </xdr:nvCxnSpPr>
      <xdr:spPr>
        <a:xfrm>
          <a:off x="3457575" y="23107967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1159</xdr:row>
      <xdr:rowOff>0</xdr:rowOff>
    </xdr:from>
    <xdr:to>
      <xdr:col>9</xdr:col>
      <xdr:colOff>266700</xdr:colOff>
      <xdr:row>1159</xdr:row>
      <xdr:rowOff>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D14DADA0-5BAF-427D-A01F-871F52928F39}"/>
            </a:ext>
          </a:extLst>
        </xdr:cNvPr>
        <xdr:cNvCxnSpPr/>
      </xdr:nvCxnSpPr>
      <xdr:spPr>
        <a:xfrm>
          <a:off x="3438525" y="22949535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1159</xdr:row>
      <xdr:rowOff>38100</xdr:rowOff>
    </xdr:from>
    <xdr:to>
      <xdr:col>9</xdr:col>
      <xdr:colOff>219075</xdr:colOff>
      <xdr:row>1159</xdr:row>
      <xdr:rowOff>123825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579E8051-6012-4EE5-B803-649612848426}"/>
            </a:ext>
          </a:extLst>
        </xdr:cNvPr>
        <xdr:cNvCxnSpPr/>
      </xdr:nvCxnSpPr>
      <xdr:spPr>
        <a:xfrm flipH="1">
          <a:off x="3514725" y="229533450"/>
          <a:ext cx="114300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1161</xdr:row>
      <xdr:rowOff>128587</xdr:rowOff>
    </xdr:from>
    <xdr:to>
      <xdr:col>9</xdr:col>
      <xdr:colOff>200025</xdr:colOff>
      <xdr:row>1162</xdr:row>
      <xdr:rowOff>9525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ECCBD897-0BD6-477F-8000-55D8C207B308}"/>
            </a:ext>
          </a:extLst>
        </xdr:cNvPr>
        <xdr:cNvCxnSpPr/>
      </xdr:nvCxnSpPr>
      <xdr:spPr>
        <a:xfrm flipH="1">
          <a:off x="3514725" y="230004937"/>
          <a:ext cx="95250" cy="7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1166</xdr:row>
      <xdr:rowOff>166687</xdr:rowOff>
    </xdr:from>
    <xdr:to>
      <xdr:col>9</xdr:col>
      <xdr:colOff>200025</xdr:colOff>
      <xdr:row>1167</xdr:row>
      <xdr:rowOff>47625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825E1951-8492-48D1-B3F6-EA513D992AFB}"/>
            </a:ext>
          </a:extLst>
        </xdr:cNvPr>
        <xdr:cNvCxnSpPr/>
      </xdr:nvCxnSpPr>
      <xdr:spPr>
        <a:xfrm flipH="1">
          <a:off x="3514725" y="230976487"/>
          <a:ext cx="95250" cy="65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1408</xdr:row>
      <xdr:rowOff>180975</xdr:rowOff>
    </xdr:from>
    <xdr:to>
      <xdr:col>8</xdr:col>
      <xdr:colOff>247650</xdr:colOff>
      <xdr:row>1408</xdr:row>
      <xdr:rowOff>180975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F206CE48-3251-4F2F-8C62-64E86C8FA791}"/>
            </a:ext>
          </a:extLst>
        </xdr:cNvPr>
        <xdr:cNvCxnSpPr/>
      </xdr:nvCxnSpPr>
      <xdr:spPr>
        <a:xfrm>
          <a:off x="387350" y="2767171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1409</xdr:row>
      <xdr:rowOff>66675</xdr:rowOff>
    </xdr:from>
    <xdr:to>
      <xdr:col>8</xdr:col>
      <xdr:colOff>247650</xdr:colOff>
      <xdr:row>1409</xdr:row>
      <xdr:rowOff>66675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B64AA81-B7F4-417A-AF3C-D219E8D87DB6}"/>
            </a:ext>
          </a:extLst>
        </xdr:cNvPr>
        <xdr:cNvCxnSpPr/>
      </xdr:nvCxnSpPr>
      <xdr:spPr>
        <a:xfrm>
          <a:off x="387350" y="2767869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1417</xdr:row>
      <xdr:rowOff>9525</xdr:rowOff>
    </xdr:from>
    <xdr:to>
      <xdr:col>8</xdr:col>
      <xdr:colOff>247650</xdr:colOff>
      <xdr:row>1417</xdr:row>
      <xdr:rowOff>9525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692965DD-201F-410B-A142-B6861B98AEB1}"/>
            </a:ext>
          </a:extLst>
        </xdr:cNvPr>
        <xdr:cNvCxnSpPr/>
      </xdr:nvCxnSpPr>
      <xdr:spPr>
        <a:xfrm>
          <a:off x="387350" y="2782284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1417</xdr:row>
      <xdr:rowOff>85725</xdr:rowOff>
    </xdr:from>
    <xdr:to>
      <xdr:col>8</xdr:col>
      <xdr:colOff>247650</xdr:colOff>
      <xdr:row>1417</xdr:row>
      <xdr:rowOff>85725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CF8E1E57-C799-4077-B724-CC6D8DD523AE}"/>
            </a:ext>
          </a:extLst>
        </xdr:cNvPr>
        <xdr:cNvCxnSpPr/>
      </xdr:nvCxnSpPr>
      <xdr:spPr>
        <a:xfrm>
          <a:off x="387350" y="2783046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1408</xdr:row>
      <xdr:rowOff>47625</xdr:rowOff>
    </xdr:from>
    <xdr:to>
      <xdr:col>1</xdr:col>
      <xdr:colOff>0</xdr:colOff>
      <xdr:row>1412</xdr:row>
      <xdr:rowOff>104775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162A44F8-502D-4B5E-B3A0-531F80F5CCF2}"/>
            </a:ext>
          </a:extLst>
        </xdr:cNvPr>
        <xdr:cNvCxnSpPr/>
      </xdr:nvCxnSpPr>
      <xdr:spPr>
        <a:xfrm>
          <a:off x="368300" y="276583775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1413</xdr:row>
      <xdr:rowOff>171450</xdr:rowOff>
    </xdr:from>
    <xdr:to>
      <xdr:col>1</xdr:col>
      <xdr:colOff>0</xdr:colOff>
      <xdr:row>1418</xdr:row>
      <xdr:rowOff>38100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2B12D696-80BE-443F-8671-0FAF653FC851}"/>
            </a:ext>
          </a:extLst>
        </xdr:cNvPr>
        <xdr:cNvCxnSpPr/>
      </xdr:nvCxnSpPr>
      <xdr:spPr>
        <a:xfrm>
          <a:off x="368300" y="27765375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1412</xdr:row>
      <xdr:rowOff>123825</xdr:rowOff>
    </xdr:from>
    <xdr:to>
      <xdr:col>1</xdr:col>
      <xdr:colOff>95250</xdr:colOff>
      <xdr:row>1414</xdr:row>
      <xdr:rowOff>51</xdr:rowOff>
    </xdr:to>
    <xdr:sp macro="" textlink="">
      <xdr:nvSpPr>
        <xdr:cNvPr id="250" name="Freeform 356">
          <a:extLst>
            <a:ext uri="{FF2B5EF4-FFF2-40B4-BE49-F238E27FC236}">
              <a16:creationId xmlns:a16="http://schemas.microsoft.com/office/drawing/2014/main" id="{C0A122CE-75B0-4730-9A04-7E9739EDA47E}"/>
            </a:ext>
          </a:extLst>
        </xdr:cNvPr>
        <xdr:cNvSpPr/>
      </xdr:nvSpPr>
      <xdr:spPr>
        <a:xfrm>
          <a:off x="266700" y="27742197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257175</xdr:colOff>
      <xdr:row>1408</xdr:row>
      <xdr:rowOff>47625</xdr:rowOff>
    </xdr:from>
    <xdr:to>
      <xdr:col>8</xdr:col>
      <xdr:colOff>257175</xdr:colOff>
      <xdr:row>1412</xdr:row>
      <xdr:rowOff>104775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B8FD778A-F1F1-4B94-98E3-57CC07ED4514}"/>
            </a:ext>
          </a:extLst>
        </xdr:cNvPr>
        <xdr:cNvCxnSpPr/>
      </xdr:nvCxnSpPr>
      <xdr:spPr>
        <a:xfrm>
          <a:off x="3267075" y="276583775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1413</xdr:row>
      <xdr:rowOff>171450</xdr:rowOff>
    </xdr:from>
    <xdr:to>
      <xdr:col>8</xdr:col>
      <xdr:colOff>257175</xdr:colOff>
      <xdr:row>1418</xdr:row>
      <xdr:rowOff>38100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C5BA55F8-CEC6-4059-8C43-2EA8CC1A03FA}"/>
            </a:ext>
          </a:extLst>
        </xdr:cNvPr>
        <xdr:cNvCxnSpPr/>
      </xdr:nvCxnSpPr>
      <xdr:spPr>
        <a:xfrm>
          <a:off x="3267075" y="27765375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1412</xdr:row>
      <xdr:rowOff>123825</xdr:rowOff>
    </xdr:from>
    <xdr:to>
      <xdr:col>9</xdr:col>
      <xdr:colOff>0</xdr:colOff>
      <xdr:row>1414</xdr:row>
      <xdr:rowOff>51</xdr:rowOff>
    </xdr:to>
    <xdr:sp macro="" textlink="">
      <xdr:nvSpPr>
        <xdr:cNvPr id="253" name="Freeform 359">
          <a:extLst>
            <a:ext uri="{FF2B5EF4-FFF2-40B4-BE49-F238E27FC236}">
              <a16:creationId xmlns:a16="http://schemas.microsoft.com/office/drawing/2014/main" id="{18889353-9315-4ED1-AD1D-B3EC96C3A959}"/>
            </a:ext>
          </a:extLst>
        </xdr:cNvPr>
        <xdr:cNvSpPr/>
      </xdr:nvSpPr>
      <xdr:spPr>
        <a:xfrm>
          <a:off x="3181350" y="277421975"/>
          <a:ext cx="22860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304800</xdr:colOff>
      <xdr:row>1403</xdr:row>
      <xdr:rowOff>171450</xdr:rowOff>
    </xdr:from>
    <xdr:to>
      <xdr:col>4</xdr:col>
      <xdr:colOff>304800</xdr:colOff>
      <xdr:row>1406</xdr:row>
      <xdr:rowOff>38100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84DBA9CF-6511-454F-A00D-0A96D9DC68AA}"/>
            </a:ext>
          </a:extLst>
        </xdr:cNvPr>
        <xdr:cNvCxnSpPr/>
      </xdr:nvCxnSpPr>
      <xdr:spPr>
        <a:xfrm>
          <a:off x="1778000" y="27578685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93059</xdr:colOff>
      <xdr:row>1408</xdr:row>
      <xdr:rowOff>104775</xdr:rowOff>
    </xdr:from>
    <xdr:to>
      <xdr:col>4</xdr:col>
      <xdr:colOff>180975</xdr:colOff>
      <xdr:row>1416</xdr:row>
      <xdr:rowOff>0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2B5BF2C3-FE80-4DED-8367-6F6F086FC918}"/>
            </a:ext>
          </a:extLst>
        </xdr:cNvPr>
        <xdr:cNvCxnSpPr/>
      </xdr:nvCxnSpPr>
      <xdr:spPr>
        <a:xfrm flipH="1">
          <a:off x="461359" y="276640925"/>
          <a:ext cx="1192816" cy="139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1408</xdr:row>
      <xdr:rowOff>95250</xdr:rowOff>
    </xdr:from>
    <xdr:to>
      <xdr:col>7</xdr:col>
      <xdr:colOff>312487</xdr:colOff>
      <xdr:row>1416</xdr:row>
      <xdr:rowOff>38100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1EEDA74-580B-42B8-A3A5-F63CAB53B89C}"/>
            </a:ext>
          </a:extLst>
        </xdr:cNvPr>
        <xdr:cNvCxnSpPr/>
      </xdr:nvCxnSpPr>
      <xdr:spPr>
        <a:xfrm>
          <a:off x="1920875" y="276631400"/>
          <a:ext cx="1033212" cy="144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1415</xdr:row>
      <xdr:rowOff>38100</xdr:rowOff>
    </xdr:from>
    <xdr:to>
      <xdr:col>7</xdr:col>
      <xdr:colOff>85725</xdr:colOff>
      <xdr:row>1415</xdr:row>
      <xdr:rowOff>38100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C2C3260D-4662-4BD5-AAFC-4C50BA7C579A}"/>
            </a:ext>
          </a:extLst>
        </xdr:cNvPr>
        <xdr:cNvCxnSpPr/>
      </xdr:nvCxnSpPr>
      <xdr:spPr>
        <a:xfrm>
          <a:off x="682625" y="277888700"/>
          <a:ext cx="20447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1406</xdr:row>
      <xdr:rowOff>85725</xdr:rowOff>
    </xdr:from>
    <xdr:to>
      <xdr:col>5</xdr:col>
      <xdr:colOff>161925</xdr:colOff>
      <xdr:row>1408</xdr:row>
      <xdr:rowOff>95250</xdr:rowOff>
    </xdr:to>
    <xdr:sp macro="" textlink="">
      <xdr:nvSpPr>
        <xdr:cNvPr id="258" name="Donut 364">
          <a:extLst>
            <a:ext uri="{FF2B5EF4-FFF2-40B4-BE49-F238E27FC236}">
              <a16:creationId xmlns:a16="http://schemas.microsoft.com/office/drawing/2014/main" id="{910DA845-E1B5-43DB-AA7E-F8036960D02C}"/>
            </a:ext>
          </a:extLst>
        </xdr:cNvPr>
        <xdr:cNvSpPr/>
      </xdr:nvSpPr>
      <xdr:spPr>
        <a:xfrm>
          <a:off x="1549400" y="276253575"/>
          <a:ext cx="485775" cy="377825"/>
        </a:xfrm>
        <a:prstGeom prst="donu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314325</xdr:colOff>
      <xdr:row>1408</xdr:row>
      <xdr:rowOff>95250</xdr:rowOff>
    </xdr:from>
    <xdr:to>
      <xdr:col>7</xdr:col>
      <xdr:colOff>28575</xdr:colOff>
      <xdr:row>1408</xdr:row>
      <xdr:rowOff>95250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DE7A9CE0-062B-4C74-BDB5-DAE024C17DBC}"/>
            </a:ext>
          </a:extLst>
        </xdr:cNvPr>
        <xdr:cNvCxnSpPr/>
      </xdr:nvCxnSpPr>
      <xdr:spPr>
        <a:xfrm>
          <a:off x="682625" y="276631400"/>
          <a:ext cx="198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1407</xdr:row>
      <xdr:rowOff>123825</xdr:rowOff>
    </xdr:from>
    <xdr:to>
      <xdr:col>4</xdr:col>
      <xdr:colOff>209550</xdr:colOff>
      <xdr:row>1409</xdr:row>
      <xdr:rowOff>28575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57FBA9D0-A595-41E5-9EAE-F10A4A385D57}"/>
            </a:ext>
          </a:extLst>
        </xdr:cNvPr>
        <xdr:cNvCxnSpPr/>
      </xdr:nvCxnSpPr>
      <xdr:spPr>
        <a:xfrm>
          <a:off x="1682750" y="27647582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1407</xdr:row>
      <xdr:rowOff>123825</xdr:rowOff>
    </xdr:from>
    <xdr:to>
      <xdr:col>5</xdr:col>
      <xdr:colOff>9525</xdr:colOff>
      <xdr:row>1409</xdr:row>
      <xdr:rowOff>28575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BB0EAD7A-BE84-4611-9FAC-733B85F55DCB}"/>
            </a:ext>
          </a:extLst>
        </xdr:cNvPr>
        <xdr:cNvCxnSpPr/>
      </xdr:nvCxnSpPr>
      <xdr:spPr>
        <a:xfrm>
          <a:off x="1882775" y="276475825"/>
          <a:ext cx="0" cy="27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1407</xdr:row>
      <xdr:rowOff>180975</xdr:rowOff>
    </xdr:from>
    <xdr:to>
      <xdr:col>6</xdr:col>
      <xdr:colOff>57150</xdr:colOff>
      <xdr:row>1407</xdr:row>
      <xdr:rowOff>180975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5A4B1731-7E42-449C-B942-0E09CA1B0571}"/>
            </a:ext>
          </a:extLst>
        </xdr:cNvPr>
        <xdr:cNvCxnSpPr/>
      </xdr:nvCxnSpPr>
      <xdr:spPr>
        <a:xfrm flipH="1">
          <a:off x="1892300" y="276532975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180976</xdr:colOff>
      <xdr:row>1407</xdr:row>
      <xdr:rowOff>180975</xdr:rowOff>
    </xdr:from>
    <xdr:to>
      <xdr:col>4</xdr:col>
      <xdr:colOff>200025</xdr:colOff>
      <xdr:row>1407</xdr:row>
      <xdr:rowOff>180975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33F84873-603E-41FC-95B6-CF61933D0F6D}"/>
            </a:ext>
          </a:extLst>
        </xdr:cNvPr>
        <xdr:cNvCxnSpPr/>
      </xdr:nvCxnSpPr>
      <xdr:spPr>
        <a:xfrm>
          <a:off x="1285876" y="276532975"/>
          <a:ext cx="3873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1412</xdr:row>
      <xdr:rowOff>0</xdr:rowOff>
    </xdr:from>
    <xdr:to>
      <xdr:col>8</xdr:col>
      <xdr:colOff>247650</xdr:colOff>
      <xdr:row>1412</xdr:row>
      <xdr:rowOff>0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343D3824-DFCF-49B4-AAF8-C71AC78E3001}"/>
            </a:ext>
          </a:extLst>
        </xdr:cNvPr>
        <xdr:cNvCxnSpPr/>
      </xdr:nvCxnSpPr>
      <xdr:spPr>
        <a:xfrm>
          <a:off x="387350" y="277298150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1412</xdr:row>
      <xdr:rowOff>76200</xdr:rowOff>
    </xdr:from>
    <xdr:to>
      <xdr:col>8</xdr:col>
      <xdr:colOff>247650</xdr:colOff>
      <xdr:row>1412</xdr:row>
      <xdr:rowOff>76200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4462ADAF-F10A-490D-B3C8-6660E07920C1}"/>
            </a:ext>
          </a:extLst>
        </xdr:cNvPr>
        <xdr:cNvCxnSpPr/>
      </xdr:nvCxnSpPr>
      <xdr:spPr>
        <a:xfrm>
          <a:off x="387350" y="277374350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1411</xdr:row>
      <xdr:rowOff>161925</xdr:rowOff>
    </xdr:from>
    <xdr:to>
      <xdr:col>8</xdr:col>
      <xdr:colOff>247650</xdr:colOff>
      <xdr:row>1411</xdr:row>
      <xdr:rowOff>161925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4ED53D10-D882-4221-9AA2-54F31DFD67E2}"/>
            </a:ext>
          </a:extLst>
        </xdr:cNvPr>
        <xdr:cNvCxnSpPr/>
      </xdr:nvCxnSpPr>
      <xdr:spPr>
        <a:xfrm>
          <a:off x="387350" y="2772632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1410</xdr:row>
      <xdr:rowOff>123825</xdr:rowOff>
    </xdr:from>
    <xdr:to>
      <xdr:col>9</xdr:col>
      <xdr:colOff>28575</xdr:colOff>
      <xdr:row>1411</xdr:row>
      <xdr:rowOff>47625</xdr:rowOff>
    </xdr:to>
    <xdr:grpSp>
      <xdr:nvGrpSpPr>
        <xdr:cNvPr id="267" name="Group 266">
          <a:extLst>
            <a:ext uri="{FF2B5EF4-FFF2-40B4-BE49-F238E27FC236}">
              <a16:creationId xmlns:a16="http://schemas.microsoft.com/office/drawing/2014/main" id="{326551CB-F67C-4A84-9A42-57082034E9F0}"/>
            </a:ext>
          </a:extLst>
        </xdr:cNvPr>
        <xdr:cNvGrpSpPr/>
      </xdr:nvGrpSpPr>
      <xdr:grpSpPr>
        <a:xfrm>
          <a:off x="314325" y="258275138"/>
          <a:ext cx="3131344" cy="122237"/>
          <a:chOff x="3238500" y="146056350"/>
          <a:chExt cx="3771900" cy="0"/>
        </a:xfrm>
      </xdr:grpSpPr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5084D7AD-BAE1-41C7-990A-67EC83AF738F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1C2FCEE0-D2D6-4CDB-A7DA-0A7DB40ABD23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97DDF59F-8DE6-43CA-B59E-EE7B70A3122D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7928D6E0-8D7B-41EA-93DC-7819BB39D1D2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C9EFC1F0-944E-4091-A35F-BD664AC36B32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6E3943EB-3545-4B35-80AB-A9D9D6AFC832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A6293FF6-97C6-4847-90FE-132A7014238B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Straight Connector 274">
            <a:extLst>
              <a:ext uri="{FF2B5EF4-FFF2-40B4-BE49-F238E27FC236}">
                <a16:creationId xmlns:a16="http://schemas.microsoft.com/office/drawing/2014/main" id="{3BA329D8-BBB8-41C1-AF6E-7D17F00AAFA9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906334B0-0C14-4A7B-813B-F65570F64A7B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314325</xdr:colOff>
      <xdr:row>1414</xdr:row>
      <xdr:rowOff>123825</xdr:rowOff>
    </xdr:from>
    <xdr:to>
      <xdr:col>9</xdr:col>
      <xdr:colOff>28575</xdr:colOff>
      <xdr:row>1415</xdr:row>
      <xdr:rowOff>47625</xdr:rowOff>
    </xdr:to>
    <xdr:grpSp>
      <xdr:nvGrpSpPr>
        <xdr:cNvPr id="277" name="Group 276">
          <a:extLst>
            <a:ext uri="{FF2B5EF4-FFF2-40B4-BE49-F238E27FC236}">
              <a16:creationId xmlns:a16="http://schemas.microsoft.com/office/drawing/2014/main" id="{0754AEA1-D705-42E7-BD5A-9D1119D3CE45}"/>
            </a:ext>
          </a:extLst>
        </xdr:cNvPr>
        <xdr:cNvGrpSpPr/>
      </xdr:nvGrpSpPr>
      <xdr:grpSpPr>
        <a:xfrm>
          <a:off x="314325" y="259037138"/>
          <a:ext cx="3131344" cy="106362"/>
          <a:chOff x="3238500" y="146056350"/>
          <a:chExt cx="3771900" cy="0"/>
        </a:xfrm>
      </xdr:grpSpPr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5BD0B596-F319-4FFF-9A96-43486337B1AA}"/>
              </a:ext>
            </a:extLst>
          </xdr:cNvPr>
          <xdr:cNvCxnSpPr/>
        </xdr:nvCxnSpPr>
        <xdr:spPr>
          <a:xfrm>
            <a:off x="3238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Straight Connector 278">
            <a:extLst>
              <a:ext uri="{FF2B5EF4-FFF2-40B4-BE49-F238E27FC236}">
                <a16:creationId xmlns:a16="http://schemas.microsoft.com/office/drawing/2014/main" id="{2E1B1D4E-CF70-496C-9788-AEF8905C23FE}"/>
              </a:ext>
            </a:extLst>
          </xdr:cNvPr>
          <xdr:cNvCxnSpPr/>
        </xdr:nvCxnSpPr>
        <xdr:spPr>
          <a:xfrm>
            <a:off x="36480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E76F502F-0873-4330-A38F-47193D6C0412}"/>
              </a:ext>
            </a:extLst>
          </xdr:cNvPr>
          <xdr:cNvCxnSpPr/>
        </xdr:nvCxnSpPr>
        <xdr:spPr>
          <a:xfrm>
            <a:off x="40767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Straight Connector 280">
            <a:extLst>
              <a:ext uri="{FF2B5EF4-FFF2-40B4-BE49-F238E27FC236}">
                <a16:creationId xmlns:a16="http://schemas.microsoft.com/office/drawing/2014/main" id="{CE086438-52EB-472C-94FA-DE32105C773E}"/>
              </a:ext>
            </a:extLst>
          </xdr:cNvPr>
          <xdr:cNvCxnSpPr/>
        </xdr:nvCxnSpPr>
        <xdr:spPr>
          <a:xfrm>
            <a:off x="44958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Connector 281">
            <a:extLst>
              <a:ext uri="{FF2B5EF4-FFF2-40B4-BE49-F238E27FC236}">
                <a16:creationId xmlns:a16="http://schemas.microsoft.com/office/drawing/2014/main" id="{536B50D5-6A40-4AF9-9695-76A130BED5F1}"/>
              </a:ext>
            </a:extLst>
          </xdr:cNvPr>
          <xdr:cNvCxnSpPr/>
        </xdr:nvCxnSpPr>
        <xdr:spPr>
          <a:xfrm>
            <a:off x="48958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Straight Connector 282">
            <a:extLst>
              <a:ext uri="{FF2B5EF4-FFF2-40B4-BE49-F238E27FC236}">
                <a16:creationId xmlns:a16="http://schemas.microsoft.com/office/drawing/2014/main" id="{46E1F5ED-1101-4BD8-900C-EC60D7208CE4}"/>
              </a:ext>
            </a:extLst>
          </xdr:cNvPr>
          <xdr:cNvCxnSpPr/>
        </xdr:nvCxnSpPr>
        <xdr:spPr>
          <a:xfrm>
            <a:off x="52863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507D8F22-79B7-4431-98D6-55EC29C838A5}"/>
              </a:ext>
            </a:extLst>
          </xdr:cNvPr>
          <xdr:cNvCxnSpPr/>
        </xdr:nvCxnSpPr>
        <xdr:spPr>
          <a:xfrm>
            <a:off x="577215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Straight Connector 284">
            <a:extLst>
              <a:ext uri="{FF2B5EF4-FFF2-40B4-BE49-F238E27FC236}">
                <a16:creationId xmlns:a16="http://schemas.microsoft.com/office/drawing/2014/main" id="{FF989171-F76A-4CD5-9C48-ECBBCA8AFEBC}"/>
              </a:ext>
            </a:extLst>
          </xdr:cNvPr>
          <xdr:cNvCxnSpPr/>
        </xdr:nvCxnSpPr>
        <xdr:spPr>
          <a:xfrm>
            <a:off x="6286500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Connector 285">
            <a:extLst>
              <a:ext uri="{FF2B5EF4-FFF2-40B4-BE49-F238E27FC236}">
                <a16:creationId xmlns:a16="http://schemas.microsoft.com/office/drawing/2014/main" id="{82F0615C-1396-4C12-90B3-77CD8157AA8B}"/>
              </a:ext>
            </a:extLst>
          </xdr:cNvPr>
          <xdr:cNvCxnSpPr/>
        </xdr:nvCxnSpPr>
        <xdr:spPr>
          <a:xfrm>
            <a:off x="6734175" y="146056350"/>
            <a:ext cx="2762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161925</xdr:colOff>
      <xdr:row>1411</xdr:row>
      <xdr:rowOff>9525</xdr:rowOff>
    </xdr:from>
    <xdr:to>
      <xdr:col>6</xdr:col>
      <xdr:colOff>28575</xdr:colOff>
      <xdr:row>1411</xdr:row>
      <xdr:rowOff>9525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971A79E3-D2E8-4F8E-833C-1B631BC5E3D8}"/>
            </a:ext>
          </a:extLst>
        </xdr:cNvPr>
        <xdr:cNvCxnSpPr/>
      </xdr:nvCxnSpPr>
      <xdr:spPr>
        <a:xfrm>
          <a:off x="1266825" y="277110825"/>
          <a:ext cx="10350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1409</xdr:row>
      <xdr:rowOff>76200</xdr:rowOff>
    </xdr:from>
    <xdr:to>
      <xdr:col>9</xdr:col>
      <xdr:colOff>161925</xdr:colOff>
      <xdr:row>1411</xdr:row>
      <xdr:rowOff>152400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36A8C2C-1C55-45DD-8F73-F69B3B29CB31}"/>
            </a:ext>
          </a:extLst>
        </xdr:cNvPr>
        <xdr:cNvCxnSpPr/>
      </xdr:nvCxnSpPr>
      <xdr:spPr>
        <a:xfrm>
          <a:off x="3571875" y="276796500"/>
          <a:ext cx="0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1411</xdr:row>
      <xdr:rowOff>171450</xdr:rowOff>
    </xdr:from>
    <xdr:to>
      <xdr:col>9</xdr:col>
      <xdr:colOff>161925</xdr:colOff>
      <xdr:row>1417</xdr:row>
      <xdr:rowOff>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84AA013F-399B-4B67-A7A3-77D5A92B19AE}"/>
            </a:ext>
          </a:extLst>
        </xdr:cNvPr>
        <xdr:cNvCxnSpPr/>
      </xdr:nvCxnSpPr>
      <xdr:spPr>
        <a:xfrm>
          <a:off x="3571875" y="277272750"/>
          <a:ext cx="0" cy="94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1409</xdr:row>
      <xdr:rowOff>76200</xdr:rowOff>
    </xdr:from>
    <xdr:to>
      <xdr:col>9</xdr:col>
      <xdr:colOff>266700</xdr:colOff>
      <xdr:row>1409</xdr:row>
      <xdr:rowOff>76200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96902AFE-2769-4F5A-96DA-61F63BE9B72D}"/>
            </a:ext>
          </a:extLst>
        </xdr:cNvPr>
        <xdr:cNvCxnSpPr/>
      </xdr:nvCxnSpPr>
      <xdr:spPr>
        <a:xfrm>
          <a:off x="3438525" y="27679650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1411</xdr:row>
      <xdr:rowOff>161925</xdr:rowOff>
    </xdr:from>
    <xdr:to>
      <xdr:col>9</xdr:col>
      <xdr:colOff>285750</xdr:colOff>
      <xdr:row>1411</xdr:row>
      <xdr:rowOff>161925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AA503947-1776-433F-A2EA-080D9CD3FB3F}"/>
            </a:ext>
          </a:extLst>
        </xdr:cNvPr>
        <xdr:cNvCxnSpPr/>
      </xdr:nvCxnSpPr>
      <xdr:spPr>
        <a:xfrm>
          <a:off x="3457575" y="27726322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1417</xdr:row>
      <xdr:rowOff>9525</xdr:rowOff>
    </xdr:from>
    <xdr:to>
      <xdr:col>9</xdr:col>
      <xdr:colOff>285750</xdr:colOff>
      <xdr:row>1417</xdr:row>
      <xdr:rowOff>9525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F852E8E6-CBBB-474E-B864-834F9E7D2B74}"/>
            </a:ext>
          </a:extLst>
        </xdr:cNvPr>
        <xdr:cNvCxnSpPr/>
      </xdr:nvCxnSpPr>
      <xdr:spPr>
        <a:xfrm>
          <a:off x="3457575" y="27822842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1417</xdr:row>
      <xdr:rowOff>85725</xdr:rowOff>
    </xdr:from>
    <xdr:to>
      <xdr:col>9</xdr:col>
      <xdr:colOff>285750</xdr:colOff>
      <xdr:row>1417</xdr:row>
      <xdr:rowOff>85725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EB12AB3E-542E-498E-A233-2B143B830455}"/>
            </a:ext>
          </a:extLst>
        </xdr:cNvPr>
        <xdr:cNvCxnSpPr/>
      </xdr:nvCxnSpPr>
      <xdr:spPr>
        <a:xfrm>
          <a:off x="3457575" y="278304625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1409</xdr:row>
      <xdr:rowOff>0</xdr:rowOff>
    </xdr:from>
    <xdr:to>
      <xdr:col>9</xdr:col>
      <xdr:colOff>266700</xdr:colOff>
      <xdr:row>1409</xdr:row>
      <xdr:rowOff>0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8541D327-42C2-4A6B-B119-149067E0747B}"/>
            </a:ext>
          </a:extLst>
        </xdr:cNvPr>
        <xdr:cNvCxnSpPr/>
      </xdr:nvCxnSpPr>
      <xdr:spPr>
        <a:xfrm>
          <a:off x="3438525" y="276720300"/>
          <a:ext cx="238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1409</xdr:row>
      <xdr:rowOff>38100</xdr:rowOff>
    </xdr:from>
    <xdr:to>
      <xdr:col>9</xdr:col>
      <xdr:colOff>219075</xdr:colOff>
      <xdr:row>1409</xdr:row>
      <xdr:rowOff>123825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4EA0E657-B53D-4BA0-A3ED-5C80F6414D07}"/>
            </a:ext>
          </a:extLst>
        </xdr:cNvPr>
        <xdr:cNvCxnSpPr/>
      </xdr:nvCxnSpPr>
      <xdr:spPr>
        <a:xfrm flipH="1">
          <a:off x="3514725" y="276758400"/>
          <a:ext cx="114300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1411</xdr:row>
      <xdr:rowOff>128587</xdr:rowOff>
    </xdr:from>
    <xdr:to>
      <xdr:col>9</xdr:col>
      <xdr:colOff>200025</xdr:colOff>
      <xdr:row>1412</xdr:row>
      <xdr:rowOff>9525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7167F34C-1D4E-4166-A972-BA87ABD8D492}"/>
            </a:ext>
          </a:extLst>
        </xdr:cNvPr>
        <xdr:cNvCxnSpPr/>
      </xdr:nvCxnSpPr>
      <xdr:spPr>
        <a:xfrm flipH="1">
          <a:off x="3514725" y="277229887"/>
          <a:ext cx="95250" cy="7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1416</xdr:row>
      <xdr:rowOff>166687</xdr:rowOff>
    </xdr:from>
    <xdr:to>
      <xdr:col>9</xdr:col>
      <xdr:colOff>200025</xdr:colOff>
      <xdr:row>1417</xdr:row>
      <xdr:rowOff>47625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2125585F-448B-44A5-940D-4A2464F508BC}"/>
            </a:ext>
          </a:extLst>
        </xdr:cNvPr>
        <xdr:cNvCxnSpPr/>
      </xdr:nvCxnSpPr>
      <xdr:spPr>
        <a:xfrm flipH="1">
          <a:off x="3514725" y="278201437"/>
          <a:ext cx="95250" cy="65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41416</xdr:colOff>
      <xdr:row>2</xdr:row>
      <xdr:rowOff>182217</xdr:rowOff>
    </xdr:from>
    <xdr:to>
      <xdr:col>13</xdr:col>
      <xdr:colOff>331306</xdr:colOff>
      <xdr:row>6</xdr:row>
      <xdr:rowOff>210793</xdr:rowOff>
    </xdr:to>
    <xdr:sp macro="" textlink="">
      <xdr:nvSpPr>
        <xdr:cNvPr id="298" name="Rounded Rectangle 404">
          <a:extLst>
            <a:ext uri="{FF2B5EF4-FFF2-40B4-BE49-F238E27FC236}">
              <a16:creationId xmlns:a16="http://schemas.microsoft.com/office/drawing/2014/main" id="{6BBC88A3-7EE6-471E-9FD0-DA965A7D1EF7}"/>
            </a:ext>
          </a:extLst>
        </xdr:cNvPr>
        <xdr:cNvSpPr/>
      </xdr:nvSpPr>
      <xdr:spPr>
        <a:xfrm>
          <a:off x="778016" y="550517"/>
          <a:ext cx="4468190" cy="949326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AU" sz="16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CALCULATIONS FOR </a:t>
          </a:r>
          <a:br>
            <a:rPr lang="en-AU" sz="16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</a:br>
          <a:br>
            <a:rPr lang="en-AU" sz="16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</a:br>
          <a:r>
            <a:rPr lang="en-AU" sz="16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ELECTRIC OVERHEAD CRANE</a:t>
          </a:r>
        </a:p>
      </xdr:txBody>
    </xdr:sp>
    <xdr:clientData/>
  </xdr:twoCellAnchor>
  <xdr:twoCellAnchor>
    <xdr:from>
      <xdr:col>1</xdr:col>
      <xdr:colOff>19050</xdr:colOff>
      <xdr:row>562</xdr:row>
      <xdr:rowOff>180975</xdr:rowOff>
    </xdr:from>
    <xdr:to>
      <xdr:col>8</xdr:col>
      <xdr:colOff>247650</xdr:colOff>
      <xdr:row>562</xdr:row>
      <xdr:rowOff>180975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5EFCC985-4162-4E88-A763-B2D8AC1FD9DC}"/>
            </a:ext>
          </a:extLst>
        </xdr:cNvPr>
        <xdr:cNvCxnSpPr/>
      </xdr:nvCxnSpPr>
      <xdr:spPr>
        <a:xfrm>
          <a:off x="387350" y="1177512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563</xdr:row>
      <xdr:rowOff>66675</xdr:rowOff>
    </xdr:from>
    <xdr:to>
      <xdr:col>8</xdr:col>
      <xdr:colOff>247650</xdr:colOff>
      <xdr:row>563</xdr:row>
      <xdr:rowOff>66675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1BEB8E19-26AA-4A87-8A3B-342C949BA4DE}"/>
            </a:ext>
          </a:extLst>
        </xdr:cNvPr>
        <xdr:cNvCxnSpPr/>
      </xdr:nvCxnSpPr>
      <xdr:spPr>
        <a:xfrm>
          <a:off x="387350" y="1178210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571</xdr:row>
      <xdr:rowOff>9525</xdr:rowOff>
    </xdr:from>
    <xdr:to>
      <xdr:col>8</xdr:col>
      <xdr:colOff>247650</xdr:colOff>
      <xdr:row>571</xdr:row>
      <xdr:rowOff>9525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986C3A44-8C0A-4D78-B785-6CAAA4966E35}"/>
            </a:ext>
          </a:extLst>
        </xdr:cNvPr>
        <xdr:cNvCxnSpPr/>
      </xdr:nvCxnSpPr>
      <xdr:spPr>
        <a:xfrm>
          <a:off x="387350" y="1192371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571</xdr:row>
      <xdr:rowOff>85725</xdr:rowOff>
    </xdr:from>
    <xdr:to>
      <xdr:col>8</xdr:col>
      <xdr:colOff>247650</xdr:colOff>
      <xdr:row>571</xdr:row>
      <xdr:rowOff>85725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7582E645-CA0B-42B7-863D-3EB37465E03E}"/>
            </a:ext>
          </a:extLst>
        </xdr:cNvPr>
        <xdr:cNvCxnSpPr/>
      </xdr:nvCxnSpPr>
      <xdr:spPr>
        <a:xfrm>
          <a:off x="387350" y="1193133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563</xdr:row>
      <xdr:rowOff>76200</xdr:rowOff>
    </xdr:from>
    <xdr:to>
      <xdr:col>2</xdr:col>
      <xdr:colOff>295275</xdr:colOff>
      <xdr:row>571</xdr:row>
      <xdr:rowOff>9525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71E5444F-A499-416E-AE19-D6ABA439817C}"/>
            </a:ext>
          </a:extLst>
        </xdr:cNvPr>
        <xdr:cNvCxnSpPr/>
      </xdr:nvCxnSpPr>
      <xdr:spPr>
        <a:xfrm>
          <a:off x="1031875" y="1178306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563</xdr:row>
      <xdr:rowOff>76200</xdr:rowOff>
    </xdr:from>
    <xdr:to>
      <xdr:col>6</xdr:col>
      <xdr:colOff>161925</xdr:colOff>
      <xdr:row>571</xdr:row>
      <xdr:rowOff>9525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9E9A635E-79A7-4E21-801F-71A272894907}"/>
            </a:ext>
          </a:extLst>
        </xdr:cNvPr>
        <xdr:cNvCxnSpPr/>
      </xdr:nvCxnSpPr>
      <xdr:spPr>
        <a:xfrm>
          <a:off x="2435225" y="1178306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563</xdr:row>
      <xdr:rowOff>76200</xdr:rowOff>
    </xdr:from>
    <xdr:to>
      <xdr:col>6</xdr:col>
      <xdr:colOff>190500</xdr:colOff>
      <xdr:row>571</xdr:row>
      <xdr:rowOff>9525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32CFE2F-310A-41EA-8003-C854E3E708BE}"/>
            </a:ext>
          </a:extLst>
        </xdr:cNvPr>
        <xdr:cNvCxnSpPr/>
      </xdr:nvCxnSpPr>
      <xdr:spPr>
        <a:xfrm>
          <a:off x="2463800" y="1178306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563</xdr:row>
      <xdr:rowOff>76200</xdr:rowOff>
    </xdr:from>
    <xdr:to>
      <xdr:col>2</xdr:col>
      <xdr:colOff>266700</xdr:colOff>
      <xdr:row>571</xdr:row>
      <xdr:rowOff>9525</xdr:rowOff>
    </xdr:to>
    <xdr:cxnSp macro="">
      <xdr:nvCxnSpPr>
        <xdr:cNvPr id="306" name="Straight Connector 305">
          <a:extLst>
            <a:ext uri="{FF2B5EF4-FFF2-40B4-BE49-F238E27FC236}">
              <a16:creationId xmlns:a16="http://schemas.microsoft.com/office/drawing/2014/main" id="{5E15EF02-A236-49FA-9BAB-8934CF1AD0CE}"/>
            </a:ext>
          </a:extLst>
        </xdr:cNvPr>
        <xdr:cNvCxnSpPr/>
      </xdr:nvCxnSpPr>
      <xdr:spPr>
        <a:xfrm>
          <a:off x="1003300" y="11783060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566</xdr:row>
      <xdr:rowOff>123825</xdr:rowOff>
    </xdr:from>
    <xdr:to>
      <xdr:col>1</xdr:col>
      <xdr:colOff>95250</xdr:colOff>
      <xdr:row>568</xdr:row>
      <xdr:rowOff>51</xdr:rowOff>
    </xdr:to>
    <xdr:sp macro="" textlink="">
      <xdr:nvSpPr>
        <xdr:cNvPr id="307" name="Freeform 411">
          <a:extLst>
            <a:ext uri="{FF2B5EF4-FFF2-40B4-BE49-F238E27FC236}">
              <a16:creationId xmlns:a16="http://schemas.microsoft.com/office/drawing/2014/main" id="{9E57779C-7A96-4456-B78D-30DF1C6081B2}"/>
            </a:ext>
          </a:extLst>
        </xdr:cNvPr>
        <xdr:cNvSpPr/>
      </xdr:nvSpPr>
      <xdr:spPr>
        <a:xfrm>
          <a:off x="266700" y="11843067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257175</xdr:colOff>
      <xdr:row>562</xdr:row>
      <xdr:rowOff>47625</xdr:rowOff>
    </xdr:from>
    <xdr:to>
      <xdr:col>8</xdr:col>
      <xdr:colOff>257175</xdr:colOff>
      <xdr:row>566</xdr:row>
      <xdr:rowOff>104775</xdr:rowOff>
    </xdr:to>
    <xdr:cxnSp macro="">
      <xdr:nvCxnSpPr>
        <xdr:cNvPr id="308" name="Straight Connector 307">
          <a:extLst>
            <a:ext uri="{FF2B5EF4-FFF2-40B4-BE49-F238E27FC236}">
              <a16:creationId xmlns:a16="http://schemas.microsoft.com/office/drawing/2014/main" id="{A1DC5D81-FCE8-4A5A-9C53-CBCA0A4D304C}"/>
            </a:ext>
          </a:extLst>
        </xdr:cNvPr>
        <xdr:cNvCxnSpPr/>
      </xdr:nvCxnSpPr>
      <xdr:spPr>
        <a:xfrm>
          <a:off x="3267075" y="11761787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567</xdr:row>
      <xdr:rowOff>171450</xdr:rowOff>
    </xdr:from>
    <xdr:to>
      <xdr:col>8</xdr:col>
      <xdr:colOff>257175</xdr:colOff>
      <xdr:row>572</xdr:row>
      <xdr:rowOff>38100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8BF074D9-19F2-4CD0-9919-E970B97F3586}"/>
            </a:ext>
          </a:extLst>
        </xdr:cNvPr>
        <xdr:cNvCxnSpPr/>
      </xdr:nvCxnSpPr>
      <xdr:spPr>
        <a:xfrm>
          <a:off x="3267075" y="11866245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566</xdr:row>
      <xdr:rowOff>123825</xdr:rowOff>
    </xdr:from>
    <xdr:to>
      <xdr:col>9</xdr:col>
      <xdr:colOff>0</xdr:colOff>
      <xdr:row>568</xdr:row>
      <xdr:rowOff>51</xdr:rowOff>
    </xdr:to>
    <xdr:sp macro="" textlink="">
      <xdr:nvSpPr>
        <xdr:cNvPr id="310" name="Freeform 414">
          <a:extLst>
            <a:ext uri="{FF2B5EF4-FFF2-40B4-BE49-F238E27FC236}">
              <a16:creationId xmlns:a16="http://schemas.microsoft.com/office/drawing/2014/main" id="{41A3AFAC-F1B9-45B5-A308-20872B7C4BDE}"/>
            </a:ext>
          </a:extLst>
        </xdr:cNvPr>
        <xdr:cNvSpPr/>
      </xdr:nvSpPr>
      <xdr:spPr>
        <a:xfrm>
          <a:off x="3181350" y="118430675"/>
          <a:ext cx="22860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0</xdr:colOff>
      <xdr:row>562</xdr:row>
      <xdr:rowOff>19050</xdr:rowOff>
    </xdr:from>
    <xdr:to>
      <xdr:col>8</xdr:col>
      <xdr:colOff>257175</xdr:colOff>
      <xdr:row>562</xdr:row>
      <xdr:rowOff>171450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0F5CAF9A-B52F-4719-82BE-4259351B55B0}"/>
            </a:ext>
          </a:extLst>
        </xdr:cNvPr>
        <xdr:cNvSpPr/>
      </xdr:nvSpPr>
      <xdr:spPr>
        <a:xfrm>
          <a:off x="368300" y="117589300"/>
          <a:ext cx="2898775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85725</xdr:colOff>
      <xdr:row>560</xdr:row>
      <xdr:rowOff>0</xdr:rowOff>
    </xdr:from>
    <xdr:to>
      <xdr:col>5</xdr:col>
      <xdr:colOff>123825</xdr:colOff>
      <xdr:row>562</xdr:row>
      <xdr:rowOff>9525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868041EA-A426-4A85-A027-DC37566BD2FD}"/>
            </a:ext>
          </a:extLst>
        </xdr:cNvPr>
        <xdr:cNvSpPr/>
      </xdr:nvSpPr>
      <xdr:spPr>
        <a:xfrm>
          <a:off x="1558925" y="117201950"/>
          <a:ext cx="438150" cy="377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304800</xdr:colOff>
      <xdr:row>557</xdr:row>
      <xdr:rowOff>133350</xdr:rowOff>
    </xdr:from>
    <xdr:to>
      <xdr:col>4</xdr:col>
      <xdr:colOff>304800</xdr:colOff>
      <xdr:row>560</xdr:row>
      <xdr:rowOff>0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C47C3701-B54A-489D-B05B-E6D0410F65A8}"/>
            </a:ext>
          </a:extLst>
        </xdr:cNvPr>
        <xdr:cNvCxnSpPr/>
      </xdr:nvCxnSpPr>
      <xdr:spPr>
        <a:xfrm>
          <a:off x="1778000" y="11678285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561</xdr:row>
      <xdr:rowOff>180975</xdr:rowOff>
    </xdr:from>
    <xdr:to>
      <xdr:col>4</xdr:col>
      <xdr:colOff>161925</xdr:colOff>
      <xdr:row>567</xdr:row>
      <xdr:rowOff>114300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8A2217EC-E127-42FE-AA8C-52F794396544}"/>
            </a:ext>
          </a:extLst>
        </xdr:cNvPr>
        <xdr:cNvCxnSpPr/>
      </xdr:nvCxnSpPr>
      <xdr:spPr>
        <a:xfrm flipH="1">
          <a:off x="841375" y="117567075"/>
          <a:ext cx="793750" cy="1038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562</xdr:row>
      <xdr:rowOff>0</xdr:rowOff>
    </xdr:from>
    <xdr:to>
      <xdr:col>6</xdr:col>
      <xdr:colOff>333375</xdr:colOff>
      <xdr:row>567</xdr:row>
      <xdr:rowOff>133350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D10EE2D8-BD95-4458-86BE-E5D79F7C6BF9}"/>
            </a:ext>
          </a:extLst>
        </xdr:cNvPr>
        <xdr:cNvCxnSpPr/>
      </xdr:nvCxnSpPr>
      <xdr:spPr>
        <a:xfrm>
          <a:off x="1949450" y="117570250"/>
          <a:ext cx="657225" cy="105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565</xdr:row>
      <xdr:rowOff>180975</xdr:rowOff>
    </xdr:from>
    <xdr:to>
      <xdr:col>6</xdr:col>
      <xdr:colOff>161925</xdr:colOff>
      <xdr:row>566</xdr:row>
      <xdr:rowOff>123825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79D8895D-27A8-402D-8158-77E9EAC6528C}"/>
            </a:ext>
          </a:extLst>
        </xdr:cNvPr>
        <xdr:cNvSpPr/>
      </xdr:nvSpPr>
      <xdr:spPr>
        <a:xfrm>
          <a:off x="1050925" y="118303675"/>
          <a:ext cx="13843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304800</xdr:colOff>
      <xdr:row>569</xdr:row>
      <xdr:rowOff>180975</xdr:rowOff>
    </xdr:from>
    <xdr:to>
      <xdr:col>6</xdr:col>
      <xdr:colOff>171450</xdr:colOff>
      <xdr:row>569</xdr:row>
      <xdr:rowOff>180975</xdr:rowOff>
    </xdr:to>
    <xdr:cxnSp macro="">
      <xdr:nvCxnSpPr>
        <xdr:cNvPr id="317" name="Straight Arrow Connector 316">
          <a:extLst>
            <a:ext uri="{FF2B5EF4-FFF2-40B4-BE49-F238E27FC236}">
              <a16:creationId xmlns:a16="http://schemas.microsoft.com/office/drawing/2014/main" id="{0C7BF4D8-F58C-42E4-ADBB-50DD27001CC1}"/>
            </a:ext>
          </a:extLst>
        </xdr:cNvPr>
        <xdr:cNvCxnSpPr/>
      </xdr:nvCxnSpPr>
      <xdr:spPr>
        <a:xfrm>
          <a:off x="1041400" y="119040275"/>
          <a:ext cx="14033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563</xdr:row>
      <xdr:rowOff>76200</xdr:rowOff>
    </xdr:from>
    <xdr:to>
      <xdr:col>7</xdr:col>
      <xdr:colOff>190500</xdr:colOff>
      <xdr:row>571</xdr:row>
      <xdr:rowOff>9525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5803A403-BF96-4E94-8F0B-128DD5148A19}"/>
            </a:ext>
          </a:extLst>
        </xdr:cNvPr>
        <xdr:cNvCxnSpPr/>
      </xdr:nvCxnSpPr>
      <xdr:spPr>
        <a:xfrm>
          <a:off x="2832100" y="117830600"/>
          <a:ext cx="0" cy="1406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562</xdr:row>
      <xdr:rowOff>76200</xdr:rowOff>
    </xdr:from>
    <xdr:to>
      <xdr:col>1</xdr:col>
      <xdr:colOff>0</xdr:colOff>
      <xdr:row>566</xdr:row>
      <xdr:rowOff>133350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749E7C8F-33DC-4F96-AFE9-DC70F85A30EB}"/>
            </a:ext>
          </a:extLst>
        </xdr:cNvPr>
        <xdr:cNvCxnSpPr/>
      </xdr:nvCxnSpPr>
      <xdr:spPr>
        <a:xfrm>
          <a:off x="368300" y="117646450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568</xdr:row>
      <xdr:rowOff>0</xdr:rowOff>
    </xdr:from>
    <xdr:to>
      <xdr:col>1</xdr:col>
      <xdr:colOff>0</xdr:colOff>
      <xdr:row>571</xdr:row>
      <xdr:rowOff>152400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1F9A1B97-378F-460C-A927-36ADA4C1218C}"/>
            </a:ext>
          </a:extLst>
        </xdr:cNvPr>
        <xdr:cNvCxnSpPr>
          <a:stCxn id="307" idx="8"/>
        </xdr:cNvCxnSpPr>
      </xdr:nvCxnSpPr>
      <xdr:spPr>
        <a:xfrm>
          <a:off x="368300" y="118675150"/>
          <a:ext cx="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180976</xdr:colOff>
      <xdr:row>574</xdr:row>
      <xdr:rowOff>104775</xdr:rowOff>
    </xdr:from>
    <xdr:to>
      <xdr:col>39</xdr:col>
      <xdr:colOff>147353</xdr:colOff>
      <xdr:row>581</xdr:row>
      <xdr:rowOff>114301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54687CB-4351-4DAF-B5AB-8EA3DD2DE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1376" y="119884825"/>
          <a:ext cx="2811177" cy="129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228600</xdr:colOff>
      <xdr:row>596</xdr:row>
      <xdr:rowOff>104775</xdr:rowOff>
    </xdr:from>
    <xdr:to>
      <xdr:col>11</xdr:col>
      <xdr:colOff>323850</xdr:colOff>
      <xdr:row>596</xdr:row>
      <xdr:rowOff>104775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121D3D62-505A-4F11-85FC-7D192AC826A9}"/>
            </a:ext>
          </a:extLst>
        </xdr:cNvPr>
        <xdr:cNvCxnSpPr/>
      </xdr:nvCxnSpPr>
      <xdr:spPr>
        <a:xfrm>
          <a:off x="4006850" y="123936125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1485</xdr:row>
      <xdr:rowOff>180975</xdr:rowOff>
    </xdr:from>
    <xdr:to>
      <xdr:col>8</xdr:col>
      <xdr:colOff>247650</xdr:colOff>
      <xdr:row>1485</xdr:row>
      <xdr:rowOff>180975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CF4905BF-6B12-48EB-8271-1E16BF7BB8C3}"/>
            </a:ext>
          </a:extLst>
        </xdr:cNvPr>
        <xdr:cNvCxnSpPr/>
      </xdr:nvCxnSpPr>
      <xdr:spPr>
        <a:xfrm>
          <a:off x="387350" y="2911760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1486</xdr:row>
      <xdr:rowOff>66675</xdr:rowOff>
    </xdr:from>
    <xdr:to>
      <xdr:col>8</xdr:col>
      <xdr:colOff>247650</xdr:colOff>
      <xdr:row>1486</xdr:row>
      <xdr:rowOff>66675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1A3677D7-6E4E-4BFB-A1DE-68486159A582}"/>
            </a:ext>
          </a:extLst>
        </xdr:cNvPr>
        <xdr:cNvCxnSpPr/>
      </xdr:nvCxnSpPr>
      <xdr:spPr>
        <a:xfrm>
          <a:off x="387350" y="29124592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1494</xdr:row>
      <xdr:rowOff>9525</xdr:rowOff>
    </xdr:from>
    <xdr:to>
      <xdr:col>8</xdr:col>
      <xdr:colOff>247650</xdr:colOff>
      <xdr:row>1494</xdr:row>
      <xdr:rowOff>9525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A737E48D-13C1-46E4-AAD7-147694AB3D78}"/>
            </a:ext>
          </a:extLst>
        </xdr:cNvPr>
        <xdr:cNvCxnSpPr/>
      </xdr:nvCxnSpPr>
      <xdr:spPr>
        <a:xfrm>
          <a:off x="387350" y="2926619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1494</xdr:row>
      <xdr:rowOff>85725</xdr:rowOff>
    </xdr:from>
    <xdr:to>
      <xdr:col>8</xdr:col>
      <xdr:colOff>247650</xdr:colOff>
      <xdr:row>1494</xdr:row>
      <xdr:rowOff>85725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BD980C70-BBF3-434B-936A-C4B7C4AAF51D}"/>
            </a:ext>
          </a:extLst>
        </xdr:cNvPr>
        <xdr:cNvCxnSpPr/>
      </xdr:nvCxnSpPr>
      <xdr:spPr>
        <a:xfrm>
          <a:off x="387350" y="292738175"/>
          <a:ext cx="287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1486</xdr:row>
      <xdr:rowOff>76200</xdr:rowOff>
    </xdr:from>
    <xdr:to>
      <xdr:col>2</xdr:col>
      <xdr:colOff>295275</xdr:colOff>
      <xdr:row>1494</xdr:row>
      <xdr:rowOff>9525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B98D69F8-56A2-4399-8FA1-C125522535F1}"/>
            </a:ext>
          </a:extLst>
        </xdr:cNvPr>
        <xdr:cNvCxnSpPr/>
      </xdr:nvCxnSpPr>
      <xdr:spPr>
        <a:xfrm>
          <a:off x="1031875" y="29125545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1486</xdr:row>
      <xdr:rowOff>76200</xdr:rowOff>
    </xdr:from>
    <xdr:to>
      <xdr:col>6</xdr:col>
      <xdr:colOff>161925</xdr:colOff>
      <xdr:row>1494</xdr:row>
      <xdr:rowOff>9525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290D2933-51A8-4FFB-933D-03D866657E37}"/>
            </a:ext>
          </a:extLst>
        </xdr:cNvPr>
        <xdr:cNvCxnSpPr/>
      </xdr:nvCxnSpPr>
      <xdr:spPr>
        <a:xfrm>
          <a:off x="2435225" y="29125545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1486</xdr:row>
      <xdr:rowOff>76200</xdr:rowOff>
    </xdr:from>
    <xdr:to>
      <xdr:col>6</xdr:col>
      <xdr:colOff>190500</xdr:colOff>
      <xdr:row>1494</xdr:row>
      <xdr:rowOff>9525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794342B8-A5BB-4555-A65E-DF6742BBC3BC}"/>
            </a:ext>
          </a:extLst>
        </xdr:cNvPr>
        <xdr:cNvCxnSpPr/>
      </xdr:nvCxnSpPr>
      <xdr:spPr>
        <a:xfrm>
          <a:off x="2463800" y="29125545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1486</xdr:row>
      <xdr:rowOff>76200</xdr:rowOff>
    </xdr:from>
    <xdr:to>
      <xdr:col>2</xdr:col>
      <xdr:colOff>266700</xdr:colOff>
      <xdr:row>1494</xdr:row>
      <xdr:rowOff>9525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58392BAF-7A8C-42BA-9C47-B374B77A180B}"/>
            </a:ext>
          </a:extLst>
        </xdr:cNvPr>
        <xdr:cNvCxnSpPr/>
      </xdr:nvCxnSpPr>
      <xdr:spPr>
        <a:xfrm>
          <a:off x="1003300" y="291255450"/>
          <a:ext cx="0" cy="1406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1489</xdr:row>
      <xdr:rowOff>123825</xdr:rowOff>
    </xdr:from>
    <xdr:to>
      <xdr:col>1</xdr:col>
      <xdr:colOff>95250</xdr:colOff>
      <xdr:row>1491</xdr:row>
      <xdr:rowOff>51</xdr:rowOff>
    </xdr:to>
    <xdr:sp macro="" textlink="">
      <xdr:nvSpPr>
        <xdr:cNvPr id="331" name="Freeform 435">
          <a:extLst>
            <a:ext uri="{FF2B5EF4-FFF2-40B4-BE49-F238E27FC236}">
              <a16:creationId xmlns:a16="http://schemas.microsoft.com/office/drawing/2014/main" id="{1FE9CAB8-48EA-4C14-B2CB-2A926600C683}"/>
            </a:ext>
          </a:extLst>
        </xdr:cNvPr>
        <xdr:cNvSpPr/>
      </xdr:nvSpPr>
      <xdr:spPr>
        <a:xfrm>
          <a:off x="266700" y="291855525"/>
          <a:ext cx="19685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257175</xdr:colOff>
      <xdr:row>1485</xdr:row>
      <xdr:rowOff>47625</xdr:rowOff>
    </xdr:from>
    <xdr:to>
      <xdr:col>8</xdr:col>
      <xdr:colOff>257175</xdr:colOff>
      <xdr:row>1489</xdr:row>
      <xdr:rowOff>104775</xdr:rowOff>
    </xdr:to>
    <xdr:cxnSp macro="">
      <xdr:nvCxnSpPr>
        <xdr:cNvPr id="332" name="Straight Connector 331">
          <a:extLst>
            <a:ext uri="{FF2B5EF4-FFF2-40B4-BE49-F238E27FC236}">
              <a16:creationId xmlns:a16="http://schemas.microsoft.com/office/drawing/2014/main" id="{E8D75BB6-B53E-4CDA-B9BA-6EE736351018}"/>
            </a:ext>
          </a:extLst>
        </xdr:cNvPr>
        <xdr:cNvCxnSpPr/>
      </xdr:nvCxnSpPr>
      <xdr:spPr>
        <a:xfrm>
          <a:off x="3267075" y="29104272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1490</xdr:row>
      <xdr:rowOff>171450</xdr:rowOff>
    </xdr:from>
    <xdr:to>
      <xdr:col>8</xdr:col>
      <xdr:colOff>257175</xdr:colOff>
      <xdr:row>1495</xdr:row>
      <xdr:rowOff>38100</xdr:rowOff>
    </xdr:to>
    <xdr:cxnSp macro="">
      <xdr:nvCxnSpPr>
        <xdr:cNvPr id="333" name="Straight Connector 332">
          <a:extLst>
            <a:ext uri="{FF2B5EF4-FFF2-40B4-BE49-F238E27FC236}">
              <a16:creationId xmlns:a16="http://schemas.microsoft.com/office/drawing/2014/main" id="{2FDA002F-89A0-4B30-B3C0-F36BA8301093}"/>
            </a:ext>
          </a:extLst>
        </xdr:cNvPr>
        <xdr:cNvCxnSpPr/>
      </xdr:nvCxnSpPr>
      <xdr:spPr>
        <a:xfrm>
          <a:off x="3267075" y="292087300"/>
          <a:ext cx="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1489</xdr:row>
      <xdr:rowOff>123825</xdr:rowOff>
    </xdr:from>
    <xdr:to>
      <xdr:col>9</xdr:col>
      <xdr:colOff>0</xdr:colOff>
      <xdr:row>1491</xdr:row>
      <xdr:rowOff>51</xdr:rowOff>
    </xdr:to>
    <xdr:sp macro="" textlink="">
      <xdr:nvSpPr>
        <xdr:cNvPr id="334" name="Freeform 438">
          <a:extLst>
            <a:ext uri="{FF2B5EF4-FFF2-40B4-BE49-F238E27FC236}">
              <a16:creationId xmlns:a16="http://schemas.microsoft.com/office/drawing/2014/main" id="{35832A8B-AA48-4A42-9119-9DA894BEFCD1}"/>
            </a:ext>
          </a:extLst>
        </xdr:cNvPr>
        <xdr:cNvSpPr/>
      </xdr:nvSpPr>
      <xdr:spPr>
        <a:xfrm>
          <a:off x="3181350" y="291855525"/>
          <a:ext cx="228600" cy="244526"/>
        </a:xfrm>
        <a:custGeom>
          <a:avLst/>
          <a:gdLst>
            <a:gd name="connsiteX0" fmla="*/ 76200 w 180975"/>
            <a:gd name="connsiteY0" fmla="*/ 0 h 257226"/>
            <a:gd name="connsiteX1" fmla="*/ 123825 w 180975"/>
            <a:gd name="connsiteY1" fmla="*/ 9525 h 257226"/>
            <a:gd name="connsiteX2" fmla="*/ 152400 w 180975"/>
            <a:gd name="connsiteY2" fmla="*/ 38100 h 257226"/>
            <a:gd name="connsiteX3" fmla="*/ 180975 w 180975"/>
            <a:gd name="connsiteY3" fmla="*/ 95250 h 257226"/>
            <a:gd name="connsiteX4" fmla="*/ 171450 w 180975"/>
            <a:gd name="connsiteY4" fmla="*/ 133350 h 257226"/>
            <a:gd name="connsiteX5" fmla="*/ 133350 w 180975"/>
            <a:gd name="connsiteY5" fmla="*/ 142875 h 257226"/>
            <a:gd name="connsiteX6" fmla="*/ 0 w 180975"/>
            <a:gd name="connsiteY6" fmla="*/ 161925 h 257226"/>
            <a:gd name="connsiteX7" fmla="*/ 9525 w 180975"/>
            <a:gd name="connsiteY7" fmla="*/ 238125 h 257226"/>
            <a:gd name="connsiteX8" fmla="*/ 85725 w 180975"/>
            <a:gd name="connsiteY8" fmla="*/ 257175 h 25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80975" h="257226">
              <a:moveTo>
                <a:pt x="76200" y="0"/>
              </a:moveTo>
              <a:cubicBezTo>
                <a:pt x="92075" y="3175"/>
                <a:pt x="109345" y="2285"/>
                <a:pt x="123825" y="9525"/>
              </a:cubicBezTo>
              <a:cubicBezTo>
                <a:pt x="135873" y="15549"/>
                <a:pt x="143776" y="27752"/>
                <a:pt x="152400" y="38100"/>
              </a:cubicBezTo>
              <a:cubicBezTo>
                <a:pt x="172916" y="62719"/>
                <a:pt x="171429" y="66611"/>
                <a:pt x="180975" y="95250"/>
              </a:cubicBezTo>
              <a:cubicBezTo>
                <a:pt x="177800" y="107950"/>
                <a:pt x="180707" y="124093"/>
                <a:pt x="171450" y="133350"/>
              </a:cubicBezTo>
              <a:cubicBezTo>
                <a:pt x="162193" y="142607"/>
                <a:pt x="146263" y="140723"/>
                <a:pt x="133350" y="142875"/>
              </a:cubicBezTo>
              <a:cubicBezTo>
                <a:pt x="89060" y="150257"/>
                <a:pt x="44450" y="155575"/>
                <a:pt x="0" y="161925"/>
              </a:cubicBezTo>
              <a:cubicBezTo>
                <a:pt x="3175" y="187325"/>
                <a:pt x="-5154" y="217155"/>
                <a:pt x="9525" y="238125"/>
              </a:cubicBezTo>
              <a:cubicBezTo>
                <a:pt x="24266" y="259183"/>
                <a:pt x="61911" y="257175"/>
                <a:pt x="85725" y="25717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0</xdr:colOff>
      <xdr:row>1485</xdr:row>
      <xdr:rowOff>19050</xdr:rowOff>
    </xdr:from>
    <xdr:to>
      <xdr:col>8</xdr:col>
      <xdr:colOff>257175</xdr:colOff>
      <xdr:row>1485</xdr:row>
      <xdr:rowOff>171450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D893295A-899E-4E61-AF0B-3984A490CC11}"/>
            </a:ext>
          </a:extLst>
        </xdr:cNvPr>
        <xdr:cNvSpPr/>
      </xdr:nvSpPr>
      <xdr:spPr>
        <a:xfrm>
          <a:off x="368300" y="291014150"/>
          <a:ext cx="2898775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85725</xdr:colOff>
      <xdr:row>1483</xdr:row>
      <xdr:rowOff>0</xdr:rowOff>
    </xdr:from>
    <xdr:to>
      <xdr:col>5</xdr:col>
      <xdr:colOff>123825</xdr:colOff>
      <xdr:row>1485</xdr:row>
      <xdr:rowOff>9525</xdr:rowOff>
    </xdr:to>
    <xdr:sp macro="" textlink="">
      <xdr:nvSpPr>
        <xdr:cNvPr id="336" name="Oval 335">
          <a:extLst>
            <a:ext uri="{FF2B5EF4-FFF2-40B4-BE49-F238E27FC236}">
              <a16:creationId xmlns:a16="http://schemas.microsoft.com/office/drawing/2014/main" id="{21BCF7F2-1DB8-47B6-AC89-5A90EC5E4BC9}"/>
            </a:ext>
          </a:extLst>
        </xdr:cNvPr>
        <xdr:cNvSpPr/>
      </xdr:nvSpPr>
      <xdr:spPr>
        <a:xfrm>
          <a:off x="1558925" y="290626800"/>
          <a:ext cx="438150" cy="377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304800</xdr:colOff>
      <xdr:row>1480</xdr:row>
      <xdr:rowOff>133350</xdr:rowOff>
    </xdr:from>
    <xdr:to>
      <xdr:col>4</xdr:col>
      <xdr:colOff>304800</xdr:colOff>
      <xdr:row>1483</xdr:row>
      <xdr:rowOff>0</xdr:rowOff>
    </xdr:to>
    <xdr:cxnSp macro="">
      <xdr:nvCxnSpPr>
        <xdr:cNvPr id="337" name="Straight Arrow Connector 336">
          <a:extLst>
            <a:ext uri="{FF2B5EF4-FFF2-40B4-BE49-F238E27FC236}">
              <a16:creationId xmlns:a16="http://schemas.microsoft.com/office/drawing/2014/main" id="{8E625FC2-F3A1-4337-B2DB-9E39E397247C}"/>
            </a:ext>
          </a:extLst>
        </xdr:cNvPr>
        <xdr:cNvCxnSpPr/>
      </xdr:nvCxnSpPr>
      <xdr:spPr>
        <a:xfrm>
          <a:off x="1778000" y="2902077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1484</xdr:row>
      <xdr:rowOff>180975</xdr:rowOff>
    </xdr:from>
    <xdr:to>
      <xdr:col>4</xdr:col>
      <xdr:colOff>161925</xdr:colOff>
      <xdr:row>1490</xdr:row>
      <xdr:rowOff>114300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F49F308D-07B1-45D3-8282-73E210F903C6}"/>
            </a:ext>
          </a:extLst>
        </xdr:cNvPr>
        <xdr:cNvCxnSpPr/>
      </xdr:nvCxnSpPr>
      <xdr:spPr>
        <a:xfrm flipH="1">
          <a:off x="841375" y="290991925"/>
          <a:ext cx="793750" cy="1038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1485</xdr:row>
      <xdr:rowOff>0</xdr:rowOff>
    </xdr:from>
    <xdr:to>
      <xdr:col>6</xdr:col>
      <xdr:colOff>333375</xdr:colOff>
      <xdr:row>1490</xdr:row>
      <xdr:rowOff>133350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7764DD82-A20C-4428-9180-96A709E2D616}"/>
            </a:ext>
          </a:extLst>
        </xdr:cNvPr>
        <xdr:cNvCxnSpPr/>
      </xdr:nvCxnSpPr>
      <xdr:spPr>
        <a:xfrm>
          <a:off x="1949450" y="290995100"/>
          <a:ext cx="657225" cy="105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1488</xdr:row>
      <xdr:rowOff>180975</xdr:rowOff>
    </xdr:from>
    <xdr:to>
      <xdr:col>6</xdr:col>
      <xdr:colOff>161925</xdr:colOff>
      <xdr:row>1489</xdr:row>
      <xdr:rowOff>123825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A214AE71-0B2B-403E-9B19-06D7BA12C13C}"/>
            </a:ext>
          </a:extLst>
        </xdr:cNvPr>
        <xdr:cNvSpPr/>
      </xdr:nvSpPr>
      <xdr:spPr>
        <a:xfrm>
          <a:off x="1050925" y="291728525"/>
          <a:ext cx="13843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304800</xdr:colOff>
      <xdr:row>1492</xdr:row>
      <xdr:rowOff>180975</xdr:rowOff>
    </xdr:from>
    <xdr:to>
      <xdr:col>6</xdr:col>
      <xdr:colOff>171450</xdr:colOff>
      <xdr:row>1492</xdr:row>
      <xdr:rowOff>180975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BB4FA7CC-09C0-4F83-9A5D-218D36502FF0}"/>
            </a:ext>
          </a:extLst>
        </xdr:cNvPr>
        <xdr:cNvCxnSpPr/>
      </xdr:nvCxnSpPr>
      <xdr:spPr>
        <a:xfrm>
          <a:off x="1041400" y="292465125"/>
          <a:ext cx="14033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1486</xdr:row>
      <xdr:rowOff>76200</xdr:rowOff>
    </xdr:from>
    <xdr:to>
      <xdr:col>7</xdr:col>
      <xdr:colOff>190500</xdr:colOff>
      <xdr:row>1494</xdr:row>
      <xdr:rowOff>9525</xdr:rowOff>
    </xdr:to>
    <xdr:cxnSp macro="">
      <xdr:nvCxnSpPr>
        <xdr:cNvPr id="342" name="Straight Arrow Connector 341">
          <a:extLst>
            <a:ext uri="{FF2B5EF4-FFF2-40B4-BE49-F238E27FC236}">
              <a16:creationId xmlns:a16="http://schemas.microsoft.com/office/drawing/2014/main" id="{7F2E0264-B5E6-4F68-831C-99BA7D84BFE8}"/>
            </a:ext>
          </a:extLst>
        </xdr:cNvPr>
        <xdr:cNvCxnSpPr/>
      </xdr:nvCxnSpPr>
      <xdr:spPr>
        <a:xfrm>
          <a:off x="2832100" y="291255450"/>
          <a:ext cx="0" cy="1406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1489</xdr:row>
      <xdr:rowOff>47625</xdr:rowOff>
    </xdr:from>
    <xdr:to>
      <xdr:col>1</xdr:col>
      <xdr:colOff>0</xdr:colOff>
      <xdr:row>1493</xdr:row>
      <xdr:rowOff>104775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F113B8D7-D836-40E6-9724-E874D055F9B1}"/>
            </a:ext>
          </a:extLst>
        </xdr:cNvPr>
        <xdr:cNvCxnSpPr/>
      </xdr:nvCxnSpPr>
      <xdr:spPr>
        <a:xfrm>
          <a:off x="368300" y="291779325"/>
          <a:ext cx="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1494</xdr:row>
      <xdr:rowOff>171450</xdr:rowOff>
    </xdr:from>
    <xdr:to>
      <xdr:col>1</xdr:col>
      <xdr:colOff>0</xdr:colOff>
      <xdr:row>1496</xdr:row>
      <xdr:rowOff>0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68947D53-E8BB-40C2-BA0A-9816BFEFD74D}"/>
            </a:ext>
          </a:extLst>
        </xdr:cNvPr>
        <xdr:cNvCxnSpPr/>
      </xdr:nvCxnSpPr>
      <xdr:spPr>
        <a:xfrm>
          <a:off x="368300" y="292823900"/>
          <a:ext cx="0" cy="19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180976</xdr:colOff>
      <xdr:row>1496</xdr:row>
      <xdr:rowOff>0</xdr:rowOff>
    </xdr:from>
    <xdr:ext cx="2690527" cy="1343026"/>
    <xdr:pic>
      <xdr:nvPicPr>
        <xdr:cNvPr id="345" name="Picture 344">
          <a:extLst>
            <a:ext uri="{FF2B5EF4-FFF2-40B4-BE49-F238E27FC236}">
              <a16:creationId xmlns:a16="http://schemas.microsoft.com/office/drawing/2014/main" id="{A0B809EC-B41A-4B85-B2A3-5E54ABAC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1376" y="293020750"/>
          <a:ext cx="2690527" cy="1343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228600</xdr:colOff>
      <xdr:row>1514</xdr:row>
      <xdr:rowOff>104775</xdr:rowOff>
    </xdr:from>
    <xdr:to>
      <xdr:col>11</xdr:col>
      <xdr:colOff>323850</xdr:colOff>
      <xdr:row>1514</xdr:row>
      <xdr:rowOff>104775</xdr:rowOff>
    </xdr:to>
    <xdr:cxnSp macro="">
      <xdr:nvCxnSpPr>
        <xdr:cNvPr id="346" name="Straight Arrow Connector 345">
          <a:extLst>
            <a:ext uri="{FF2B5EF4-FFF2-40B4-BE49-F238E27FC236}">
              <a16:creationId xmlns:a16="http://schemas.microsoft.com/office/drawing/2014/main" id="{7170AECC-2918-4324-9927-4BF22D2C1E80}"/>
            </a:ext>
          </a:extLst>
        </xdr:cNvPr>
        <xdr:cNvCxnSpPr/>
      </xdr:nvCxnSpPr>
      <xdr:spPr>
        <a:xfrm>
          <a:off x="4006850" y="296440225"/>
          <a:ext cx="46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1572</xdr:row>
      <xdr:rowOff>28576</xdr:rowOff>
    </xdr:from>
    <xdr:to>
      <xdr:col>7</xdr:col>
      <xdr:colOff>133350</xdr:colOff>
      <xdr:row>1572</xdr:row>
      <xdr:rowOff>85725</xdr:rowOff>
    </xdr:to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8E48A9AF-6C9D-4752-BD64-3275E7DB26A4}"/>
            </a:ext>
          </a:extLst>
        </xdr:cNvPr>
        <xdr:cNvSpPr/>
      </xdr:nvSpPr>
      <xdr:spPr>
        <a:xfrm>
          <a:off x="1568450" y="307286026"/>
          <a:ext cx="1206500" cy="57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1579</xdr:row>
      <xdr:rowOff>0</xdr:rowOff>
    </xdr:from>
    <xdr:to>
      <xdr:col>4</xdr:col>
      <xdr:colOff>57149</xdr:colOff>
      <xdr:row>1585</xdr:row>
      <xdr:rowOff>0</xdr:rowOff>
    </xdr:to>
    <xdr:sp macro="" textlink="">
      <xdr:nvSpPr>
        <xdr:cNvPr id="348" name="Frame 347">
          <a:extLst>
            <a:ext uri="{FF2B5EF4-FFF2-40B4-BE49-F238E27FC236}">
              <a16:creationId xmlns:a16="http://schemas.microsoft.com/office/drawing/2014/main" id="{BB8FB1C7-D5FB-4C57-9096-973FD58618CF}"/>
            </a:ext>
          </a:extLst>
        </xdr:cNvPr>
        <xdr:cNvSpPr/>
      </xdr:nvSpPr>
      <xdr:spPr>
        <a:xfrm>
          <a:off x="736600" y="308546500"/>
          <a:ext cx="793749" cy="11049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1584</xdr:row>
      <xdr:rowOff>114300</xdr:rowOff>
    </xdr:from>
    <xdr:to>
      <xdr:col>7</xdr:col>
      <xdr:colOff>76200</xdr:colOff>
      <xdr:row>1585</xdr:row>
      <xdr:rowOff>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5A50FACD-2CD8-43C6-B473-398C2DFC1FF8}"/>
            </a:ext>
          </a:extLst>
        </xdr:cNvPr>
        <xdr:cNvSpPr/>
      </xdr:nvSpPr>
      <xdr:spPr>
        <a:xfrm>
          <a:off x="1530350" y="309581550"/>
          <a:ext cx="1187450" cy="6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19050</xdr:colOff>
      <xdr:row>1571</xdr:row>
      <xdr:rowOff>0</xdr:rowOff>
    </xdr:from>
    <xdr:to>
      <xdr:col>7</xdr:col>
      <xdr:colOff>133350</xdr:colOff>
      <xdr:row>1586</xdr:row>
      <xdr:rowOff>15688</xdr:rowOff>
    </xdr:to>
    <xdr:sp macro="" textlink="">
      <xdr:nvSpPr>
        <xdr:cNvPr id="350" name="Freeform 454">
          <a:extLst>
            <a:ext uri="{FF2B5EF4-FFF2-40B4-BE49-F238E27FC236}">
              <a16:creationId xmlns:a16="http://schemas.microsoft.com/office/drawing/2014/main" id="{5AB0A10B-CA71-4D9B-BFA3-D1CE05E04B17}"/>
            </a:ext>
          </a:extLst>
        </xdr:cNvPr>
        <xdr:cNvSpPr/>
      </xdr:nvSpPr>
      <xdr:spPr>
        <a:xfrm>
          <a:off x="2660650" y="307073300"/>
          <a:ext cx="114300" cy="2777938"/>
        </a:xfrm>
        <a:custGeom>
          <a:avLst/>
          <a:gdLst>
            <a:gd name="connsiteX0" fmla="*/ 147918 w 228600"/>
            <a:gd name="connsiteY0" fmla="*/ 0 h 3751729"/>
            <a:gd name="connsiteX1" fmla="*/ 174812 w 228600"/>
            <a:gd name="connsiteY1" fmla="*/ 107576 h 3751729"/>
            <a:gd name="connsiteX2" fmla="*/ 201706 w 228600"/>
            <a:gd name="connsiteY2" fmla="*/ 147917 h 3751729"/>
            <a:gd name="connsiteX3" fmla="*/ 228600 w 228600"/>
            <a:gd name="connsiteY3" fmla="*/ 282388 h 3751729"/>
            <a:gd name="connsiteX4" fmla="*/ 188259 w 228600"/>
            <a:gd name="connsiteY4" fmla="*/ 510988 h 3751729"/>
            <a:gd name="connsiteX5" fmla="*/ 147918 w 228600"/>
            <a:gd name="connsiteY5" fmla="*/ 564776 h 3751729"/>
            <a:gd name="connsiteX6" fmla="*/ 121024 w 228600"/>
            <a:gd name="connsiteY6" fmla="*/ 672353 h 3751729"/>
            <a:gd name="connsiteX7" fmla="*/ 94129 w 228600"/>
            <a:gd name="connsiteY7" fmla="*/ 779929 h 3751729"/>
            <a:gd name="connsiteX8" fmla="*/ 80682 w 228600"/>
            <a:gd name="connsiteY8" fmla="*/ 833717 h 3751729"/>
            <a:gd name="connsiteX9" fmla="*/ 67235 w 228600"/>
            <a:gd name="connsiteY9" fmla="*/ 874059 h 3751729"/>
            <a:gd name="connsiteX10" fmla="*/ 80682 w 228600"/>
            <a:gd name="connsiteY10" fmla="*/ 1237129 h 3751729"/>
            <a:gd name="connsiteX11" fmla="*/ 94129 w 228600"/>
            <a:gd name="connsiteY11" fmla="*/ 1277470 h 3751729"/>
            <a:gd name="connsiteX12" fmla="*/ 67235 w 228600"/>
            <a:gd name="connsiteY12" fmla="*/ 1627094 h 3751729"/>
            <a:gd name="connsiteX13" fmla="*/ 53788 w 228600"/>
            <a:gd name="connsiteY13" fmla="*/ 1721223 h 3751729"/>
            <a:gd name="connsiteX14" fmla="*/ 13447 w 228600"/>
            <a:gd name="connsiteY14" fmla="*/ 1801906 h 3751729"/>
            <a:gd name="connsiteX15" fmla="*/ 0 w 228600"/>
            <a:gd name="connsiteY15" fmla="*/ 1869141 h 3751729"/>
            <a:gd name="connsiteX16" fmla="*/ 13447 w 228600"/>
            <a:gd name="connsiteY16" fmla="*/ 2420470 h 3751729"/>
            <a:gd name="connsiteX17" fmla="*/ 26894 w 228600"/>
            <a:gd name="connsiteY17" fmla="*/ 2474259 h 3751729"/>
            <a:gd name="connsiteX18" fmla="*/ 53788 w 228600"/>
            <a:gd name="connsiteY18" fmla="*/ 2581835 h 3751729"/>
            <a:gd name="connsiteX19" fmla="*/ 80682 w 228600"/>
            <a:gd name="connsiteY19" fmla="*/ 2635623 h 3751729"/>
            <a:gd name="connsiteX20" fmla="*/ 94129 w 228600"/>
            <a:gd name="connsiteY20" fmla="*/ 2716306 h 3751729"/>
            <a:gd name="connsiteX21" fmla="*/ 121024 w 228600"/>
            <a:gd name="connsiteY21" fmla="*/ 2796988 h 3751729"/>
            <a:gd name="connsiteX22" fmla="*/ 134471 w 228600"/>
            <a:gd name="connsiteY22" fmla="*/ 3160059 h 3751729"/>
            <a:gd name="connsiteX23" fmla="*/ 161365 w 228600"/>
            <a:gd name="connsiteY23" fmla="*/ 3321423 h 3751729"/>
            <a:gd name="connsiteX24" fmla="*/ 188259 w 228600"/>
            <a:gd name="connsiteY24" fmla="*/ 3429000 h 3751729"/>
            <a:gd name="connsiteX25" fmla="*/ 174812 w 228600"/>
            <a:gd name="connsiteY25" fmla="*/ 3576917 h 3751729"/>
            <a:gd name="connsiteX26" fmla="*/ 134471 w 228600"/>
            <a:gd name="connsiteY26" fmla="*/ 3697941 h 3751729"/>
            <a:gd name="connsiteX27" fmla="*/ 121024 w 228600"/>
            <a:gd name="connsiteY27" fmla="*/ 3751729 h 37517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228600" h="3751729">
              <a:moveTo>
                <a:pt x="147918" y="0"/>
              </a:moveTo>
              <a:cubicBezTo>
                <a:pt x="153033" y="25573"/>
                <a:pt x="161029" y="80010"/>
                <a:pt x="174812" y="107576"/>
              </a:cubicBezTo>
              <a:cubicBezTo>
                <a:pt x="182040" y="122031"/>
                <a:pt x="192741" y="134470"/>
                <a:pt x="201706" y="147917"/>
              </a:cubicBezTo>
              <a:cubicBezTo>
                <a:pt x="210591" y="183458"/>
                <a:pt x="228600" y="249419"/>
                <a:pt x="228600" y="282388"/>
              </a:cubicBezTo>
              <a:cubicBezTo>
                <a:pt x="228600" y="366522"/>
                <a:pt x="228289" y="438935"/>
                <a:pt x="188259" y="510988"/>
              </a:cubicBezTo>
              <a:cubicBezTo>
                <a:pt x="177375" y="530579"/>
                <a:pt x="161365" y="546847"/>
                <a:pt x="147918" y="564776"/>
              </a:cubicBezTo>
              <a:cubicBezTo>
                <a:pt x="115027" y="729234"/>
                <a:pt x="152033" y="558655"/>
                <a:pt x="121024" y="672353"/>
              </a:cubicBezTo>
              <a:cubicBezTo>
                <a:pt x="111298" y="708013"/>
                <a:pt x="103094" y="744070"/>
                <a:pt x="94129" y="779929"/>
              </a:cubicBezTo>
              <a:cubicBezTo>
                <a:pt x="89647" y="797858"/>
                <a:pt x="86526" y="816184"/>
                <a:pt x="80682" y="833717"/>
              </a:cubicBezTo>
              <a:lnTo>
                <a:pt x="67235" y="874059"/>
              </a:lnTo>
              <a:cubicBezTo>
                <a:pt x="71717" y="995082"/>
                <a:pt x="72626" y="1116291"/>
                <a:pt x="80682" y="1237129"/>
              </a:cubicBezTo>
              <a:cubicBezTo>
                <a:pt x="81625" y="1251272"/>
                <a:pt x="94129" y="1263296"/>
                <a:pt x="94129" y="1277470"/>
              </a:cubicBezTo>
              <a:cubicBezTo>
                <a:pt x="94129" y="1558726"/>
                <a:pt x="111382" y="1494652"/>
                <a:pt x="67235" y="1627094"/>
              </a:cubicBezTo>
              <a:cubicBezTo>
                <a:pt x="62753" y="1658470"/>
                <a:pt x="63109" y="1690930"/>
                <a:pt x="53788" y="1721223"/>
              </a:cubicBezTo>
              <a:cubicBezTo>
                <a:pt x="44945" y="1749962"/>
                <a:pt x="23723" y="1773648"/>
                <a:pt x="13447" y="1801906"/>
              </a:cubicBezTo>
              <a:cubicBezTo>
                <a:pt x="5636" y="1823385"/>
                <a:pt x="4482" y="1846729"/>
                <a:pt x="0" y="1869141"/>
              </a:cubicBezTo>
              <a:cubicBezTo>
                <a:pt x="4482" y="2052917"/>
                <a:pt x="5285" y="2236820"/>
                <a:pt x="13447" y="2420470"/>
              </a:cubicBezTo>
              <a:cubicBezTo>
                <a:pt x="14268" y="2438933"/>
                <a:pt x="22885" y="2456218"/>
                <a:pt x="26894" y="2474259"/>
              </a:cubicBezTo>
              <a:cubicBezTo>
                <a:pt x="36608" y="2517972"/>
                <a:pt x="37153" y="2543019"/>
                <a:pt x="53788" y="2581835"/>
              </a:cubicBezTo>
              <a:cubicBezTo>
                <a:pt x="61684" y="2600260"/>
                <a:pt x="71717" y="2617694"/>
                <a:pt x="80682" y="2635623"/>
              </a:cubicBezTo>
              <a:cubicBezTo>
                <a:pt x="85164" y="2662517"/>
                <a:pt x="87516" y="2689855"/>
                <a:pt x="94129" y="2716306"/>
              </a:cubicBezTo>
              <a:cubicBezTo>
                <a:pt x="101005" y="2743808"/>
                <a:pt x="121024" y="2796988"/>
                <a:pt x="121024" y="2796988"/>
              </a:cubicBezTo>
              <a:cubicBezTo>
                <a:pt x="125506" y="2918012"/>
                <a:pt x="127753" y="3039139"/>
                <a:pt x="134471" y="3160059"/>
              </a:cubicBezTo>
              <a:cubicBezTo>
                <a:pt x="143558" y="3323618"/>
                <a:pt x="137152" y="3232641"/>
                <a:pt x="161365" y="3321423"/>
              </a:cubicBezTo>
              <a:cubicBezTo>
                <a:pt x="171090" y="3357083"/>
                <a:pt x="188259" y="3429000"/>
                <a:pt x="188259" y="3429000"/>
              </a:cubicBezTo>
              <a:cubicBezTo>
                <a:pt x="183777" y="3478306"/>
                <a:pt x="183416" y="3528161"/>
                <a:pt x="174812" y="3576917"/>
              </a:cubicBezTo>
              <a:cubicBezTo>
                <a:pt x="174812" y="3576919"/>
                <a:pt x="141195" y="3677769"/>
                <a:pt x="134471" y="3697941"/>
              </a:cubicBezTo>
              <a:cubicBezTo>
                <a:pt x="119607" y="3742534"/>
                <a:pt x="121024" y="3724108"/>
                <a:pt x="121024" y="37517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28575</xdr:colOff>
      <xdr:row>1576</xdr:row>
      <xdr:rowOff>44824</xdr:rowOff>
    </xdr:from>
    <xdr:to>
      <xdr:col>3</xdr:col>
      <xdr:colOff>28575</xdr:colOff>
      <xdr:row>1587</xdr:row>
      <xdr:rowOff>152401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B42C4AD8-0EC0-4B3D-88B8-0A88F10C10E6}"/>
            </a:ext>
          </a:extLst>
        </xdr:cNvPr>
        <xdr:cNvCxnSpPr/>
      </xdr:nvCxnSpPr>
      <xdr:spPr>
        <a:xfrm flipV="1">
          <a:off x="1133475" y="308038874"/>
          <a:ext cx="0" cy="21332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391084</xdr:colOff>
      <xdr:row>1572</xdr:row>
      <xdr:rowOff>80682</xdr:rowOff>
    </xdr:from>
    <xdr:to>
      <xdr:col>3</xdr:col>
      <xdr:colOff>391084</xdr:colOff>
      <xdr:row>1578</xdr:row>
      <xdr:rowOff>121023</xdr:rowOff>
    </xdr:to>
    <xdr:cxnSp macro="">
      <xdr:nvCxnSpPr>
        <xdr:cNvPr id="352" name="Straight Arrow Connector 351">
          <a:extLst>
            <a:ext uri="{FF2B5EF4-FFF2-40B4-BE49-F238E27FC236}">
              <a16:creationId xmlns:a16="http://schemas.microsoft.com/office/drawing/2014/main" id="{7194AB0B-A11B-4FD6-993D-B1F738585BC5}"/>
            </a:ext>
          </a:extLst>
        </xdr:cNvPr>
        <xdr:cNvCxnSpPr/>
      </xdr:nvCxnSpPr>
      <xdr:spPr>
        <a:xfrm>
          <a:off x="1470584" y="307338132"/>
          <a:ext cx="0" cy="11452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1586</xdr:row>
      <xdr:rowOff>114300</xdr:rowOff>
    </xdr:from>
    <xdr:to>
      <xdr:col>5</xdr:col>
      <xdr:colOff>238125</xdr:colOff>
      <xdr:row>1586</xdr:row>
      <xdr:rowOff>114300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DE68A382-C34E-41FE-883F-2FC946B84BD7}"/>
            </a:ext>
          </a:extLst>
        </xdr:cNvPr>
        <xdr:cNvCxnSpPr/>
      </xdr:nvCxnSpPr>
      <xdr:spPr>
        <a:xfrm>
          <a:off x="171450" y="309949850"/>
          <a:ext cx="1939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1586</xdr:row>
      <xdr:rowOff>114300</xdr:rowOff>
    </xdr:from>
    <xdr:to>
      <xdr:col>6</xdr:col>
      <xdr:colOff>342900</xdr:colOff>
      <xdr:row>1586</xdr:row>
      <xdr:rowOff>114300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468F36B9-AB10-4968-8412-9B9A83EAD69F}"/>
            </a:ext>
          </a:extLst>
        </xdr:cNvPr>
        <xdr:cNvCxnSpPr/>
      </xdr:nvCxnSpPr>
      <xdr:spPr>
        <a:xfrm flipH="1">
          <a:off x="1133475" y="309949850"/>
          <a:ext cx="1482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1585</xdr:row>
      <xdr:rowOff>0</xdr:rowOff>
    </xdr:from>
    <xdr:to>
      <xdr:col>4</xdr:col>
      <xdr:colOff>57150</xdr:colOff>
      <xdr:row>1587</xdr:row>
      <xdr:rowOff>152400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51328A34-BB38-4391-95BB-AE05499CEF24}"/>
            </a:ext>
          </a:extLst>
        </xdr:cNvPr>
        <xdr:cNvCxnSpPr/>
      </xdr:nvCxnSpPr>
      <xdr:spPr>
        <a:xfrm>
          <a:off x="1530350" y="309651400"/>
          <a:ext cx="0" cy="52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1579</xdr:row>
      <xdr:rowOff>0</xdr:rowOff>
    </xdr:from>
    <xdr:to>
      <xdr:col>6</xdr:col>
      <xdr:colOff>38100</xdr:colOff>
      <xdr:row>1579</xdr:row>
      <xdr:rowOff>0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29CE7B10-B16C-4582-A863-67C15EDF1882}"/>
            </a:ext>
          </a:extLst>
        </xdr:cNvPr>
        <xdr:cNvCxnSpPr>
          <a:stCxn id="348" idx="0"/>
        </xdr:cNvCxnSpPr>
      </xdr:nvCxnSpPr>
      <xdr:spPr>
        <a:xfrm>
          <a:off x="1133475" y="308546500"/>
          <a:ext cx="1177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1576</xdr:row>
      <xdr:rowOff>38100</xdr:rowOff>
    </xdr:from>
    <xdr:to>
      <xdr:col>5</xdr:col>
      <xdr:colOff>323850</xdr:colOff>
      <xdr:row>1587</xdr:row>
      <xdr:rowOff>152400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C5CC7457-328D-4AB2-9D0F-254BCF670737}"/>
            </a:ext>
          </a:extLst>
        </xdr:cNvPr>
        <xdr:cNvCxnSpPr/>
      </xdr:nvCxnSpPr>
      <xdr:spPr>
        <a:xfrm>
          <a:off x="2197100" y="308032150"/>
          <a:ext cx="0" cy="2139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1592</xdr:row>
      <xdr:rowOff>0</xdr:rowOff>
    </xdr:from>
    <xdr:to>
      <xdr:col>2</xdr:col>
      <xdr:colOff>28575</xdr:colOff>
      <xdr:row>1596</xdr:row>
      <xdr:rowOff>152400</xdr:rowOff>
    </xdr:to>
    <xdr:sp macro="" textlink="">
      <xdr:nvSpPr>
        <xdr:cNvPr id="358" name="Flowchart: Process 357">
          <a:extLst>
            <a:ext uri="{FF2B5EF4-FFF2-40B4-BE49-F238E27FC236}">
              <a16:creationId xmlns:a16="http://schemas.microsoft.com/office/drawing/2014/main" id="{4773C110-AC20-41E6-B6F9-A155869A5FFF}"/>
            </a:ext>
          </a:extLst>
        </xdr:cNvPr>
        <xdr:cNvSpPr/>
      </xdr:nvSpPr>
      <xdr:spPr>
        <a:xfrm>
          <a:off x="368300" y="310940450"/>
          <a:ext cx="396875" cy="8890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38100</xdr:colOff>
      <xdr:row>1596</xdr:row>
      <xdr:rowOff>152400</xdr:rowOff>
    </xdr:from>
    <xdr:to>
      <xdr:col>4</xdr:col>
      <xdr:colOff>85725</xdr:colOff>
      <xdr:row>1601</xdr:row>
      <xdr:rowOff>114300</xdr:rowOff>
    </xdr:to>
    <xdr:sp macro="" textlink="">
      <xdr:nvSpPr>
        <xdr:cNvPr id="359" name="Flowchart: Process 358">
          <a:extLst>
            <a:ext uri="{FF2B5EF4-FFF2-40B4-BE49-F238E27FC236}">
              <a16:creationId xmlns:a16="http://schemas.microsoft.com/office/drawing/2014/main" id="{D49AC403-E678-4A3B-9189-9653490B432C}"/>
            </a:ext>
          </a:extLst>
        </xdr:cNvPr>
        <xdr:cNvSpPr/>
      </xdr:nvSpPr>
      <xdr:spPr>
        <a:xfrm>
          <a:off x="774700" y="311829450"/>
          <a:ext cx="784225" cy="882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1591</xdr:row>
      <xdr:rowOff>180975</xdr:rowOff>
    </xdr:from>
    <xdr:to>
      <xdr:col>2</xdr:col>
      <xdr:colOff>28575</xdr:colOff>
      <xdr:row>1606</xdr:row>
      <xdr:rowOff>152400</xdr:rowOff>
    </xdr:to>
    <xdr:sp macro="" textlink="">
      <xdr:nvSpPr>
        <xdr:cNvPr id="360" name="Flowchart: Process 359">
          <a:extLst>
            <a:ext uri="{FF2B5EF4-FFF2-40B4-BE49-F238E27FC236}">
              <a16:creationId xmlns:a16="http://schemas.microsoft.com/office/drawing/2014/main" id="{E3F2BF5F-7A8C-44E3-9E9A-2FFE78FECCF1}"/>
            </a:ext>
          </a:extLst>
        </xdr:cNvPr>
        <xdr:cNvSpPr/>
      </xdr:nvSpPr>
      <xdr:spPr>
        <a:xfrm>
          <a:off x="368300" y="310937275"/>
          <a:ext cx="396875" cy="27336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123825</xdr:colOff>
      <xdr:row>1593</xdr:row>
      <xdr:rowOff>38100</xdr:rowOff>
    </xdr:from>
    <xdr:to>
      <xdr:col>4</xdr:col>
      <xdr:colOff>28575</xdr:colOff>
      <xdr:row>1593</xdr:row>
      <xdr:rowOff>38100</xdr:rowOff>
    </xdr:to>
    <xdr:cxnSp macro="">
      <xdr:nvCxnSpPr>
        <xdr:cNvPr id="361" name="Straight Connector 360">
          <a:extLst>
            <a:ext uri="{FF2B5EF4-FFF2-40B4-BE49-F238E27FC236}">
              <a16:creationId xmlns:a16="http://schemas.microsoft.com/office/drawing/2014/main" id="{C02C726A-2A1B-48D8-B1EC-B87FD35675CF}"/>
            </a:ext>
          </a:extLst>
        </xdr:cNvPr>
        <xdr:cNvCxnSpPr>
          <a:endCxn id="363" idx="2"/>
        </xdr:cNvCxnSpPr>
      </xdr:nvCxnSpPr>
      <xdr:spPr>
        <a:xfrm>
          <a:off x="123825" y="311162700"/>
          <a:ext cx="1377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1605</xdr:row>
      <xdr:rowOff>114300</xdr:rowOff>
    </xdr:from>
    <xdr:to>
      <xdr:col>3</xdr:col>
      <xdr:colOff>328332</xdr:colOff>
      <xdr:row>1605</xdr:row>
      <xdr:rowOff>114300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447A1DB3-44FF-467A-AF4F-B91A0789DCAA}"/>
            </a:ext>
          </a:extLst>
        </xdr:cNvPr>
        <xdr:cNvCxnSpPr/>
      </xdr:nvCxnSpPr>
      <xdr:spPr>
        <a:xfrm>
          <a:off x="123825" y="313448700"/>
          <a:ext cx="130940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1592</xdr:row>
      <xdr:rowOff>171450</xdr:rowOff>
    </xdr:from>
    <xdr:to>
      <xdr:col>4</xdr:col>
      <xdr:colOff>142875</xdr:colOff>
      <xdr:row>1593</xdr:row>
      <xdr:rowOff>95250</xdr:rowOff>
    </xdr:to>
    <xdr:sp macro="" textlink="">
      <xdr:nvSpPr>
        <xdr:cNvPr id="363" name="Flowchart: Connector 362">
          <a:extLst>
            <a:ext uri="{FF2B5EF4-FFF2-40B4-BE49-F238E27FC236}">
              <a16:creationId xmlns:a16="http://schemas.microsoft.com/office/drawing/2014/main" id="{930E9159-85EE-41F7-A8C1-B9C13A31E586}"/>
            </a:ext>
          </a:extLst>
        </xdr:cNvPr>
        <xdr:cNvSpPr/>
      </xdr:nvSpPr>
      <xdr:spPr>
        <a:xfrm>
          <a:off x="1501775" y="311111900"/>
          <a:ext cx="114300" cy="1079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28575</xdr:colOff>
      <xdr:row>1596</xdr:row>
      <xdr:rowOff>95250</xdr:rowOff>
    </xdr:from>
    <xdr:to>
      <xdr:col>4</xdr:col>
      <xdr:colOff>142875</xdr:colOff>
      <xdr:row>1597</xdr:row>
      <xdr:rowOff>19050</xdr:rowOff>
    </xdr:to>
    <xdr:sp macro="" textlink="">
      <xdr:nvSpPr>
        <xdr:cNvPr id="364" name="Flowchart: Connector 363">
          <a:extLst>
            <a:ext uri="{FF2B5EF4-FFF2-40B4-BE49-F238E27FC236}">
              <a16:creationId xmlns:a16="http://schemas.microsoft.com/office/drawing/2014/main" id="{9A532CB2-BD95-402C-AA63-864B27B1F6CB}"/>
            </a:ext>
          </a:extLst>
        </xdr:cNvPr>
        <xdr:cNvSpPr/>
      </xdr:nvSpPr>
      <xdr:spPr>
        <a:xfrm>
          <a:off x="1501775" y="311772300"/>
          <a:ext cx="114300" cy="1079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19610</xdr:colOff>
      <xdr:row>1601</xdr:row>
      <xdr:rowOff>57150</xdr:rowOff>
    </xdr:from>
    <xdr:to>
      <xdr:col>4</xdr:col>
      <xdr:colOff>133910</xdr:colOff>
      <xdr:row>1601</xdr:row>
      <xdr:rowOff>171450</xdr:rowOff>
    </xdr:to>
    <xdr:sp macro="" textlink="">
      <xdr:nvSpPr>
        <xdr:cNvPr id="365" name="Flowchart: Connector 364">
          <a:extLst>
            <a:ext uri="{FF2B5EF4-FFF2-40B4-BE49-F238E27FC236}">
              <a16:creationId xmlns:a16="http://schemas.microsoft.com/office/drawing/2014/main" id="{3FFED5AF-C874-4336-B038-C787323247D5}"/>
            </a:ext>
          </a:extLst>
        </xdr:cNvPr>
        <xdr:cNvSpPr/>
      </xdr:nvSpPr>
      <xdr:spPr>
        <a:xfrm>
          <a:off x="1492810" y="312654950"/>
          <a:ext cx="114300" cy="1143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328332</xdr:colOff>
      <xdr:row>1605</xdr:row>
      <xdr:rowOff>57150</xdr:rowOff>
    </xdr:from>
    <xdr:to>
      <xdr:col>4</xdr:col>
      <xdr:colOff>90207</xdr:colOff>
      <xdr:row>1605</xdr:row>
      <xdr:rowOff>171450</xdr:rowOff>
    </xdr:to>
    <xdr:sp macro="" textlink="">
      <xdr:nvSpPr>
        <xdr:cNvPr id="366" name="Flowchart: Connector 365">
          <a:extLst>
            <a:ext uri="{FF2B5EF4-FFF2-40B4-BE49-F238E27FC236}">
              <a16:creationId xmlns:a16="http://schemas.microsoft.com/office/drawing/2014/main" id="{4F0B306E-3E83-40CE-920B-F41D224614FA}"/>
            </a:ext>
          </a:extLst>
        </xdr:cNvPr>
        <xdr:cNvSpPr/>
      </xdr:nvSpPr>
      <xdr:spPr>
        <a:xfrm>
          <a:off x="1433232" y="313391550"/>
          <a:ext cx="130175" cy="1143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142875</xdr:colOff>
      <xdr:row>1593</xdr:row>
      <xdr:rowOff>38100</xdr:rowOff>
    </xdr:from>
    <xdr:to>
      <xdr:col>5</xdr:col>
      <xdr:colOff>38100</xdr:colOff>
      <xdr:row>1593</xdr:row>
      <xdr:rowOff>38100</xdr:rowOff>
    </xdr:to>
    <xdr:cxnSp macro="">
      <xdr:nvCxnSpPr>
        <xdr:cNvPr id="367" name="Straight Arrow Connector 366">
          <a:extLst>
            <a:ext uri="{FF2B5EF4-FFF2-40B4-BE49-F238E27FC236}">
              <a16:creationId xmlns:a16="http://schemas.microsoft.com/office/drawing/2014/main" id="{88F56EC4-EA23-47CF-95BE-5CBC368C4D90}"/>
            </a:ext>
          </a:extLst>
        </xdr:cNvPr>
        <xdr:cNvCxnSpPr>
          <a:endCxn id="363" idx="6"/>
        </xdr:cNvCxnSpPr>
      </xdr:nvCxnSpPr>
      <xdr:spPr>
        <a:xfrm flipH="1">
          <a:off x="1616075" y="311162700"/>
          <a:ext cx="2952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90207</xdr:colOff>
      <xdr:row>1605</xdr:row>
      <xdr:rowOff>114300</xdr:rowOff>
    </xdr:from>
    <xdr:to>
      <xdr:col>5</xdr:col>
      <xdr:colOff>38100</xdr:colOff>
      <xdr:row>1605</xdr:row>
      <xdr:rowOff>114300</xdr:rowOff>
    </xdr:to>
    <xdr:cxnSp macro="">
      <xdr:nvCxnSpPr>
        <xdr:cNvPr id="368" name="Straight Arrow Connector 367">
          <a:extLst>
            <a:ext uri="{FF2B5EF4-FFF2-40B4-BE49-F238E27FC236}">
              <a16:creationId xmlns:a16="http://schemas.microsoft.com/office/drawing/2014/main" id="{9C2D4955-C36D-48C5-9D4F-0E8E89059C98}"/>
            </a:ext>
          </a:extLst>
        </xdr:cNvPr>
        <xdr:cNvCxnSpPr>
          <a:endCxn id="366" idx="6"/>
        </xdr:cNvCxnSpPr>
      </xdr:nvCxnSpPr>
      <xdr:spPr>
        <a:xfrm flipH="1">
          <a:off x="1563407" y="313448700"/>
          <a:ext cx="34794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73468</xdr:colOff>
      <xdr:row>1592</xdr:row>
      <xdr:rowOff>188189</xdr:rowOff>
    </xdr:from>
    <xdr:to>
      <xdr:col>4</xdr:col>
      <xdr:colOff>85656</xdr:colOff>
      <xdr:row>1605</xdr:row>
      <xdr:rowOff>154711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68A0AD4A-C71A-4D27-BA11-3954A41FDDB1}"/>
            </a:ext>
          </a:extLst>
        </xdr:cNvPr>
        <xdr:cNvCxnSpPr>
          <a:endCxn id="366" idx="5"/>
        </xdr:cNvCxnSpPr>
      </xdr:nvCxnSpPr>
      <xdr:spPr>
        <a:xfrm flipH="1">
          <a:off x="1546668" y="311122289"/>
          <a:ext cx="12188" cy="2366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76202</xdr:colOff>
      <xdr:row>1580</xdr:row>
      <xdr:rowOff>19050</xdr:rowOff>
    </xdr:from>
    <xdr:to>
      <xdr:col>5</xdr:col>
      <xdr:colOff>142875</xdr:colOff>
      <xdr:row>1582</xdr:row>
      <xdr:rowOff>38100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id="{BFDCD8AF-97E0-4FCA-BC50-0377135BD7B3}"/>
            </a:ext>
          </a:extLst>
        </xdr:cNvPr>
        <xdr:cNvCxnSpPr/>
      </xdr:nvCxnSpPr>
      <xdr:spPr>
        <a:xfrm flipH="1">
          <a:off x="1549402" y="308749700"/>
          <a:ext cx="466723" cy="387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1572</xdr:row>
      <xdr:rowOff>95249</xdr:rowOff>
    </xdr:from>
    <xdr:to>
      <xdr:col>4</xdr:col>
      <xdr:colOff>131444</xdr:colOff>
      <xdr:row>1584</xdr:row>
      <xdr:rowOff>104774</xdr:rowOff>
    </xdr:to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E9F1E1C2-830A-4DED-8F6C-543CF72DD317}"/>
            </a:ext>
          </a:extLst>
        </xdr:cNvPr>
        <xdr:cNvSpPr/>
      </xdr:nvSpPr>
      <xdr:spPr>
        <a:xfrm>
          <a:off x="1558925" y="307352699"/>
          <a:ext cx="45719" cy="2219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7</xdr:col>
      <xdr:colOff>28575</xdr:colOff>
      <xdr:row>1692</xdr:row>
      <xdr:rowOff>85725</xdr:rowOff>
    </xdr:from>
    <xdr:to>
      <xdr:col>14</xdr:col>
      <xdr:colOff>400050</xdr:colOff>
      <xdr:row>1702</xdr:row>
      <xdr:rowOff>150088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4130B05E-BEBB-4988-8F3A-D1B63F715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0175" y="329453875"/>
          <a:ext cx="3013075" cy="1905863"/>
        </a:xfrm>
        <a:prstGeom prst="rect">
          <a:avLst/>
        </a:prstGeom>
      </xdr:spPr>
    </xdr:pic>
    <xdr:clientData/>
  </xdr:twoCellAnchor>
  <xdr:twoCellAnchor editAs="oneCell">
    <xdr:from>
      <xdr:col>8</xdr:col>
      <xdr:colOff>347868</xdr:colOff>
      <xdr:row>285</xdr:row>
      <xdr:rowOff>124238</xdr:rowOff>
    </xdr:from>
    <xdr:to>
      <xdr:col>14</xdr:col>
      <xdr:colOff>414130</xdr:colOff>
      <xdr:row>293</xdr:row>
      <xdr:rowOff>138526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A482EEA3-A3A8-4CEE-9644-84298FAD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7768" y="64671988"/>
          <a:ext cx="2339562" cy="1487488"/>
        </a:xfrm>
        <a:prstGeom prst="rect">
          <a:avLst/>
        </a:prstGeom>
      </xdr:spPr>
    </xdr:pic>
    <xdr:clientData/>
  </xdr:twoCellAnchor>
  <xdr:oneCellAnchor>
    <xdr:from>
      <xdr:col>16</xdr:col>
      <xdr:colOff>198781</xdr:colOff>
      <xdr:row>317</xdr:row>
      <xdr:rowOff>124239</xdr:rowOff>
    </xdr:from>
    <xdr:ext cx="1422212" cy="3190875"/>
    <xdr:pic>
      <xdr:nvPicPr>
        <xdr:cNvPr id="376" name="Picture 375">
          <a:extLst>
            <a:ext uri="{FF2B5EF4-FFF2-40B4-BE49-F238E27FC236}">
              <a16:creationId xmlns:a16="http://schemas.microsoft.com/office/drawing/2014/main" id="{5378107F-0479-4731-825D-5B81E4B27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77331" y="70640989"/>
          <a:ext cx="1422212" cy="3190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FE1A-EFD3-4913-A228-0D9CD588C197}">
  <dimension ref="A3"/>
  <sheetViews>
    <sheetView workbookViewId="0">
      <selection activeCell="G45" sqref="G45"/>
    </sheetView>
  </sheetViews>
  <sheetFormatPr defaultRowHeight="14.5" x14ac:dyDescent="0.35"/>
  <sheetData>
    <row r="3" spans="1:1" x14ac:dyDescent="0.35">
      <c r="A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AF22-58F5-468B-BBB5-3C2D46962DD9}">
  <dimension ref="A1"/>
  <sheetViews>
    <sheetView workbookViewId="0">
      <selection activeCell="L49" sqref="L4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BFFB-0897-4770-91BC-489BA86CFC25}">
  <dimension ref="A1:BC1829"/>
  <sheetViews>
    <sheetView tabSelected="1" topLeftCell="A58" zoomScale="160" zoomScaleNormal="160" zoomScaleSheetLayoutView="115" workbookViewId="0">
      <selection activeCell="L123" sqref="L123"/>
    </sheetView>
  </sheetViews>
  <sheetFormatPr defaultColWidth="5.26953125" defaultRowHeight="14.5" x14ac:dyDescent="0.35"/>
  <cols>
    <col min="3" max="4" width="5.26953125" customWidth="1"/>
    <col min="5" max="6" width="5.7265625" customWidth="1"/>
    <col min="7" max="8" width="5.26953125" customWidth="1"/>
    <col min="9" max="9" width="5.7265625" customWidth="1"/>
    <col min="10" max="11" width="5.26953125" customWidth="1"/>
    <col min="12" max="12" width="5.7265625" customWidth="1"/>
    <col min="13" max="14" width="5.26953125" customWidth="1"/>
    <col min="15" max="15" width="7.54296875" bestFit="1" customWidth="1"/>
    <col min="17" max="17" width="5.54296875" bestFit="1" customWidth="1"/>
    <col min="18" max="27" width="5.26953125" customWidth="1"/>
    <col min="29" max="29" width="5.26953125" customWidth="1"/>
    <col min="35" max="36" width="6.54296875" bestFit="1" customWidth="1"/>
    <col min="38" max="38" width="6.54296875" bestFit="1" customWidth="1"/>
    <col min="41" max="42" width="5.54296875" bestFit="1" customWidth="1"/>
  </cols>
  <sheetData>
    <row r="1" spans="1:3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30" x14ac:dyDescent="0.35">
      <c r="A2" s="1"/>
      <c r="N2" s="1"/>
      <c r="O2" s="1"/>
      <c r="P2" s="1"/>
    </row>
    <row r="3" spans="1:30" x14ac:dyDescent="0.35">
      <c r="A3" s="1"/>
    </row>
    <row r="4" spans="1:30" ht="21" x14ac:dyDescent="0.5">
      <c r="A4" s="1"/>
      <c r="B4" s="1"/>
      <c r="C4" s="1"/>
      <c r="D4" s="1"/>
      <c r="S4" s="2"/>
      <c r="T4" s="3"/>
      <c r="U4" s="4"/>
      <c r="V4" s="5"/>
      <c r="W4" s="5"/>
      <c r="X4" s="5"/>
      <c r="Y4" s="5"/>
      <c r="Z4" s="5"/>
      <c r="AA4" s="5"/>
      <c r="AB4" s="5"/>
      <c r="AC4" s="5"/>
      <c r="AD4" s="6"/>
    </row>
    <row r="5" spans="1:30" ht="18.5" x14ac:dyDescent="0.45">
      <c r="A5" s="1"/>
      <c r="B5" s="1"/>
      <c r="C5" s="1"/>
      <c r="D5" s="7"/>
      <c r="E5" s="8" t="s">
        <v>1</v>
      </c>
      <c r="F5" s="8"/>
      <c r="G5" s="8"/>
      <c r="H5" s="8"/>
      <c r="I5" s="8"/>
      <c r="J5" s="8"/>
      <c r="K5" s="8"/>
      <c r="L5" s="7"/>
      <c r="M5" s="1"/>
      <c r="N5" s="1"/>
      <c r="O5" s="1"/>
      <c r="P5" s="1"/>
      <c r="S5" s="3"/>
      <c r="T5" s="3"/>
      <c r="U5" s="9"/>
      <c r="V5" s="10"/>
      <c r="W5" s="10"/>
      <c r="X5" s="10"/>
      <c r="Y5" s="10"/>
      <c r="Z5" s="10"/>
      <c r="AA5" s="10"/>
      <c r="AB5" s="10"/>
      <c r="AC5" s="10"/>
      <c r="AD5" s="11"/>
    </row>
    <row r="6" spans="1:30" ht="18.5" x14ac:dyDescent="0.45">
      <c r="A6" s="1"/>
      <c r="B6" s="1"/>
      <c r="C6" s="1"/>
      <c r="D6" s="7"/>
      <c r="E6" s="8" t="s">
        <v>2</v>
      </c>
      <c r="F6" s="8"/>
      <c r="G6" s="8"/>
      <c r="H6" s="8"/>
      <c r="I6" s="8"/>
      <c r="J6" s="8"/>
      <c r="K6" s="8"/>
      <c r="L6" s="7"/>
      <c r="M6" s="1"/>
      <c r="N6" s="1"/>
      <c r="O6" s="1"/>
      <c r="P6" s="1"/>
    </row>
    <row r="7" spans="1:30" ht="18.5" x14ac:dyDescent="0.45">
      <c r="A7" s="1"/>
      <c r="B7" s="1"/>
      <c r="C7" s="1"/>
      <c r="D7" s="8" t="s">
        <v>3</v>
      </c>
      <c r="E7" s="8"/>
      <c r="F7" s="8"/>
      <c r="G7" s="8"/>
      <c r="H7" s="8"/>
      <c r="I7" s="8"/>
      <c r="J7" s="8"/>
      <c r="K7" s="8"/>
      <c r="L7" s="8"/>
      <c r="M7" s="1"/>
      <c r="N7" s="1"/>
      <c r="O7" s="1"/>
      <c r="P7" s="1"/>
    </row>
    <row r="8" spans="1:30" x14ac:dyDescent="0.35">
      <c r="A8" s="1"/>
      <c r="B8" s="1"/>
      <c r="C8" s="1"/>
      <c r="D8" s="1"/>
      <c r="E8" s="1"/>
      <c r="O8" s="1"/>
      <c r="P8" s="1"/>
    </row>
    <row r="9" spans="1:30" x14ac:dyDescent="0.35">
      <c r="A9" s="1"/>
      <c r="B9" s="1"/>
      <c r="C9" s="1"/>
      <c r="D9" s="1"/>
      <c r="E9" s="1"/>
      <c r="O9" s="1"/>
      <c r="P9" s="1"/>
    </row>
    <row r="10" spans="1:30" x14ac:dyDescent="0.35">
      <c r="A10" s="1"/>
      <c r="B10" s="1"/>
      <c r="C10" s="1"/>
      <c r="D10" s="1"/>
      <c r="E10" s="1"/>
      <c r="O10" s="1"/>
      <c r="P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N11" s="1"/>
      <c r="O11" s="1"/>
      <c r="P11" s="1"/>
    </row>
    <row r="12" spans="1:30" x14ac:dyDescent="0.35">
      <c r="A12" s="1"/>
      <c r="B12" s="1"/>
      <c r="C12" s="1"/>
      <c r="D12" s="1"/>
      <c r="E12" s="1"/>
      <c r="F12" s="12" t="s">
        <v>4</v>
      </c>
      <c r="I12" s="1"/>
      <c r="M12" s="1"/>
      <c r="N12" s="1"/>
      <c r="O12" s="1"/>
      <c r="P12" s="1"/>
    </row>
    <row r="13" spans="1:30" x14ac:dyDescent="0.35">
      <c r="A13" s="1"/>
      <c r="B13" s="1"/>
      <c r="F13" s="12" t="s">
        <v>5</v>
      </c>
      <c r="H13" s="126">
        <v>50</v>
      </c>
      <c r="I13" s="14" t="s">
        <v>6</v>
      </c>
      <c r="J13" t="s">
        <v>7</v>
      </c>
      <c r="K13" s="13">
        <v>0</v>
      </c>
      <c r="L13" s="13" t="s">
        <v>6</v>
      </c>
      <c r="N13" s="1"/>
      <c r="O13" s="1"/>
      <c r="P13" s="1"/>
    </row>
    <row r="14" spans="1:30" x14ac:dyDescent="0.35">
      <c r="A14" s="1"/>
      <c r="B14" s="1"/>
      <c r="F14" s="12" t="s">
        <v>8</v>
      </c>
      <c r="H14" s="125">
        <v>18.350000000000001</v>
      </c>
      <c r="I14" s="14" t="s">
        <v>9</v>
      </c>
      <c r="N14" s="1"/>
      <c r="O14" s="1"/>
      <c r="P14" s="1"/>
    </row>
    <row r="15" spans="1:30" x14ac:dyDescent="0.35">
      <c r="A15" s="1"/>
      <c r="B15" s="1"/>
      <c r="N15" s="1"/>
      <c r="O15" s="1"/>
      <c r="P15" s="1"/>
    </row>
    <row r="16" spans="1:30" x14ac:dyDescent="0.35">
      <c r="A16" s="1"/>
      <c r="B16" s="1"/>
      <c r="N16" s="1"/>
      <c r="O16" s="1"/>
      <c r="P16" s="1"/>
    </row>
    <row r="17" spans="1:29" x14ac:dyDescent="0.35">
      <c r="A17" s="1"/>
      <c r="B17" s="1"/>
      <c r="N17" s="1"/>
      <c r="O17" s="1"/>
      <c r="P17" s="1"/>
    </row>
    <row r="18" spans="1:29" ht="15.5" x14ac:dyDescent="0.35">
      <c r="A18" s="1"/>
      <c r="B18" s="1"/>
      <c r="C18" s="122" t="s">
        <v>10</v>
      </c>
      <c r="D18" s="15"/>
      <c r="E18" s="15"/>
      <c r="F18" s="15"/>
      <c r="G18" s="15" t="s">
        <v>11</v>
      </c>
      <c r="H18" s="127" t="s">
        <v>12</v>
      </c>
      <c r="I18" s="16"/>
      <c r="J18" s="16"/>
      <c r="K18" s="15"/>
      <c r="N18" s="1"/>
      <c r="O18" s="1"/>
      <c r="P18" s="1"/>
    </row>
    <row r="19" spans="1:29" ht="15.5" x14ac:dyDescent="0.35">
      <c r="A19" s="1"/>
      <c r="B19" s="1"/>
      <c r="C19" s="122" t="s">
        <v>13</v>
      </c>
      <c r="D19" s="15"/>
      <c r="E19" s="15"/>
      <c r="F19" s="15"/>
      <c r="G19" s="15" t="s">
        <v>11</v>
      </c>
      <c r="H19" s="128" t="s">
        <v>14</v>
      </c>
      <c r="I19" s="15"/>
      <c r="J19" s="15"/>
      <c r="K19" s="15"/>
      <c r="N19" s="1"/>
      <c r="O19" s="1"/>
      <c r="P19" s="1"/>
    </row>
    <row r="20" spans="1:29" ht="15.5" x14ac:dyDescent="0.35">
      <c r="A20" s="1"/>
      <c r="B20" s="1"/>
      <c r="C20" s="122" t="s">
        <v>15</v>
      </c>
      <c r="D20" s="15"/>
      <c r="E20" s="15"/>
      <c r="F20" s="15"/>
      <c r="G20" s="15" t="s">
        <v>11</v>
      </c>
      <c r="H20" s="128" t="s">
        <v>16</v>
      </c>
      <c r="I20" s="15"/>
      <c r="J20" s="15"/>
      <c r="K20" s="15"/>
      <c r="N20" s="1"/>
      <c r="O20" s="1"/>
      <c r="P20" s="1"/>
    </row>
    <row r="21" spans="1:29" ht="15.5" x14ac:dyDescent="0.35">
      <c r="A21" s="1"/>
      <c r="B21" s="1"/>
      <c r="C21" s="122" t="s">
        <v>17</v>
      </c>
      <c r="D21" s="15"/>
      <c r="E21" s="15"/>
      <c r="F21" s="15"/>
      <c r="G21" s="15" t="s">
        <v>11</v>
      </c>
      <c r="H21" s="129">
        <v>28529</v>
      </c>
      <c r="I21" s="129"/>
      <c r="J21" s="15"/>
      <c r="K21" s="15"/>
      <c r="L21" s="1"/>
      <c r="M21" s="1"/>
      <c r="N21" s="1"/>
      <c r="O21" s="1"/>
      <c r="P21" s="1"/>
    </row>
    <row r="22" spans="1:29" ht="15.5" x14ac:dyDescent="0.35">
      <c r="A22" s="1"/>
      <c r="B22" s="1"/>
      <c r="C22" s="15" t="s">
        <v>18</v>
      </c>
      <c r="D22" s="15"/>
      <c r="E22" s="15"/>
      <c r="F22" s="15"/>
      <c r="G22" s="15" t="s">
        <v>11</v>
      </c>
      <c r="H22" s="17" t="s">
        <v>19</v>
      </c>
      <c r="I22" s="17"/>
      <c r="J22" s="15"/>
      <c r="K22" s="15"/>
      <c r="L22" s="1"/>
      <c r="M22" s="1"/>
      <c r="N22" s="1"/>
      <c r="O22" s="1"/>
      <c r="P22" s="1"/>
    </row>
    <row r="23" spans="1:29" ht="15.5" x14ac:dyDescent="0.35">
      <c r="A23" s="1"/>
      <c r="B23" s="18"/>
      <c r="C23" s="15" t="s">
        <v>20</v>
      </c>
      <c r="D23" s="15"/>
      <c r="E23" s="15"/>
      <c r="F23" s="15"/>
      <c r="G23" s="15" t="s">
        <v>11</v>
      </c>
      <c r="H23" s="15" t="str">
        <f>H13&amp;"/"&amp;K13&amp;"T MRC x "&amp;H14&amp;"m ZLK Crane"</f>
        <v>50/0T MRC x 18.35m ZLK Crane</v>
      </c>
      <c r="I23" s="15"/>
      <c r="J23" s="15"/>
      <c r="K23" s="15"/>
      <c r="P23" s="1"/>
    </row>
    <row r="24" spans="1:29" ht="15.5" x14ac:dyDescent="0.35">
      <c r="A24" s="1"/>
      <c r="B24" s="1"/>
      <c r="C24" s="15" t="s">
        <v>21</v>
      </c>
      <c r="G24" s="15" t="s">
        <v>11</v>
      </c>
      <c r="H24" s="15" t="str">
        <f>"ECE-"&amp;H21&amp;"-EDC-100"</f>
        <v>ECE-28529-EDC-100</v>
      </c>
      <c r="I24" s="15"/>
      <c r="J24" s="15"/>
      <c r="K24" s="15"/>
      <c r="O24" s="1"/>
      <c r="P24" s="1"/>
    </row>
    <row r="25" spans="1:29" ht="15.5" x14ac:dyDescent="0.35">
      <c r="A25" s="1"/>
      <c r="B25" s="1"/>
      <c r="C25" s="15" t="s">
        <v>22</v>
      </c>
      <c r="D25" s="15"/>
      <c r="E25" s="15"/>
      <c r="F25" s="15"/>
      <c r="G25" s="15" t="s">
        <v>11</v>
      </c>
      <c r="H25" s="15" t="str">
        <f>H21&amp;"-DMS-100"</f>
        <v>28529-DMS-100</v>
      </c>
      <c r="I25" s="15"/>
      <c r="J25" s="15"/>
      <c r="K25" s="19"/>
      <c r="O25" s="1"/>
      <c r="P25" s="1"/>
    </row>
    <row r="26" spans="1:29" x14ac:dyDescent="0.35">
      <c r="A26" s="1"/>
      <c r="B26" s="1"/>
      <c r="C26" s="1"/>
      <c r="O26" s="1"/>
      <c r="P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9" x14ac:dyDescent="0.35">
      <c r="A28" s="1"/>
      <c r="B28" s="1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"/>
      <c r="P28" s="1"/>
    </row>
    <row r="29" spans="1:29" x14ac:dyDescent="0.35">
      <c r="A29" s="1"/>
      <c r="B29" s="1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"/>
      <c r="P29" s="1"/>
    </row>
    <row r="30" spans="1:29" x14ac:dyDescent="0.35">
      <c r="A30" s="1"/>
      <c r="B30" s="1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"/>
      <c r="P30" s="1"/>
    </row>
    <row r="31" spans="1:29" x14ac:dyDescent="0.35">
      <c r="A31" s="1"/>
      <c r="B31" s="1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"/>
      <c r="P31" s="1"/>
    </row>
    <row r="32" spans="1:29" ht="15" customHeight="1" x14ac:dyDescent="0.35">
      <c r="A32" s="1"/>
      <c r="B32" s="1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"/>
      <c r="P32" s="1"/>
      <c r="R32" s="22"/>
      <c r="S32" s="23"/>
      <c r="T32" s="24"/>
      <c r="U32" s="25"/>
      <c r="V32" s="23"/>
      <c r="W32" s="23"/>
      <c r="X32" s="22"/>
      <c r="Y32" s="23"/>
      <c r="Z32" s="24"/>
      <c r="AA32" s="20"/>
      <c r="AB32" s="20"/>
      <c r="AC32" s="21"/>
    </row>
    <row r="33" spans="1:55" x14ac:dyDescent="0.35">
      <c r="A33" s="1"/>
      <c r="B33" s="1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"/>
      <c r="P33" s="1"/>
      <c r="R33" s="28"/>
      <c r="S33" s="29"/>
      <c r="T33" s="30"/>
      <c r="U33" s="28"/>
      <c r="V33" s="29"/>
      <c r="W33" s="29"/>
      <c r="X33" s="28"/>
      <c r="Y33" s="29"/>
      <c r="Z33" s="30"/>
      <c r="AA33" s="26"/>
      <c r="AB33" s="26"/>
      <c r="AC33" s="27"/>
    </row>
    <row r="34" spans="1:55" x14ac:dyDescent="0.35">
      <c r="A34" s="1"/>
      <c r="B34" s="1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"/>
      <c r="P34" s="1"/>
      <c r="R34" s="33"/>
      <c r="S34" s="34"/>
      <c r="T34" s="35"/>
      <c r="U34" s="33"/>
      <c r="V34" s="34"/>
      <c r="W34" s="34"/>
      <c r="X34" s="33"/>
      <c r="Y34" s="34"/>
      <c r="Z34" s="35"/>
      <c r="AA34" s="31"/>
      <c r="AB34" s="31"/>
      <c r="AC34" s="32"/>
    </row>
    <row r="35" spans="1:55" x14ac:dyDescent="0.35"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"/>
      <c r="P35" s="1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</row>
    <row r="36" spans="1:55" x14ac:dyDescent="0.35">
      <c r="A36" s="42"/>
      <c r="B36" s="36"/>
      <c r="C36" s="36"/>
      <c r="D36" s="36"/>
      <c r="E36" s="37"/>
      <c r="O36" s="1"/>
      <c r="P36" s="1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</row>
    <row r="37" spans="1:55" x14ac:dyDescent="0.35">
      <c r="A37" s="38"/>
      <c r="E37" s="3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55" x14ac:dyDescent="0.35">
      <c r="A38" s="122" t="s">
        <v>86</v>
      </c>
      <c r="E38" s="45"/>
      <c r="H38" s="83">
        <v>20</v>
      </c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</row>
    <row r="39" spans="1:55" x14ac:dyDescent="0.35">
      <c r="A39" s="122" t="s">
        <v>87</v>
      </c>
      <c r="E39" s="45"/>
      <c r="H39" s="83">
        <v>500</v>
      </c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55" x14ac:dyDescent="0.35">
      <c r="A40" s="122" t="s">
        <v>88</v>
      </c>
      <c r="E40" s="39"/>
      <c r="H40" s="83">
        <v>16</v>
      </c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</row>
    <row r="41" spans="1:55" x14ac:dyDescent="0.35">
      <c r="A41" s="122" t="s">
        <v>89</v>
      </c>
      <c r="E41" s="39"/>
      <c r="H41" s="83">
        <v>500</v>
      </c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BB41" s="44"/>
      <c r="BC41" s="44"/>
    </row>
    <row r="42" spans="1:55" x14ac:dyDescent="0.35">
      <c r="A42" s="122" t="s">
        <v>90</v>
      </c>
      <c r="E42" s="39"/>
      <c r="H42" s="83">
        <v>1200</v>
      </c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BB42" s="44"/>
      <c r="BC42" s="43"/>
    </row>
    <row r="43" spans="1:55" x14ac:dyDescent="0.35">
      <c r="A43" s="123" t="s">
        <v>91</v>
      </c>
      <c r="B43" s="46"/>
      <c r="C43" s="46"/>
      <c r="D43" s="46"/>
      <c r="E43" s="40"/>
      <c r="H43" s="83">
        <v>6</v>
      </c>
      <c r="I43" s="83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V43" s="43"/>
      <c r="BB43" s="44"/>
    </row>
    <row r="44" spans="1:55" x14ac:dyDescent="0.35">
      <c r="A44" s="124" t="s">
        <v>92</v>
      </c>
      <c r="H44" s="83">
        <v>300</v>
      </c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</row>
    <row r="45" spans="1:55" x14ac:dyDescent="0.35">
      <c r="A45" s="47"/>
      <c r="B45" s="48"/>
      <c r="C45" s="48"/>
      <c r="D45" s="48"/>
      <c r="E45" s="49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V45" s="44"/>
      <c r="BB45" s="44"/>
      <c r="BC45" s="44"/>
    </row>
    <row r="46" spans="1:55" x14ac:dyDescent="0.35">
      <c r="A46" s="50"/>
      <c r="E46" s="51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V46" s="44"/>
      <c r="BB46" s="44"/>
      <c r="BC46" s="44"/>
    </row>
    <row r="47" spans="1:55" x14ac:dyDescent="0.35">
      <c r="A47" s="50"/>
      <c r="E47" s="51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V47" s="44"/>
      <c r="BB47" s="44"/>
      <c r="BC47" s="44"/>
    </row>
    <row r="48" spans="1:55" x14ac:dyDescent="0.35">
      <c r="A48" s="50"/>
      <c r="E48" s="51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V48" s="44"/>
      <c r="BB48" s="44"/>
      <c r="BC48" s="44"/>
    </row>
    <row r="49" spans="1:55" x14ac:dyDescent="0.35">
      <c r="A49" s="50"/>
      <c r="E49" s="51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V49" s="44"/>
      <c r="BB49" s="44"/>
      <c r="BC49" s="44"/>
    </row>
    <row r="50" spans="1:55" x14ac:dyDescent="0.35">
      <c r="A50" s="52" t="s">
        <v>26</v>
      </c>
      <c r="B50" s="52" t="s">
        <v>27</v>
      </c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V50" s="53"/>
    </row>
    <row r="51" spans="1:55" x14ac:dyDescent="0.35">
      <c r="B51" t="s">
        <v>28</v>
      </c>
      <c r="F51" t="s">
        <v>23</v>
      </c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</row>
    <row r="52" spans="1:55" x14ac:dyDescent="0.35">
      <c r="B52" t="s">
        <v>29</v>
      </c>
      <c r="F52" t="s">
        <v>30</v>
      </c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V52" s="44"/>
    </row>
    <row r="53" spans="1:55" x14ac:dyDescent="0.35">
      <c r="B53" t="s">
        <v>31</v>
      </c>
      <c r="F53" t="s">
        <v>32</v>
      </c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V53" s="44"/>
    </row>
    <row r="54" spans="1:55" x14ac:dyDescent="0.35">
      <c r="B54" t="s">
        <v>33</v>
      </c>
      <c r="F54" t="s">
        <v>34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</row>
    <row r="55" spans="1:55" x14ac:dyDescent="0.35">
      <c r="B55" t="s">
        <v>35</v>
      </c>
      <c r="F55" t="s">
        <v>36</v>
      </c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U55" s="43"/>
    </row>
    <row r="56" spans="1:55" x14ac:dyDescent="0.35">
      <c r="B56" t="s">
        <v>37</v>
      </c>
      <c r="F56" t="s">
        <v>38</v>
      </c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U56" s="43"/>
    </row>
    <row r="57" spans="1:55" x14ac:dyDescent="0.35">
      <c r="B57" t="s">
        <v>39</v>
      </c>
      <c r="F57" t="s">
        <v>40</v>
      </c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</row>
    <row r="58" spans="1:55" x14ac:dyDescent="0.35"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</row>
    <row r="59" spans="1:55" x14ac:dyDescent="0.35">
      <c r="A59" s="52" t="s">
        <v>41</v>
      </c>
      <c r="B59" s="52" t="s">
        <v>42</v>
      </c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</row>
    <row r="60" spans="1:55" x14ac:dyDescent="0.35"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</row>
    <row r="61" spans="1:55" x14ac:dyDescent="0.35"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</row>
    <row r="62" spans="1:55" x14ac:dyDescent="0.35">
      <c r="B62" s="121" t="s">
        <v>43</v>
      </c>
      <c r="C62" s="121"/>
      <c r="D62" s="121"/>
      <c r="E62" s="121"/>
      <c r="F62" s="121"/>
      <c r="K62" s="41"/>
      <c r="L62" s="41"/>
      <c r="M62" s="84">
        <v>250</v>
      </c>
      <c r="N62" s="84"/>
    </row>
    <row r="63" spans="1:55" x14ac:dyDescent="0.35">
      <c r="B63" s="121" t="s">
        <v>44</v>
      </c>
      <c r="C63" s="121"/>
      <c r="D63" s="121"/>
      <c r="E63" s="121"/>
      <c r="F63" s="121"/>
      <c r="K63" s="41"/>
      <c r="L63" s="41"/>
      <c r="M63" s="85">
        <v>200000</v>
      </c>
      <c r="N63" s="85"/>
    </row>
    <row r="64" spans="1:55" ht="15" thickBot="1" x14ac:dyDescent="0.4">
      <c r="B64" s="121" t="s">
        <v>45</v>
      </c>
      <c r="C64" s="121"/>
      <c r="D64" s="121"/>
      <c r="E64" s="121"/>
      <c r="F64" s="121"/>
      <c r="H64" s="56"/>
      <c r="M64" s="84">
        <v>0.3</v>
      </c>
      <c r="N64" s="84"/>
    </row>
    <row r="65" spans="1:31" x14ac:dyDescent="0.35">
      <c r="B65" s="55"/>
      <c r="C65" s="55"/>
      <c r="D65" s="55"/>
      <c r="E65" s="55"/>
      <c r="F65" s="55"/>
      <c r="I65" s="57"/>
      <c r="J65" s="57"/>
      <c r="K65" s="41"/>
      <c r="L65" s="41"/>
      <c r="U65" s="58"/>
    </row>
    <row r="66" spans="1:31" ht="15" thickBot="1" x14ac:dyDescent="0.4">
      <c r="B66" s="59"/>
      <c r="C66" s="59"/>
      <c r="D66" s="59"/>
      <c r="E66" s="59"/>
      <c r="F66" s="59"/>
      <c r="I66" s="60"/>
      <c r="J66" s="60"/>
      <c r="K66" s="41"/>
      <c r="L66" s="41"/>
      <c r="U66" s="61"/>
    </row>
    <row r="67" spans="1:31" x14ac:dyDescent="0.35">
      <c r="B67" s="62"/>
      <c r="C67" s="62"/>
      <c r="D67" s="62"/>
      <c r="E67" s="62"/>
      <c r="F67" s="62"/>
      <c r="I67" s="63"/>
      <c r="J67" s="63"/>
      <c r="K67" s="41"/>
      <c r="L67" s="41"/>
    </row>
    <row r="68" spans="1:31" x14ac:dyDescent="0.35">
      <c r="B68" s="59"/>
      <c r="C68" s="59"/>
      <c r="D68" s="59"/>
      <c r="E68" s="59"/>
      <c r="F68" s="59"/>
      <c r="I68" s="1"/>
      <c r="J68" s="1"/>
    </row>
    <row r="70" spans="1:31" x14ac:dyDescent="0.35">
      <c r="A70" s="52" t="s">
        <v>46</v>
      </c>
      <c r="B70" s="52" t="s">
        <v>47</v>
      </c>
    </row>
    <row r="72" spans="1:31" x14ac:dyDescent="0.35">
      <c r="B72" s="116" t="s">
        <v>48</v>
      </c>
      <c r="C72" s="116"/>
      <c r="D72" s="116"/>
      <c r="E72" s="116"/>
      <c r="F72" s="116"/>
      <c r="G72" s="116"/>
      <c r="H72" s="116"/>
      <c r="I72" s="116"/>
      <c r="J72" s="116"/>
      <c r="K72" s="116"/>
      <c r="M72" s="84">
        <f>H13*1000</f>
        <v>50000</v>
      </c>
      <c r="N72" s="84"/>
      <c r="O72" s="64"/>
      <c r="P72" s="64"/>
    </row>
    <row r="73" spans="1:31" x14ac:dyDescent="0.35">
      <c r="B73" s="117" t="s">
        <v>49</v>
      </c>
      <c r="C73" s="117"/>
      <c r="D73" s="117"/>
      <c r="E73" s="117"/>
      <c r="F73" s="117"/>
      <c r="G73" s="117"/>
      <c r="H73" s="117"/>
      <c r="I73" s="117"/>
      <c r="J73" s="117"/>
      <c r="K73" s="117"/>
      <c r="M73" s="84">
        <f>K13*1000</f>
        <v>0</v>
      </c>
      <c r="N73" s="84"/>
    </row>
    <row r="74" spans="1:31" x14ac:dyDescent="0.35">
      <c r="B74" s="116" t="s">
        <v>50</v>
      </c>
      <c r="C74" s="116"/>
      <c r="D74" s="116"/>
      <c r="E74" s="116"/>
      <c r="F74" s="116"/>
      <c r="G74" s="116"/>
      <c r="H74" s="116"/>
      <c r="I74" s="116"/>
      <c r="J74" s="116"/>
      <c r="K74" s="116"/>
      <c r="M74" s="84">
        <f>H14*1000</f>
        <v>18350</v>
      </c>
      <c r="N74" s="84"/>
      <c r="O74" s="64"/>
      <c r="P74" s="64"/>
    </row>
    <row r="75" spans="1:31" x14ac:dyDescent="0.35">
      <c r="B75" s="117" t="s">
        <v>51</v>
      </c>
      <c r="C75" s="117"/>
      <c r="D75" s="117"/>
      <c r="E75" s="117"/>
      <c r="F75" s="117"/>
      <c r="G75" s="117"/>
      <c r="H75" s="118"/>
      <c r="I75" s="117"/>
      <c r="J75" s="117"/>
      <c r="K75" s="117"/>
      <c r="M75" s="84">
        <v>3946</v>
      </c>
      <c r="N75" s="84"/>
      <c r="O75" s="64"/>
      <c r="P75" s="64"/>
    </row>
    <row r="76" spans="1:31" x14ac:dyDescent="0.35">
      <c r="B76" s="117" t="s">
        <v>52</v>
      </c>
      <c r="C76" s="117"/>
      <c r="D76" s="117"/>
      <c r="E76" s="117"/>
      <c r="F76" s="117"/>
      <c r="G76" s="117"/>
      <c r="H76" s="117"/>
      <c r="I76" s="117"/>
      <c r="J76" s="117"/>
      <c r="K76" s="117"/>
      <c r="M76" s="84">
        <v>1795</v>
      </c>
      <c r="N76" s="84"/>
    </row>
    <row r="77" spans="1:31" x14ac:dyDescent="0.35">
      <c r="B77" s="119"/>
      <c r="C77" s="117"/>
      <c r="D77" s="117"/>
      <c r="E77" s="117"/>
      <c r="F77" s="117"/>
      <c r="G77" s="117"/>
      <c r="H77" s="117"/>
      <c r="I77" s="117"/>
      <c r="J77" s="117"/>
      <c r="K77" s="117"/>
      <c r="M77" s="65"/>
      <c r="N77" s="65"/>
    </row>
    <row r="78" spans="1:31" x14ac:dyDescent="0.35">
      <c r="B78" s="117" t="s">
        <v>53</v>
      </c>
      <c r="C78" s="117"/>
      <c r="D78" s="117"/>
      <c r="E78" s="117"/>
      <c r="F78" s="117"/>
      <c r="G78" s="117"/>
      <c r="H78" s="117"/>
      <c r="I78" s="117"/>
      <c r="J78" s="117"/>
      <c r="K78" s="117"/>
      <c r="M78" s="84">
        <f>M75+M76</f>
        <v>5741</v>
      </c>
      <c r="N78" s="84"/>
    </row>
    <row r="79" spans="1:31" x14ac:dyDescent="0.35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S79" s="66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5"/>
    </row>
    <row r="80" spans="1:31" x14ac:dyDescent="0.35">
      <c r="B80" s="116" t="s">
        <v>54</v>
      </c>
      <c r="C80" s="116"/>
      <c r="D80" s="116"/>
      <c r="E80" s="116"/>
      <c r="F80" s="116"/>
      <c r="G80" s="116"/>
      <c r="H80" s="116"/>
      <c r="I80" s="116"/>
      <c r="J80" s="116"/>
      <c r="K80" s="116"/>
      <c r="M80" s="84">
        <v>4</v>
      </c>
      <c r="N80" s="84"/>
      <c r="O80" s="64"/>
      <c r="P80" s="64"/>
      <c r="S80" s="66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2:33" x14ac:dyDescent="0.35">
      <c r="B81" s="116" t="s">
        <v>96</v>
      </c>
      <c r="C81" s="116"/>
      <c r="D81" s="116"/>
      <c r="E81" s="116"/>
      <c r="F81" s="116"/>
      <c r="G81" s="116"/>
      <c r="H81" s="116"/>
      <c r="I81" s="116"/>
      <c r="J81" s="116"/>
      <c r="K81" s="116"/>
      <c r="M81" s="86">
        <v>20</v>
      </c>
      <c r="N81" s="86"/>
      <c r="O81" s="64"/>
      <c r="P81" s="64"/>
      <c r="S81" s="66"/>
      <c r="T81" s="68"/>
      <c r="U81" s="68"/>
      <c r="V81" s="68"/>
      <c r="W81" s="68"/>
      <c r="X81" s="68"/>
      <c r="Y81" s="68"/>
      <c r="Z81" s="68"/>
      <c r="AA81" s="68"/>
      <c r="AB81" s="68"/>
      <c r="AC81" s="67"/>
      <c r="AD81" s="67"/>
      <c r="AE81" s="65"/>
      <c r="AF81" s="66"/>
      <c r="AG81" s="66"/>
    </row>
    <row r="82" spans="2:33" x14ac:dyDescent="0.35">
      <c r="B82" s="116" t="s">
        <v>85</v>
      </c>
      <c r="C82" s="116"/>
      <c r="D82" s="116"/>
      <c r="E82" s="116"/>
      <c r="F82" s="116"/>
      <c r="G82" s="116"/>
      <c r="H82" s="116"/>
      <c r="I82" s="116"/>
      <c r="J82" s="116"/>
      <c r="K82" s="116"/>
      <c r="M82" s="86">
        <v>40</v>
      </c>
      <c r="N82" s="86"/>
      <c r="O82" s="64"/>
      <c r="P82" s="64"/>
      <c r="S82" s="66"/>
      <c r="T82" s="68"/>
      <c r="U82" s="68"/>
      <c r="V82" s="68"/>
      <c r="W82" s="68"/>
      <c r="X82" s="68"/>
      <c r="Y82" s="68"/>
      <c r="Z82" s="68"/>
      <c r="AA82" s="68"/>
      <c r="AB82" s="68"/>
      <c r="AC82" s="67"/>
      <c r="AD82" s="67"/>
      <c r="AF82" s="66"/>
      <c r="AG82" s="66"/>
    </row>
    <row r="83" spans="2:33" x14ac:dyDescent="0.35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64"/>
      <c r="M83" s="64"/>
      <c r="N83" s="64"/>
      <c r="O83" s="64"/>
      <c r="P83" s="64"/>
    </row>
    <row r="84" spans="2:33" x14ac:dyDescent="0.35">
      <c r="B84" s="116" t="s">
        <v>134</v>
      </c>
      <c r="C84" s="116"/>
      <c r="D84" s="116"/>
      <c r="E84" s="116"/>
      <c r="F84" s="116"/>
      <c r="G84" s="116"/>
      <c r="H84" s="116"/>
      <c r="I84" s="116"/>
      <c r="J84" s="116"/>
      <c r="K84" s="116"/>
      <c r="M84" s="84">
        <v>80</v>
      </c>
      <c r="N84" s="84"/>
      <c r="O84" s="64"/>
      <c r="P84" s="64"/>
    </row>
    <row r="85" spans="2:33" x14ac:dyDescent="0.35">
      <c r="B85" s="116" t="s">
        <v>135</v>
      </c>
      <c r="C85" s="116"/>
      <c r="D85" s="116"/>
      <c r="E85" s="116"/>
      <c r="F85" s="116"/>
      <c r="G85" s="116"/>
      <c r="H85" s="116"/>
      <c r="I85" s="116"/>
      <c r="J85" s="116"/>
      <c r="K85" s="116"/>
      <c r="M85" s="84">
        <v>80</v>
      </c>
      <c r="N85" s="84"/>
      <c r="O85" s="64"/>
      <c r="P85" s="64"/>
    </row>
    <row r="86" spans="2:33" x14ac:dyDescent="0.35">
      <c r="B86" s="116" t="s">
        <v>55</v>
      </c>
      <c r="C86" s="116"/>
      <c r="D86" s="116"/>
      <c r="E86" s="116"/>
      <c r="F86" s="116"/>
      <c r="G86" s="116"/>
      <c r="H86" s="116"/>
      <c r="I86" s="116"/>
      <c r="J86" s="116"/>
      <c r="K86" s="116"/>
      <c r="M86" s="87">
        <v>1350</v>
      </c>
      <c r="N86" s="87"/>
      <c r="O86" s="64"/>
      <c r="P86" s="64"/>
    </row>
    <row r="87" spans="2:33" x14ac:dyDescent="0.35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O87" s="64"/>
      <c r="P87" s="64"/>
    </row>
    <row r="88" spans="2:33" x14ac:dyDescent="0.35">
      <c r="B88" s="116" t="s">
        <v>56</v>
      </c>
      <c r="C88" s="116"/>
      <c r="D88" s="116"/>
      <c r="E88" s="116"/>
      <c r="F88" s="116"/>
      <c r="G88" s="116"/>
      <c r="H88" s="116"/>
      <c r="I88" s="116"/>
      <c r="J88" s="116"/>
      <c r="K88" s="116"/>
      <c r="M88" s="84">
        <v>1650</v>
      </c>
      <c r="N88" s="84"/>
      <c r="O88" s="64"/>
      <c r="P88" s="64"/>
    </row>
    <row r="89" spans="2:33" x14ac:dyDescent="0.35">
      <c r="B89" s="116" t="s">
        <v>57</v>
      </c>
      <c r="C89" s="116"/>
      <c r="D89" s="116"/>
      <c r="E89" s="116"/>
      <c r="F89" s="116"/>
      <c r="G89" s="116"/>
      <c r="H89" s="116"/>
      <c r="I89" s="116"/>
      <c r="J89" s="116"/>
      <c r="K89" s="116"/>
      <c r="M89" s="84">
        <f>M88/2</f>
        <v>825</v>
      </c>
      <c r="N89" s="84"/>
      <c r="O89" s="64"/>
      <c r="P89" s="64"/>
    </row>
    <row r="90" spans="2:33" x14ac:dyDescent="0.35">
      <c r="B90" s="116" t="s">
        <v>58</v>
      </c>
      <c r="C90" s="116"/>
      <c r="D90" s="116"/>
      <c r="E90" s="116"/>
      <c r="F90" s="116"/>
      <c r="G90" s="116"/>
      <c r="H90" s="116"/>
      <c r="I90" s="116"/>
      <c r="J90" s="116"/>
      <c r="K90" s="116"/>
      <c r="O90" s="64"/>
      <c r="P90" s="64"/>
    </row>
    <row r="91" spans="2:33" x14ac:dyDescent="0.35">
      <c r="B91" s="116" t="s">
        <v>59</v>
      </c>
      <c r="C91" s="116"/>
      <c r="D91" s="116"/>
      <c r="E91" s="116"/>
      <c r="F91" s="116"/>
      <c r="G91" s="116"/>
      <c r="H91" s="116"/>
      <c r="I91" s="116"/>
      <c r="J91" s="116"/>
      <c r="K91" s="116"/>
      <c r="M91" s="88">
        <v>4</v>
      </c>
      <c r="O91" s="64"/>
      <c r="P91" s="64"/>
    </row>
    <row r="92" spans="2:33" x14ac:dyDescent="0.35">
      <c r="B92" s="116" t="s">
        <v>60</v>
      </c>
      <c r="C92" s="116"/>
      <c r="D92" s="116"/>
      <c r="E92" s="116"/>
      <c r="F92" s="116"/>
      <c r="G92" s="116"/>
      <c r="H92" s="116"/>
      <c r="I92" s="116"/>
      <c r="J92" s="116"/>
      <c r="K92" s="116"/>
      <c r="M92" s="84">
        <v>1650</v>
      </c>
      <c r="N92" s="84"/>
      <c r="O92" s="64"/>
      <c r="P92" s="64"/>
    </row>
    <row r="93" spans="2:33" x14ac:dyDescent="0.35">
      <c r="B93" s="120" t="s">
        <v>61</v>
      </c>
      <c r="C93" s="120"/>
      <c r="D93" s="120"/>
      <c r="E93" s="120"/>
      <c r="F93" s="120"/>
      <c r="G93" s="120"/>
      <c r="H93" s="120"/>
      <c r="I93" s="120"/>
      <c r="J93" s="120"/>
      <c r="K93" s="120"/>
      <c r="M93" s="84">
        <v>3000</v>
      </c>
      <c r="N93" s="84"/>
      <c r="O93" s="69"/>
      <c r="P93" s="69"/>
    </row>
    <row r="94" spans="2:33" x14ac:dyDescent="0.35">
      <c r="B94" s="116" t="s">
        <v>57</v>
      </c>
      <c r="C94" s="116"/>
      <c r="D94" s="116"/>
      <c r="E94" s="116"/>
      <c r="F94" s="116"/>
      <c r="G94" s="116"/>
      <c r="H94" s="116"/>
      <c r="I94" s="116"/>
      <c r="J94" s="116"/>
      <c r="K94" s="116"/>
      <c r="M94" s="84">
        <v>1627</v>
      </c>
      <c r="N94" s="84"/>
      <c r="O94" s="64"/>
      <c r="P94" s="64"/>
    </row>
    <row r="95" spans="2:33" x14ac:dyDescent="0.35">
      <c r="B95" s="116" t="s">
        <v>62</v>
      </c>
      <c r="C95" s="116"/>
      <c r="D95" s="116"/>
      <c r="E95" s="116"/>
      <c r="F95" s="116"/>
      <c r="G95" s="116"/>
      <c r="H95" s="116"/>
      <c r="I95" s="116"/>
      <c r="J95" s="116"/>
      <c r="K95" s="116"/>
      <c r="M95" s="84">
        <v>1952</v>
      </c>
      <c r="N95" s="84"/>
      <c r="O95" s="69"/>
      <c r="P95" s="69"/>
    </row>
    <row r="96" spans="2:33" x14ac:dyDescent="0.35"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M96" s="70"/>
      <c r="N96" s="70"/>
      <c r="O96" s="69"/>
      <c r="P96" s="69"/>
    </row>
    <row r="97" spans="2:26" x14ac:dyDescent="0.35"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M97" s="70"/>
      <c r="N97" s="70"/>
      <c r="O97" s="69"/>
      <c r="P97" s="69"/>
    </row>
    <row r="98" spans="2:26" x14ac:dyDescent="0.35"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M98" s="70"/>
      <c r="N98" s="70"/>
      <c r="O98" s="69"/>
      <c r="P98" s="69"/>
    </row>
    <row r="99" spans="2:26" x14ac:dyDescent="0.35"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M99" s="70"/>
      <c r="N99" s="70"/>
      <c r="O99" s="69"/>
      <c r="P99" s="69"/>
    </row>
    <row r="100" spans="2:26" x14ac:dyDescent="0.35">
      <c r="B100" s="120" t="s">
        <v>63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M100" s="84">
        <v>4</v>
      </c>
      <c r="N100" s="84"/>
      <c r="O100" s="69"/>
      <c r="P100" s="69"/>
      <c r="X100" s="41"/>
      <c r="Y100" s="41"/>
    </row>
    <row r="101" spans="2:26" x14ac:dyDescent="0.35">
      <c r="B101" s="120" t="s">
        <v>65</v>
      </c>
      <c r="C101" s="120"/>
      <c r="D101" s="120"/>
      <c r="E101" s="120"/>
      <c r="F101" s="120"/>
      <c r="G101" s="120"/>
      <c r="H101" s="120"/>
      <c r="I101" s="120"/>
      <c r="J101" s="120"/>
      <c r="K101" s="120"/>
      <c r="M101" s="69"/>
      <c r="N101" s="69"/>
      <c r="O101" s="69"/>
      <c r="P101" s="69"/>
    </row>
    <row r="102" spans="2:26" x14ac:dyDescent="0.35">
      <c r="B102" s="120" t="s">
        <v>66</v>
      </c>
      <c r="C102" s="120"/>
      <c r="D102" s="120"/>
      <c r="E102" s="120"/>
      <c r="F102" s="120"/>
      <c r="G102" s="120"/>
      <c r="H102" s="120"/>
      <c r="I102" s="120"/>
      <c r="J102" s="120"/>
      <c r="K102" s="120"/>
      <c r="M102" s="84">
        <v>1400</v>
      </c>
      <c r="N102" s="84"/>
      <c r="O102" s="69"/>
      <c r="P102" s="69"/>
    </row>
    <row r="103" spans="2:26" x14ac:dyDescent="0.35">
      <c r="B103" s="120" t="s">
        <v>67</v>
      </c>
      <c r="C103" s="120"/>
      <c r="D103" s="120"/>
      <c r="E103" s="120"/>
      <c r="F103" s="120"/>
      <c r="G103" s="120"/>
      <c r="H103" s="120"/>
      <c r="I103" s="120"/>
      <c r="J103" s="120"/>
      <c r="K103" s="120"/>
      <c r="M103" s="89" t="s">
        <v>68</v>
      </c>
      <c r="N103" s="89"/>
      <c r="O103" s="69"/>
      <c r="P103" s="69"/>
    </row>
    <row r="104" spans="2:26" x14ac:dyDescent="0.35">
      <c r="B104" s="116" t="s">
        <v>69</v>
      </c>
      <c r="C104" s="116"/>
      <c r="D104" s="116"/>
      <c r="E104" s="116"/>
      <c r="F104" s="116"/>
      <c r="G104" s="116"/>
      <c r="H104" s="116"/>
      <c r="I104" s="116"/>
      <c r="J104" s="116"/>
      <c r="K104" s="116"/>
      <c r="M104" s="84" t="s">
        <v>70</v>
      </c>
      <c r="N104" s="8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2:26" x14ac:dyDescent="0.35">
      <c r="L105" s="64"/>
      <c r="M105" s="64"/>
      <c r="N105" s="64"/>
      <c r="O105" s="64"/>
      <c r="P105" s="64"/>
      <c r="V105" s="41"/>
      <c r="W105" s="41"/>
    </row>
    <row r="106" spans="2:26" x14ac:dyDescent="0.35">
      <c r="B106" s="109" t="s">
        <v>133</v>
      </c>
      <c r="C106" s="109"/>
      <c r="D106" s="109"/>
      <c r="E106" s="109"/>
      <c r="F106" s="109"/>
      <c r="G106" s="109"/>
      <c r="H106" s="109"/>
      <c r="I106" s="109"/>
      <c r="J106" s="109"/>
      <c r="K106" s="109"/>
      <c r="L106" s="90">
        <f>MAX(I109,I112)</f>
        <v>500</v>
      </c>
      <c r="M106" s="90"/>
      <c r="N106" s="90"/>
      <c r="O106" s="64" t="s">
        <v>24</v>
      </c>
      <c r="P106" s="64"/>
    </row>
    <row r="107" spans="2:26" x14ac:dyDescent="0.35">
      <c r="B107" s="109" t="s">
        <v>132</v>
      </c>
      <c r="C107" s="109"/>
      <c r="D107" s="109"/>
      <c r="E107" s="109"/>
      <c r="F107" s="109"/>
      <c r="G107" s="109"/>
      <c r="H107" s="109"/>
      <c r="I107" s="109"/>
      <c r="J107" s="109"/>
      <c r="K107" s="109"/>
      <c r="L107" s="90">
        <f>H38+H42+H40</f>
        <v>1236</v>
      </c>
      <c r="M107" s="90"/>
      <c r="N107" s="90"/>
      <c r="O107" s="64" t="s">
        <v>24</v>
      </c>
      <c r="P107" s="64"/>
    </row>
    <row r="108" spans="2:26" x14ac:dyDescent="0.35"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</row>
    <row r="109" spans="2:26" x14ac:dyDescent="0.35">
      <c r="B109" s="111" t="s">
        <v>136</v>
      </c>
      <c r="C109" s="69"/>
      <c r="D109" s="82"/>
      <c r="E109" s="82"/>
      <c r="F109" s="82"/>
      <c r="G109" s="82"/>
      <c r="H109" s="82"/>
      <c r="I109" s="91">
        <f>H39</f>
        <v>500</v>
      </c>
      <c r="J109" s="91"/>
      <c r="K109" s="50" t="s">
        <v>64</v>
      </c>
      <c r="L109" s="90">
        <f>H38</f>
        <v>20</v>
      </c>
      <c r="M109" s="90"/>
      <c r="N109" s="90"/>
      <c r="O109" s="64"/>
      <c r="P109" s="64"/>
    </row>
    <row r="110" spans="2:26" x14ac:dyDescent="0.35">
      <c r="B110" s="111" t="s">
        <v>97</v>
      </c>
      <c r="C110" s="82"/>
      <c r="D110" s="82"/>
      <c r="E110" s="82"/>
      <c r="F110" s="82"/>
      <c r="G110" s="82"/>
      <c r="H110" s="82"/>
      <c r="I110" s="91">
        <f>H42</f>
        <v>1200</v>
      </c>
      <c r="J110" s="91"/>
      <c r="K110" s="50" t="s">
        <v>64</v>
      </c>
      <c r="L110" s="90">
        <f>H43</f>
        <v>6</v>
      </c>
      <c r="M110" s="90"/>
      <c r="N110" s="90"/>
      <c r="O110" s="64" t="s">
        <v>24</v>
      </c>
      <c r="P110" s="64"/>
    </row>
    <row r="111" spans="2:26" x14ac:dyDescent="0.35">
      <c r="B111" s="111" t="s">
        <v>98</v>
      </c>
      <c r="C111" s="82"/>
      <c r="D111" s="82"/>
      <c r="E111" s="82"/>
      <c r="F111" s="82"/>
      <c r="G111" s="82"/>
      <c r="H111" s="82"/>
      <c r="I111" s="91">
        <f>H42</f>
        <v>1200</v>
      </c>
      <c r="J111" s="91"/>
      <c r="K111" s="50" t="s">
        <v>64</v>
      </c>
      <c r="L111" s="90">
        <f>L110</f>
        <v>6</v>
      </c>
      <c r="M111" s="90"/>
      <c r="N111" s="90"/>
      <c r="O111" s="64" t="s">
        <v>24</v>
      </c>
      <c r="P111" s="64"/>
    </row>
    <row r="112" spans="2:26" x14ac:dyDescent="0.35">
      <c r="B112" s="111" t="s">
        <v>99</v>
      </c>
      <c r="C112" s="82"/>
      <c r="D112" s="82"/>
      <c r="E112" s="82"/>
      <c r="F112" s="82"/>
      <c r="G112" s="82"/>
      <c r="H112" s="82"/>
      <c r="I112" s="91">
        <f>H41</f>
        <v>500</v>
      </c>
      <c r="J112" s="91"/>
      <c r="K112" s="50" t="s">
        <v>64</v>
      </c>
      <c r="L112" s="90">
        <f>H40</f>
        <v>16</v>
      </c>
      <c r="M112" s="90"/>
      <c r="N112" s="90"/>
      <c r="O112" s="64" t="s">
        <v>24</v>
      </c>
      <c r="P112" s="64"/>
    </row>
    <row r="113" spans="1:16" x14ac:dyDescent="0.35">
      <c r="B113" s="111" t="s">
        <v>100</v>
      </c>
      <c r="C113" s="82"/>
      <c r="D113" s="82"/>
      <c r="E113" s="82"/>
      <c r="F113" s="82"/>
      <c r="G113" s="82"/>
      <c r="H113" s="82"/>
      <c r="I113" s="91">
        <f>H44</f>
        <v>300</v>
      </c>
      <c r="J113" s="91"/>
      <c r="K113" s="50"/>
      <c r="L113" s="64"/>
      <c r="M113" s="64"/>
      <c r="N113" s="64"/>
      <c r="O113" s="64" t="s">
        <v>24</v>
      </c>
      <c r="P113" s="64"/>
    </row>
    <row r="114" spans="1:16" x14ac:dyDescent="0.35">
      <c r="B114" s="82"/>
      <c r="C114" s="82"/>
      <c r="D114" s="82"/>
      <c r="E114" s="82"/>
      <c r="F114" s="82"/>
      <c r="G114" s="82"/>
      <c r="H114" s="82"/>
      <c r="L114" s="64"/>
      <c r="M114" s="64"/>
      <c r="N114" s="64"/>
      <c r="O114" s="64"/>
      <c r="P114" s="64"/>
    </row>
    <row r="115" spans="1:16" x14ac:dyDescent="0.35">
      <c r="B115" s="111" t="s">
        <v>101</v>
      </c>
      <c r="C115" s="82"/>
      <c r="D115" s="82"/>
      <c r="E115" s="82"/>
      <c r="F115" s="82"/>
      <c r="G115" s="82"/>
      <c r="H115" s="82"/>
      <c r="I115" s="91">
        <f>H42</f>
        <v>1200</v>
      </c>
      <c r="J115" s="91"/>
      <c r="L115" s="64"/>
      <c r="M115" s="64"/>
      <c r="N115" s="64"/>
      <c r="O115" s="64" t="s">
        <v>24</v>
      </c>
      <c r="P115" s="64"/>
    </row>
    <row r="116" spans="1:16" x14ac:dyDescent="0.35"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</row>
    <row r="117" spans="1:16" x14ac:dyDescent="0.35">
      <c r="B117" s="111" t="s">
        <v>102</v>
      </c>
      <c r="O117" s="92">
        <f>(M94)/M93</f>
        <v>0.54233333333333333</v>
      </c>
    </row>
    <row r="118" spans="1:16" x14ac:dyDescent="0.35">
      <c r="B118" s="111" t="s">
        <v>103</v>
      </c>
      <c r="O118" s="93">
        <f>(M88-M89)/M88</f>
        <v>0.5</v>
      </c>
    </row>
    <row r="120" spans="1:16" x14ac:dyDescent="0.35">
      <c r="A120" s="52" t="s">
        <v>71</v>
      </c>
      <c r="B120" s="52" t="s">
        <v>72</v>
      </c>
    </row>
    <row r="121" spans="1:16" x14ac:dyDescent="0.35">
      <c r="A121" s="71"/>
      <c r="B121" s="71"/>
    </row>
    <row r="123" spans="1:16" x14ac:dyDescent="0.35">
      <c r="B123" s="111" t="s">
        <v>131</v>
      </c>
      <c r="F123" s="84">
        <v>800</v>
      </c>
      <c r="G123" s="84"/>
    </row>
    <row r="124" spans="1:16" x14ac:dyDescent="0.35">
      <c r="F124" s="29"/>
      <c r="G124" s="46"/>
      <c r="H124" s="110" t="s">
        <v>104</v>
      </c>
      <c r="I124" s="95">
        <f>H42</f>
        <v>1200</v>
      </c>
      <c r="J124" s="95"/>
      <c r="K124" s="29" t="s">
        <v>25</v>
      </c>
      <c r="L124" s="94">
        <f>I124/I125</f>
        <v>6.666666666666667</v>
      </c>
      <c r="M124" s="29"/>
      <c r="N124" s="29"/>
      <c r="O124" s="29"/>
    </row>
    <row r="125" spans="1:16" x14ac:dyDescent="0.35">
      <c r="F125" s="29"/>
      <c r="G125" s="69"/>
      <c r="H125" s="110"/>
      <c r="I125" s="96">
        <v>180</v>
      </c>
      <c r="J125" s="96"/>
      <c r="K125" s="29"/>
      <c r="L125" s="94"/>
      <c r="M125" s="29"/>
      <c r="N125" s="29"/>
      <c r="O125" s="29"/>
    </row>
    <row r="127" spans="1:16" x14ac:dyDescent="0.35">
      <c r="F127" s="29"/>
      <c r="H127" s="110" t="s">
        <v>105</v>
      </c>
      <c r="I127" s="91">
        <f>F123</f>
        <v>800</v>
      </c>
      <c r="J127" s="91"/>
      <c r="K127" s="29" t="s">
        <v>25</v>
      </c>
      <c r="L127" s="94">
        <f>I127/I128</f>
        <v>4.4444444444444446</v>
      </c>
      <c r="M127" s="29"/>
      <c r="N127" s="29"/>
      <c r="O127" s="29"/>
    </row>
    <row r="128" spans="1:16" x14ac:dyDescent="0.35">
      <c r="F128" s="29"/>
      <c r="G128" s="69"/>
      <c r="H128" s="110"/>
      <c r="I128" s="91">
        <v>180</v>
      </c>
      <c r="J128" s="91"/>
      <c r="K128" s="29"/>
      <c r="L128" s="94"/>
      <c r="M128" s="29"/>
      <c r="N128" s="29"/>
      <c r="O128" s="29"/>
    </row>
    <row r="130" spans="2:15" x14ac:dyDescent="0.35">
      <c r="G130" s="72"/>
      <c r="H130" s="72"/>
      <c r="I130" s="72"/>
      <c r="J130" s="72"/>
      <c r="K130" s="72"/>
      <c r="L130" s="72"/>
      <c r="M130" s="72"/>
      <c r="N130" s="72"/>
      <c r="O130" s="72"/>
    </row>
    <row r="133" spans="2:15" x14ac:dyDescent="0.35">
      <c r="B133" s="109" t="s">
        <v>73</v>
      </c>
      <c r="C133" s="109"/>
      <c r="D133" s="109"/>
      <c r="E133" s="64"/>
      <c r="F133" s="64"/>
      <c r="G133" s="64"/>
      <c r="H133" s="64"/>
      <c r="I133" s="50" t="s">
        <v>25</v>
      </c>
      <c r="J133" s="97">
        <f>256*L109/SQRT(M62)</f>
        <v>323.81723240124205</v>
      </c>
      <c r="K133" s="97"/>
    </row>
    <row r="134" spans="2:15" x14ac:dyDescent="0.35">
      <c r="B134" s="109" t="s">
        <v>74</v>
      </c>
      <c r="C134" s="109"/>
      <c r="D134" s="109"/>
      <c r="E134" s="64"/>
      <c r="F134" s="64"/>
      <c r="G134" s="64"/>
      <c r="H134" s="64"/>
      <c r="I134" s="50" t="s">
        <v>25</v>
      </c>
      <c r="J134" s="97">
        <f>20*L112</f>
        <v>320</v>
      </c>
      <c r="K134" s="97"/>
    </row>
    <row r="135" spans="2:15" x14ac:dyDescent="0.35">
      <c r="B135" s="69"/>
      <c r="C135" s="69"/>
      <c r="D135" s="69"/>
      <c r="E135" s="69"/>
      <c r="F135" s="69"/>
      <c r="G135" s="69"/>
      <c r="H135" s="69"/>
      <c r="I135" s="50"/>
      <c r="J135" s="73"/>
      <c r="K135" s="73"/>
    </row>
    <row r="136" spans="2:15" x14ac:dyDescent="0.35">
      <c r="B136" s="107" t="s">
        <v>75</v>
      </c>
      <c r="I136" s="50"/>
    </row>
    <row r="137" spans="2:15" x14ac:dyDescent="0.35">
      <c r="B137" s="109" t="s">
        <v>73</v>
      </c>
      <c r="C137" s="109"/>
      <c r="D137" s="109"/>
      <c r="E137" s="64"/>
      <c r="F137" s="64"/>
      <c r="G137" s="64"/>
      <c r="H137" s="64"/>
      <c r="I137" s="50" t="s">
        <v>25</v>
      </c>
      <c r="J137" s="97">
        <f>560*L109/SQRT(M62)</f>
        <v>708.35019587771694</v>
      </c>
      <c r="K137" s="97"/>
    </row>
    <row r="138" spans="2:15" x14ac:dyDescent="0.35">
      <c r="B138" s="109" t="s">
        <v>74</v>
      </c>
      <c r="C138" s="109"/>
      <c r="D138" s="109"/>
      <c r="E138" s="64"/>
      <c r="F138" s="64"/>
      <c r="G138" s="64"/>
      <c r="H138" s="64"/>
      <c r="I138" s="50" t="s">
        <v>25</v>
      </c>
      <c r="J138" s="97">
        <f>60*L112</f>
        <v>960</v>
      </c>
      <c r="K138" s="97"/>
    </row>
    <row r="139" spans="2:15" x14ac:dyDescent="0.35">
      <c r="I139" s="50"/>
    </row>
    <row r="140" spans="2:15" x14ac:dyDescent="0.35">
      <c r="B140" s="107" t="s">
        <v>76</v>
      </c>
      <c r="I140" s="50"/>
    </row>
    <row r="141" spans="2:15" x14ac:dyDescent="0.35">
      <c r="B141" s="109" t="s">
        <v>77</v>
      </c>
      <c r="C141" s="109"/>
      <c r="D141" s="109"/>
      <c r="E141" s="64"/>
      <c r="F141" s="64"/>
      <c r="G141" s="64"/>
      <c r="H141" s="64"/>
      <c r="I141" s="50" t="s">
        <v>25</v>
      </c>
      <c r="J141" s="97">
        <f>560*MIN(L110,L111)/SQRT(M62)</f>
        <v>212.50505876331511</v>
      </c>
      <c r="K141" s="97"/>
    </row>
    <row r="142" spans="2:15" x14ac:dyDescent="0.35">
      <c r="B142" s="109" t="s">
        <v>78</v>
      </c>
      <c r="C142" s="109"/>
      <c r="D142" s="109"/>
      <c r="E142" s="64"/>
      <c r="F142" s="64"/>
      <c r="G142" s="64"/>
      <c r="H142" s="64"/>
      <c r="I142" s="50" t="s">
        <v>25</v>
      </c>
      <c r="J142" s="97">
        <f>60*H43</f>
        <v>360</v>
      </c>
      <c r="K142" s="97"/>
    </row>
    <row r="143" spans="2:15" x14ac:dyDescent="0.35">
      <c r="B143" s="69"/>
      <c r="C143" s="69"/>
      <c r="D143" s="69"/>
      <c r="E143" s="69"/>
      <c r="F143" s="69"/>
      <c r="G143" s="69"/>
      <c r="H143" s="69"/>
      <c r="J143" s="73"/>
      <c r="K143" s="73"/>
    </row>
    <row r="144" spans="2:15" x14ac:dyDescent="0.35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</row>
    <row r="145" spans="1:21" x14ac:dyDescent="0.35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</row>
    <row r="146" spans="1:21" x14ac:dyDescent="0.35">
      <c r="A146" s="71" t="s">
        <v>79</v>
      </c>
      <c r="B146" s="71" t="s">
        <v>80</v>
      </c>
      <c r="J146" s="75"/>
      <c r="K146" s="75"/>
      <c r="L146" s="75"/>
      <c r="M146" s="75"/>
      <c r="N146" s="75"/>
      <c r="O146" s="75"/>
      <c r="S146" s="82"/>
      <c r="T146" s="82"/>
    </row>
    <row r="147" spans="1:21" x14ac:dyDescent="0.35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6" t="s">
        <v>81</v>
      </c>
      <c r="M147" s="76"/>
      <c r="N147" s="76"/>
      <c r="O147" s="75"/>
      <c r="S147" s="82"/>
      <c r="T147" s="82"/>
    </row>
    <row r="148" spans="1:21" x14ac:dyDescent="0.35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M148" s="76"/>
      <c r="N148" s="76"/>
      <c r="O148" s="75"/>
      <c r="S148" s="82"/>
      <c r="T148" s="82"/>
    </row>
    <row r="149" spans="1:21" x14ac:dyDescent="0.35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98">
        <f>H39</f>
        <v>500</v>
      </c>
      <c r="M149" s="77" t="s">
        <v>82</v>
      </c>
      <c r="N149" s="98">
        <f>H38</f>
        <v>20</v>
      </c>
      <c r="O149" s="75"/>
      <c r="S149" s="82"/>
      <c r="T149" s="82"/>
    </row>
    <row r="150" spans="1:21" x14ac:dyDescent="0.35">
      <c r="L150" s="98">
        <f>H43</f>
        <v>6</v>
      </c>
      <c r="M150" s="77" t="s">
        <v>82</v>
      </c>
      <c r="N150" s="98">
        <f>H42</f>
        <v>1200</v>
      </c>
      <c r="S150" s="82"/>
      <c r="T150" s="82"/>
    </row>
    <row r="151" spans="1:21" x14ac:dyDescent="0.35">
      <c r="L151" s="98">
        <f>L150</f>
        <v>6</v>
      </c>
      <c r="M151" s="77" t="s">
        <v>82</v>
      </c>
      <c r="N151" s="98">
        <f>N150</f>
        <v>1200</v>
      </c>
      <c r="S151" s="82"/>
      <c r="T151" s="82"/>
    </row>
    <row r="152" spans="1:21" ht="18.75" customHeight="1" x14ac:dyDescent="0.35">
      <c r="A152" s="82"/>
      <c r="B152" s="109" t="s">
        <v>109</v>
      </c>
      <c r="C152" s="109"/>
      <c r="D152" s="82"/>
      <c r="E152" s="99">
        <f>L149*N149</f>
        <v>10000</v>
      </c>
      <c r="F152" s="99"/>
      <c r="H152" s="82"/>
      <c r="I152" s="82"/>
      <c r="J152" s="82"/>
      <c r="K152" s="82"/>
      <c r="L152" s="98">
        <f>H41</f>
        <v>500</v>
      </c>
      <c r="M152" s="77" t="s">
        <v>82</v>
      </c>
      <c r="N152" s="98">
        <f>H40</f>
        <v>16</v>
      </c>
      <c r="O152" s="82"/>
      <c r="S152" s="82"/>
      <c r="T152" s="82"/>
      <c r="U152" s="82"/>
    </row>
    <row r="153" spans="1:21" x14ac:dyDescent="0.35">
      <c r="A153" s="82"/>
      <c r="B153" s="109" t="s">
        <v>110</v>
      </c>
      <c r="C153" s="109"/>
      <c r="D153" s="82"/>
      <c r="E153" s="99">
        <f>L150*N150</f>
        <v>7200</v>
      </c>
      <c r="F153" s="99"/>
      <c r="H153" s="82"/>
      <c r="I153" s="82"/>
      <c r="J153" s="82"/>
      <c r="K153" s="82"/>
      <c r="L153" s="54" t="s">
        <v>53</v>
      </c>
      <c r="M153" s="54"/>
      <c r="N153" s="54"/>
      <c r="O153" s="82"/>
    </row>
    <row r="154" spans="1:21" x14ac:dyDescent="0.35">
      <c r="A154" s="82"/>
      <c r="B154" s="109" t="s">
        <v>111</v>
      </c>
      <c r="C154" s="109"/>
      <c r="D154" s="82"/>
      <c r="E154" s="99">
        <f>L151*N151</f>
        <v>7200</v>
      </c>
      <c r="F154" s="99"/>
      <c r="H154" s="82"/>
      <c r="I154" s="82"/>
      <c r="J154" s="82"/>
      <c r="K154" s="82"/>
      <c r="L154" s="82"/>
      <c r="M154" s="82"/>
      <c r="N154" s="82"/>
      <c r="O154" s="82"/>
    </row>
    <row r="155" spans="1:21" ht="14.5" customHeight="1" x14ac:dyDescent="0.35">
      <c r="A155" s="82"/>
      <c r="B155" s="109" t="s">
        <v>112</v>
      </c>
      <c r="C155" s="109"/>
      <c r="D155" s="82"/>
      <c r="E155" s="99">
        <f>L152*N152</f>
        <v>8000</v>
      </c>
      <c r="F155" s="99"/>
      <c r="H155" s="82"/>
      <c r="I155" s="82"/>
      <c r="J155" s="82"/>
      <c r="K155" s="82"/>
      <c r="L155" s="82"/>
      <c r="M155" s="82"/>
      <c r="N155" s="82"/>
      <c r="O155" s="82"/>
    </row>
    <row r="156" spans="1:21" x14ac:dyDescent="0.35">
      <c r="A156" s="82"/>
      <c r="B156" s="109" t="s">
        <v>113</v>
      </c>
      <c r="C156" s="109"/>
      <c r="D156" s="82"/>
      <c r="E156" s="100">
        <f>SUM(E152:F155)</f>
        <v>32400</v>
      </c>
      <c r="F156" s="100"/>
      <c r="H156" s="82"/>
      <c r="I156" s="82"/>
      <c r="J156" s="82"/>
      <c r="K156" s="82"/>
      <c r="L156" s="82"/>
      <c r="M156" s="82"/>
      <c r="N156" s="82"/>
      <c r="O156" s="82"/>
    </row>
    <row r="157" spans="1:21" ht="14.5" customHeight="1" x14ac:dyDescent="0.35">
      <c r="A157" s="82"/>
      <c r="B157" s="82"/>
      <c r="C157" s="82"/>
      <c r="D157" s="82"/>
      <c r="H157" s="82"/>
      <c r="I157" s="82"/>
      <c r="J157" s="82"/>
      <c r="K157" s="82"/>
      <c r="L157" s="82"/>
      <c r="M157" s="82"/>
      <c r="N157" s="82"/>
      <c r="O157" s="82"/>
    </row>
    <row r="158" spans="1:21" x14ac:dyDescent="0.35">
      <c r="A158" s="82"/>
      <c r="B158" s="115" t="s">
        <v>114</v>
      </c>
      <c r="C158" s="82"/>
      <c r="D158" s="82"/>
      <c r="E158" s="99">
        <f>H38/2</f>
        <v>10</v>
      </c>
      <c r="F158" s="99"/>
      <c r="H158" s="82"/>
      <c r="I158" s="82"/>
      <c r="J158" s="82"/>
      <c r="K158" s="82"/>
      <c r="L158" s="82"/>
      <c r="M158" s="82"/>
      <c r="N158" s="82"/>
      <c r="O158" s="82"/>
    </row>
    <row r="159" spans="1:21" x14ac:dyDescent="0.35">
      <c r="A159" s="82"/>
      <c r="B159" s="115" t="s">
        <v>115</v>
      </c>
      <c r="C159" s="82"/>
      <c r="D159" s="82"/>
      <c r="E159" s="99">
        <f>N149+N150/2</f>
        <v>620</v>
      </c>
      <c r="F159" s="99"/>
      <c r="H159" s="82"/>
      <c r="I159" s="82"/>
      <c r="J159" s="82"/>
      <c r="K159" s="82"/>
      <c r="L159" s="82"/>
      <c r="M159" s="82"/>
      <c r="N159" s="82"/>
      <c r="O159" s="82"/>
    </row>
    <row r="160" spans="1:21" x14ac:dyDescent="0.35">
      <c r="A160" s="82"/>
      <c r="B160" s="115" t="s">
        <v>116</v>
      </c>
      <c r="C160" s="82"/>
      <c r="D160" s="82"/>
      <c r="E160" s="99">
        <f>N149+N151/2</f>
        <v>620</v>
      </c>
      <c r="F160" s="99"/>
      <c r="H160" s="82"/>
      <c r="I160" s="82"/>
      <c r="J160" s="82"/>
      <c r="K160" s="82"/>
      <c r="L160" s="82"/>
      <c r="M160" s="82"/>
      <c r="N160" s="82"/>
      <c r="O160" s="82"/>
    </row>
    <row r="161" spans="1:49" ht="14.5" customHeight="1" x14ac:dyDescent="0.35">
      <c r="A161" s="82"/>
      <c r="B161" s="115" t="s">
        <v>117</v>
      </c>
      <c r="C161" s="82"/>
      <c r="D161" s="82"/>
      <c r="E161" s="99">
        <f>N149+N150+N152/2</f>
        <v>1228</v>
      </c>
      <c r="F161" s="99"/>
      <c r="H161" s="82"/>
      <c r="I161" s="82"/>
      <c r="J161" s="82"/>
      <c r="K161" s="82"/>
      <c r="L161" s="82"/>
      <c r="M161" s="82"/>
      <c r="N161" s="82"/>
      <c r="O161" s="82"/>
    </row>
    <row r="162" spans="1:49" x14ac:dyDescent="0.35">
      <c r="A162" s="82"/>
      <c r="B162" s="82"/>
      <c r="C162" s="82"/>
      <c r="D162" s="82"/>
      <c r="H162" s="82"/>
      <c r="I162" s="82"/>
      <c r="J162" s="82"/>
      <c r="K162" s="82"/>
      <c r="L162" s="82"/>
      <c r="M162" s="82"/>
      <c r="N162" s="82"/>
      <c r="O162" s="82"/>
    </row>
    <row r="163" spans="1:49" ht="16.5" customHeight="1" x14ac:dyDescent="0.35">
      <c r="A163" s="82"/>
      <c r="B163" s="115" t="s">
        <v>118</v>
      </c>
      <c r="C163" s="82"/>
      <c r="D163" s="82"/>
      <c r="E163" s="101">
        <f>ABS(F180-E158)</f>
        <v>571.85185185185185</v>
      </c>
      <c r="F163" s="101"/>
      <c r="H163" s="82"/>
      <c r="I163" s="82"/>
      <c r="J163" s="82"/>
      <c r="K163" s="82"/>
      <c r="L163" s="82"/>
      <c r="M163" s="82"/>
      <c r="N163" s="82"/>
      <c r="O163" s="82"/>
    </row>
    <row r="164" spans="1:49" x14ac:dyDescent="0.35">
      <c r="A164" s="82"/>
      <c r="B164" s="115" t="s">
        <v>119</v>
      </c>
      <c r="C164" s="82"/>
      <c r="D164" s="82"/>
      <c r="E164" s="101">
        <f>ABS(F180-E159)</f>
        <v>38.148148148148152</v>
      </c>
      <c r="F164" s="101"/>
      <c r="H164" s="82"/>
      <c r="I164" s="82"/>
      <c r="J164" s="82"/>
      <c r="K164" s="82"/>
      <c r="L164" s="82"/>
      <c r="M164" s="82"/>
      <c r="N164" s="82"/>
      <c r="O164" s="82"/>
    </row>
    <row r="165" spans="1:49" x14ac:dyDescent="0.35">
      <c r="A165" s="82"/>
      <c r="B165" s="115" t="s">
        <v>120</v>
      </c>
      <c r="E165" s="101">
        <f>ABS(F180-E160)</f>
        <v>38.148148148148152</v>
      </c>
      <c r="F165" s="101"/>
      <c r="H165" s="82"/>
      <c r="I165" s="82"/>
      <c r="J165" s="82"/>
      <c r="K165" s="82"/>
      <c r="L165" s="82"/>
      <c r="M165" s="82"/>
      <c r="N165" s="82"/>
      <c r="O165" s="82"/>
    </row>
    <row r="166" spans="1:49" x14ac:dyDescent="0.35">
      <c r="A166" s="82"/>
      <c r="B166" s="115" t="s">
        <v>121</v>
      </c>
      <c r="E166" s="101">
        <f>ABS(F180-E161)</f>
        <v>646.14814814814815</v>
      </c>
      <c r="F166" s="101"/>
      <c r="H166" s="82"/>
      <c r="I166" s="82"/>
      <c r="J166" s="82"/>
      <c r="K166" s="82"/>
      <c r="L166" s="82"/>
      <c r="M166" s="82"/>
      <c r="N166" s="82"/>
      <c r="O166" s="82"/>
    </row>
    <row r="167" spans="1:49" x14ac:dyDescent="0.35">
      <c r="A167" s="82"/>
      <c r="B167" s="115"/>
      <c r="H167" s="82"/>
      <c r="I167" s="82"/>
      <c r="J167" s="82"/>
      <c r="K167" s="82"/>
      <c r="L167" s="82"/>
      <c r="M167" s="82"/>
      <c r="N167" s="82"/>
      <c r="O167" s="82"/>
    </row>
    <row r="168" spans="1:49" x14ac:dyDescent="0.35">
      <c r="A168" s="82"/>
      <c r="B168" s="115" t="s">
        <v>122</v>
      </c>
      <c r="E168" s="102">
        <f>L149*N149^3/12</f>
        <v>333333.33333333331</v>
      </c>
      <c r="F168" s="102"/>
      <c r="H168" s="82"/>
      <c r="I168" s="82"/>
      <c r="J168" s="82"/>
      <c r="K168" s="82"/>
      <c r="L168" s="82"/>
      <c r="M168" s="82"/>
      <c r="N168" s="82"/>
      <c r="O168" s="82"/>
    </row>
    <row r="169" spans="1:49" x14ac:dyDescent="0.35">
      <c r="A169" s="82"/>
      <c r="B169" s="115" t="s">
        <v>123</v>
      </c>
      <c r="E169" s="102">
        <f>L150*N150^3/12</f>
        <v>864000000</v>
      </c>
      <c r="F169" s="102"/>
      <c r="H169" s="82"/>
      <c r="I169" s="82"/>
      <c r="J169" s="82"/>
      <c r="K169" s="82"/>
      <c r="L169" s="82"/>
      <c r="M169" s="82"/>
      <c r="N169" s="82"/>
      <c r="O169" s="82"/>
    </row>
    <row r="170" spans="1:49" x14ac:dyDescent="0.35">
      <c r="A170" s="82"/>
      <c r="B170" s="115" t="s">
        <v>124</v>
      </c>
      <c r="C170" s="82"/>
      <c r="D170" s="82"/>
      <c r="E170" s="102">
        <f>L151*N151^3/12</f>
        <v>864000000</v>
      </c>
      <c r="F170" s="102"/>
      <c r="G170" s="82"/>
      <c r="H170" s="82"/>
      <c r="I170" s="82"/>
      <c r="J170" s="82"/>
      <c r="K170" s="82"/>
      <c r="L170" s="82"/>
      <c r="M170" s="82"/>
      <c r="N170" s="82"/>
      <c r="O170" s="82"/>
    </row>
    <row r="171" spans="1:49" x14ac:dyDescent="0.35">
      <c r="A171" s="82"/>
      <c r="B171" s="115" t="s">
        <v>125</v>
      </c>
      <c r="C171" s="82"/>
      <c r="D171" s="82"/>
      <c r="E171" s="102">
        <f>L152*N152^3/12</f>
        <v>170666.66666666666</v>
      </c>
      <c r="F171" s="10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</row>
    <row r="172" spans="1:49" x14ac:dyDescent="0.35">
      <c r="A172" s="82"/>
      <c r="B172" s="115" t="s">
        <v>126</v>
      </c>
      <c r="C172" s="82"/>
      <c r="D172" s="82"/>
      <c r="E172" s="102">
        <f>SUM(E168:F171)</f>
        <v>1728504000.0000002</v>
      </c>
      <c r="F172" s="10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</row>
    <row r="173" spans="1:49" x14ac:dyDescent="0.35">
      <c r="A173" s="82"/>
      <c r="B173" s="115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Y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</row>
    <row r="174" spans="1:49" x14ac:dyDescent="0.35">
      <c r="A174" s="82"/>
      <c r="B174" s="115" t="s">
        <v>127</v>
      </c>
      <c r="C174" s="82"/>
      <c r="D174" s="82"/>
      <c r="E174" s="103">
        <f>E152*E163^2</f>
        <v>3270145404.6639228</v>
      </c>
      <c r="F174" s="103"/>
      <c r="G174" s="82"/>
      <c r="H174" s="82"/>
      <c r="I174" s="82"/>
      <c r="J174" s="82"/>
      <c r="K174" s="82"/>
      <c r="L174" s="82"/>
      <c r="M174" s="82"/>
      <c r="N174" s="82"/>
      <c r="O174" s="82"/>
      <c r="P174" s="112"/>
      <c r="Q174" s="82"/>
      <c r="R174" s="82"/>
      <c r="Y174" s="82"/>
      <c r="Z174" s="26"/>
      <c r="AA174" s="26"/>
      <c r="AB174" s="29"/>
      <c r="AC174" s="78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</row>
    <row r="175" spans="1:49" x14ac:dyDescent="0.35">
      <c r="A175" s="82"/>
      <c r="B175" s="115" t="s">
        <v>128</v>
      </c>
      <c r="C175" s="82"/>
      <c r="D175" s="82"/>
      <c r="E175" s="103">
        <f>E153*E164^2</f>
        <v>10478024.691358026</v>
      </c>
      <c r="F175" s="103"/>
      <c r="G175" s="82"/>
      <c r="H175" s="82"/>
      <c r="I175" s="82"/>
      <c r="J175" s="82"/>
      <c r="K175" s="82"/>
      <c r="L175" s="82"/>
      <c r="M175" s="82"/>
      <c r="N175" s="82"/>
      <c r="O175" s="82"/>
      <c r="P175" s="112"/>
      <c r="Q175" s="82"/>
      <c r="R175" s="82"/>
      <c r="Y175" s="82"/>
      <c r="Z175" s="26"/>
      <c r="AA175" s="26"/>
      <c r="AB175" s="29"/>
      <c r="AC175" s="78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</row>
    <row r="176" spans="1:49" ht="15" customHeight="1" x14ac:dyDescent="0.35">
      <c r="A176" s="82"/>
      <c r="B176" s="115" t="s">
        <v>129</v>
      </c>
      <c r="C176" s="82"/>
      <c r="D176" s="82"/>
      <c r="E176" s="103">
        <f>E154*E165^2</f>
        <v>10478024.691358026</v>
      </c>
      <c r="F176" s="103"/>
      <c r="G176" s="82"/>
      <c r="H176" s="82"/>
      <c r="I176" s="82"/>
      <c r="J176" s="82"/>
      <c r="K176" s="82"/>
      <c r="L176" s="82"/>
      <c r="M176" s="82"/>
      <c r="N176" s="82"/>
      <c r="O176" s="82"/>
      <c r="P176" s="112"/>
      <c r="Q176" s="82"/>
      <c r="R176" s="82"/>
      <c r="Y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</row>
    <row r="177" spans="1:49" x14ac:dyDescent="0.35">
      <c r="A177" s="82"/>
      <c r="B177" s="115" t="s">
        <v>125</v>
      </c>
      <c r="C177" s="82"/>
      <c r="D177" s="82"/>
      <c r="E177" s="103">
        <f>E155*E166^2</f>
        <v>3340059434.8422499</v>
      </c>
      <c r="F177" s="103"/>
      <c r="G177" s="82"/>
      <c r="H177" s="82"/>
      <c r="I177" s="82"/>
      <c r="J177" s="82"/>
      <c r="K177" s="82"/>
      <c r="L177" s="82"/>
      <c r="M177" s="82"/>
      <c r="N177" s="82"/>
      <c r="O177" s="82"/>
      <c r="P177" s="112"/>
      <c r="Q177" s="82"/>
      <c r="R177" s="82"/>
      <c r="Y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</row>
    <row r="178" spans="1:49" x14ac:dyDescent="0.35">
      <c r="A178" s="82"/>
      <c r="B178" s="115" t="s">
        <v>130</v>
      </c>
      <c r="C178" s="82"/>
      <c r="D178" s="82"/>
      <c r="E178" s="102">
        <f>SUM(E174:F177)</f>
        <v>6631160888.8888893</v>
      </c>
      <c r="F178" s="102"/>
      <c r="G178" s="82"/>
      <c r="H178" s="82"/>
      <c r="I178" s="82"/>
      <c r="J178" s="82"/>
      <c r="K178" s="82"/>
      <c r="L178" s="82"/>
      <c r="M178" s="82"/>
      <c r="N178" s="82"/>
      <c r="O178" s="82"/>
      <c r="P178" s="112"/>
      <c r="Q178" s="82"/>
      <c r="R178" s="82"/>
      <c r="Y178" s="82"/>
      <c r="AD178" s="82"/>
      <c r="AE178" s="82"/>
      <c r="AF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</row>
    <row r="179" spans="1:49" x14ac:dyDescent="0.3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112"/>
      <c r="Q179" s="82"/>
      <c r="R179" s="82"/>
      <c r="Y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</row>
    <row r="180" spans="1:49" x14ac:dyDescent="0.35">
      <c r="A180" s="82"/>
      <c r="B180" s="113" t="s">
        <v>83</v>
      </c>
      <c r="C180" s="113"/>
      <c r="D180" s="113"/>
      <c r="F180" s="114">
        <f>(E152*E158+E153*E159+E154*E160+E155*E161)/E156</f>
        <v>581.85185185185185</v>
      </c>
      <c r="H180" s="82"/>
      <c r="I180" s="82"/>
      <c r="J180" s="82"/>
      <c r="K180" s="82"/>
      <c r="L180" s="82"/>
      <c r="M180" s="82"/>
      <c r="N180" s="82"/>
      <c r="O180" s="82"/>
      <c r="P180" s="112"/>
      <c r="Q180" s="82"/>
      <c r="R180" s="82"/>
      <c r="Y180" s="8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</row>
    <row r="181" spans="1:49" x14ac:dyDescent="0.35">
      <c r="A181" s="82"/>
      <c r="B181" s="109" t="s">
        <v>84</v>
      </c>
      <c r="C181" s="109"/>
      <c r="D181" s="109"/>
      <c r="E181" s="109"/>
      <c r="F181" s="104">
        <f>E172+E178</f>
        <v>8359664888.8888893</v>
      </c>
      <c r="G181" s="104"/>
      <c r="H181" s="82"/>
      <c r="I181" s="82"/>
      <c r="J181" s="82"/>
      <c r="K181" s="82"/>
      <c r="L181" s="82"/>
      <c r="M181" s="82"/>
      <c r="N181" s="82"/>
      <c r="O181" s="82"/>
      <c r="P181" s="112"/>
      <c r="Q181" s="82"/>
      <c r="R181" s="82"/>
      <c r="Y181" s="46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</row>
    <row r="182" spans="1:49" ht="16.5" x14ac:dyDescent="0.45">
      <c r="A182" s="82"/>
      <c r="B182" s="109" t="s">
        <v>108</v>
      </c>
      <c r="C182" s="109"/>
      <c r="D182" s="109"/>
      <c r="E182" s="109"/>
      <c r="F182" s="104">
        <f>F181/F180</f>
        <v>14367342.584341185</v>
      </c>
      <c r="G182" s="104"/>
      <c r="H182" s="82"/>
      <c r="I182" s="82"/>
      <c r="J182" s="82"/>
      <c r="K182" s="82"/>
      <c r="L182" s="82"/>
      <c r="M182" s="82"/>
      <c r="N182" s="82"/>
      <c r="O182" s="82"/>
      <c r="P182" s="112"/>
      <c r="Q182" s="82"/>
      <c r="R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</row>
    <row r="183" spans="1:49" ht="16.5" x14ac:dyDescent="0.45">
      <c r="A183" s="82"/>
      <c r="B183" s="109" t="s">
        <v>107</v>
      </c>
      <c r="C183" s="109"/>
      <c r="D183" s="109"/>
      <c r="E183" s="109"/>
      <c r="F183" s="104">
        <f>F181/(N149+N150+N152-F180)</f>
        <v>12779467.330993094</v>
      </c>
      <c r="G183" s="104"/>
      <c r="H183" s="82"/>
      <c r="I183" s="82"/>
      <c r="J183" s="82"/>
      <c r="K183" s="82"/>
      <c r="L183" s="82"/>
      <c r="M183" s="82"/>
      <c r="N183" s="82"/>
      <c r="O183" s="82"/>
      <c r="P183" s="112"/>
      <c r="Q183" s="82"/>
      <c r="R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</row>
    <row r="184" spans="1:49" ht="16.5" x14ac:dyDescent="0.45">
      <c r="A184" s="82"/>
      <c r="B184" s="109" t="s">
        <v>106</v>
      </c>
      <c r="C184" s="109"/>
      <c r="D184" s="109"/>
      <c r="E184" s="109"/>
      <c r="F184" s="105">
        <f>SQRT(F181/E156)</f>
        <v>507.95112798624297</v>
      </c>
      <c r="H184" s="82"/>
      <c r="I184" s="82"/>
      <c r="J184" s="82"/>
      <c r="K184" s="82"/>
      <c r="L184" s="82"/>
      <c r="M184" s="82"/>
      <c r="N184" s="82"/>
      <c r="O184" s="82"/>
      <c r="P184" s="112"/>
      <c r="Q184" s="82"/>
      <c r="R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</row>
    <row r="185" spans="1:49" x14ac:dyDescent="0.3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112"/>
      <c r="Q185" s="82"/>
      <c r="R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</row>
    <row r="186" spans="1:49" x14ac:dyDescent="0.35">
      <c r="A186" s="82"/>
      <c r="B186" s="108" t="s">
        <v>93</v>
      </c>
      <c r="C186" s="109"/>
      <c r="D186" s="109"/>
      <c r="E186" s="109"/>
      <c r="F186" s="1">
        <f>MIN(I124,I127)/180</f>
        <v>4.4444444444444446</v>
      </c>
      <c r="H186" s="82"/>
      <c r="I186" s="82"/>
      <c r="J186" s="82"/>
      <c r="K186" s="82"/>
      <c r="L186" s="82"/>
      <c r="M186" s="82"/>
      <c r="N186" s="82"/>
      <c r="O186" s="82"/>
      <c r="P186" s="11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</row>
    <row r="187" spans="1:49" x14ac:dyDescent="0.35">
      <c r="A187" s="82"/>
      <c r="B187" s="108" t="s">
        <v>94</v>
      </c>
      <c r="C187" s="109"/>
      <c r="D187" s="109"/>
      <c r="E187" s="109"/>
      <c r="F187" s="106">
        <f>(F180-N149)*2*SQRT(M62)/3200</f>
        <v>5.5522861232354526</v>
      </c>
      <c r="H187" s="82"/>
      <c r="I187" s="82"/>
      <c r="J187" s="82"/>
      <c r="K187" s="82"/>
      <c r="L187" s="82"/>
      <c r="M187" s="82"/>
      <c r="N187" s="82"/>
      <c r="O187" s="82"/>
      <c r="P187" s="11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</row>
    <row r="188" spans="1:49" x14ac:dyDescent="0.3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11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</row>
    <row r="189" spans="1:49" x14ac:dyDescent="0.35">
      <c r="A189" s="82"/>
      <c r="B189" s="107" t="s">
        <v>95</v>
      </c>
      <c r="C189" s="50"/>
      <c r="F189" s="106">
        <f>MAX(F186,F187)</f>
        <v>5.5522861232354526</v>
      </c>
      <c r="G189" s="82"/>
      <c r="H189" s="82"/>
      <c r="I189" s="82"/>
      <c r="J189" s="82"/>
      <c r="K189" s="82"/>
      <c r="L189" s="82"/>
      <c r="M189" s="82"/>
      <c r="N189" s="82"/>
      <c r="O189" s="82"/>
      <c r="P189" s="11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</row>
    <row r="190" spans="1:49" x14ac:dyDescent="0.3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11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</row>
    <row r="191" spans="1:49" x14ac:dyDescent="0.3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11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</row>
    <row r="192" spans="1:49" x14ac:dyDescent="0.35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</row>
    <row r="193" spans="1:49" x14ac:dyDescent="0.35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</row>
    <row r="194" spans="1:49" x14ac:dyDescent="0.35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</row>
    <row r="195" spans="1:49" x14ac:dyDescent="0.35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</row>
    <row r="196" spans="1:49" x14ac:dyDescent="0.35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</row>
    <row r="197" spans="1:49" ht="15" customHeight="1" x14ac:dyDescent="0.35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</row>
    <row r="198" spans="1:49" x14ac:dyDescent="0.35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</row>
    <row r="199" spans="1:49" x14ac:dyDescent="0.35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</row>
    <row r="200" spans="1:49" x14ac:dyDescent="0.35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</row>
    <row r="201" spans="1:49" x14ac:dyDescent="0.35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</row>
    <row r="202" spans="1:49" x14ac:dyDescent="0.35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</row>
    <row r="203" spans="1:49" x14ac:dyDescent="0.35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</row>
    <row r="204" spans="1:49" x14ac:dyDescent="0.35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</row>
    <row r="205" spans="1:49" x14ac:dyDescent="0.3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</row>
    <row r="206" spans="1:49" x14ac:dyDescent="0.35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</row>
    <row r="207" spans="1:49" x14ac:dyDescent="0.35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</row>
    <row r="208" spans="1:49" x14ac:dyDescent="0.35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</row>
    <row r="209" spans="1:53" x14ac:dyDescent="0.35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</row>
    <row r="210" spans="1:53" x14ac:dyDescent="0.35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79"/>
      <c r="R210" s="80"/>
      <c r="S210" s="80"/>
      <c r="T210" s="81"/>
    </row>
    <row r="211" spans="1:53" x14ac:dyDescent="0.35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</row>
    <row r="212" spans="1:53" x14ac:dyDescent="0.35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</row>
    <row r="213" spans="1:53" x14ac:dyDescent="0.35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</row>
    <row r="214" spans="1:53" x14ac:dyDescent="0.3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</row>
    <row r="215" spans="1:53" x14ac:dyDescent="0.3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</row>
    <row r="216" spans="1:53" x14ac:dyDescent="0.3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</row>
    <row r="217" spans="1:53" x14ac:dyDescent="0.3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</row>
    <row r="218" spans="1:53" x14ac:dyDescent="0.3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</row>
    <row r="219" spans="1:53" x14ac:dyDescent="0.3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</row>
    <row r="220" spans="1:53" x14ac:dyDescent="0.3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</row>
    <row r="221" spans="1:53" x14ac:dyDescent="0.3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</row>
    <row r="222" spans="1:53" x14ac:dyDescent="0.3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</row>
    <row r="223" spans="1:53" x14ac:dyDescent="0.3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</row>
    <row r="224" spans="1:53" x14ac:dyDescent="0.3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</row>
    <row r="225" spans="1:53" x14ac:dyDescent="0.3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</row>
    <row r="226" spans="1:53" x14ac:dyDescent="0.3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</row>
    <row r="227" spans="1:53" x14ac:dyDescent="0.3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</row>
    <row r="228" spans="1:53" x14ac:dyDescent="0.3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</row>
    <row r="229" spans="1:53" x14ac:dyDescent="0.3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</row>
    <row r="230" spans="1:53" x14ac:dyDescent="0.3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</row>
    <row r="231" spans="1:53" x14ac:dyDescent="0.3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</row>
    <row r="232" spans="1:53" x14ac:dyDescent="0.3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</row>
    <row r="233" spans="1:53" x14ac:dyDescent="0.3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</row>
    <row r="234" spans="1:53" x14ac:dyDescent="0.3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</row>
    <row r="235" spans="1:53" x14ac:dyDescent="0.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</row>
    <row r="236" spans="1:53" x14ac:dyDescent="0.3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</row>
    <row r="237" spans="1:53" x14ac:dyDescent="0.3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</row>
    <row r="238" spans="1:53" x14ac:dyDescent="0.3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</row>
    <row r="239" spans="1:53" x14ac:dyDescent="0.3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</row>
    <row r="240" spans="1:53" x14ac:dyDescent="0.3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</row>
    <row r="241" spans="1:53" x14ac:dyDescent="0.3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</row>
    <row r="242" spans="1:53" x14ac:dyDescent="0.3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</row>
    <row r="243" spans="1:53" x14ac:dyDescent="0.3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</row>
    <row r="244" spans="1:53" x14ac:dyDescent="0.3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</row>
    <row r="245" spans="1:53" x14ac:dyDescent="0.3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</row>
    <row r="246" spans="1:53" x14ac:dyDescent="0.3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</row>
    <row r="247" spans="1:53" x14ac:dyDescent="0.3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</row>
    <row r="248" spans="1:53" x14ac:dyDescent="0.3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</row>
    <row r="249" spans="1:53" x14ac:dyDescent="0.3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</row>
    <row r="250" spans="1:53" x14ac:dyDescent="0.3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</row>
    <row r="251" spans="1:53" x14ac:dyDescent="0.3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</row>
    <row r="252" spans="1:53" x14ac:dyDescent="0.3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</row>
    <row r="253" spans="1:53" x14ac:dyDescent="0.3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</row>
    <row r="254" spans="1:53" x14ac:dyDescent="0.3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</row>
    <row r="255" spans="1:53" x14ac:dyDescent="0.3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</row>
    <row r="256" spans="1:53" x14ac:dyDescent="0.3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</row>
    <row r="257" spans="1:53" x14ac:dyDescent="0.3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</row>
    <row r="258" spans="1:53" x14ac:dyDescent="0.3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</row>
    <row r="259" spans="1:53" x14ac:dyDescent="0.3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</row>
    <row r="260" spans="1:53" x14ac:dyDescent="0.3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</row>
    <row r="261" spans="1:53" x14ac:dyDescent="0.3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</row>
    <row r="262" spans="1:53" x14ac:dyDescent="0.3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</row>
    <row r="263" spans="1:53" x14ac:dyDescent="0.3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</row>
    <row r="264" spans="1:53" x14ac:dyDescent="0.3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</row>
    <row r="265" spans="1:53" x14ac:dyDescent="0.3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</row>
    <row r="266" spans="1:53" x14ac:dyDescent="0.3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</row>
    <row r="267" spans="1:53" x14ac:dyDescent="0.3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</row>
    <row r="268" spans="1:53" x14ac:dyDescent="0.3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</row>
    <row r="269" spans="1:53" x14ac:dyDescent="0.3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</row>
    <row r="270" spans="1:53" x14ac:dyDescent="0.3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</row>
    <row r="271" spans="1:53" x14ac:dyDescent="0.3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</row>
    <row r="272" spans="1:53" x14ac:dyDescent="0.3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</row>
    <row r="273" spans="1:53" x14ac:dyDescent="0.3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</row>
    <row r="274" spans="1:53" x14ac:dyDescent="0.3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</row>
    <row r="275" spans="1:53" x14ac:dyDescent="0.3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</row>
    <row r="276" spans="1:53" x14ac:dyDescent="0.3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</row>
    <row r="277" spans="1:53" x14ac:dyDescent="0.3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</row>
    <row r="278" spans="1:53" x14ac:dyDescent="0.3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</row>
    <row r="279" spans="1:53" x14ac:dyDescent="0.3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</row>
    <row r="280" spans="1:53" x14ac:dyDescent="0.3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</row>
    <row r="281" spans="1:53" x14ac:dyDescent="0.3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</row>
    <row r="282" spans="1:53" x14ac:dyDescent="0.3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</row>
    <row r="283" spans="1:53" x14ac:dyDescent="0.3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</row>
    <row r="284" spans="1:53" x14ac:dyDescent="0.3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</row>
    <row r="285" spans="1:53" x14ac:dyDescent="0.3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</row>
    <row r="286" spans="1:53" x14ac:dyDescent="0.3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</row>
    <row r="287" spans="1:53" x14ac:dyDescent="0.3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</row>
    <row r="288" spans="1:53" x14ac:dyDescent="0.3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</row>
    <row r="289" spans="1:53" x14ac:dyDescent="0.3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</row>
    <row r="290" spans="1:53" x14ac:dyDescent="0.3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</row>
    <row r="291" spans="1:53" x14ac:dyDescent="0.3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</row>
    <row r="292" spans="1:53" x14ac:dyDescent="0.3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</row>
    <row r="293" spans="1:53" x14ac:dyDescent="0.3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</row>
    <row r="294" spans="1:53" x14ac:dyDescent="0.3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</row>
    <row r="295" spans="1:53" x14ac:dyDescent="0.3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</row>
    <row r="296" spans="1:53" x14ac:dyDescent="0.3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</row>
    <row r="297" spans="1:53" x14ac:dyDescent="0.3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</row>
    <row r="298" spans="1:53" x14ac:dyDescent="0.3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</row>
    <row r="299" spans="1:53" x14ac:dyDescent="0.3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</row>
    <row r="300" spans="1:53" x14ac:dyDescent="0.3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</row>
    <row r="301" spans="1:53" x14ac:dyDescent="0.3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</row>
    <row r="302" spans="1:53" x14ac:dyDescent="0.3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</row>
    <row r="303" spans="1:53" x14ac:dyDescent="0.3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</row>
    <row r="304" spans="1:53" x14ac:dyDescent="0.3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</row>
    <row r="305" spans="1:53" x14ac:dyDescent="0.3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</row>
    <row r="306" spans="1:53" x14ac:dyDescent="0.3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</row>
    <row r="307" spans="1:53" x14ac:dyDescent="0.3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</row>
    <row r="308" spans="1:53" x14ac:dyDescent="0.3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</row>
    <row r="309" spans="1:53" x14ac:dyDescent="0.3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</row>
    <row r="310" spans="1:53" x14ac:dyDescent="0.3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</row>
    <row r="311" spans="1:53" x14ac:dyDescent="0.3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</row>
    <row r="312" spans="1:53" x14ac:dyDescent="0.3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</row>
    <row r="313" spans="1:53" x14ac:dyDescent="0.3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</row>
    <row r="314" spans="1:53" x14ac:dyDescent="0.3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</row>
    <row r="315" spans="1:53" x14ac:dyDescent="0.3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</row>
    <row r="316" spans="1:53" x14ac:dyDescent="0.3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</row>
    <row r="317" spans="1:53" x14ac:dyDescent="0.3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</row>
    <row r="318" spans="1:53" x14ac:dyDescent="0.3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</row>
    <row r="319" spans="1:53" x14ac:dyDescent="0.3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</row>
    <row r="320" spans="1:53" x14ac:dyDescent="0.3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</row>
    <row r="321" spans="1:53" x14ac:dyDescent="0.3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</row>
    <row r="322" spans="1:53" x14ac:dyDescent="0.3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</row>
    <row r="323" spans="1:53" x14ac:dyDescent="0.3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</row>
    <row r="324" spans="1:53" x14ac:dyDescent="0.3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</row>
    <row r="325" spans="1:53" x14ac:dyDescent="0.3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</row>
    <row r="326" spans="1:53" x14ac:dyDescent="0.3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</row>
    <row r="327" spans="1:53" x14ac:dyDescent="0.3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</row>
    <row r="328" spans="1:53" x14ac:dyDescent="0.3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</row>
    <row r="329" spans="1:53" x14ac:dyDescent="0.3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</row>
    <row r="330" spans="1:53" x14ac:dyDescent="0.3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</row>
    <row r="331" spans="1:53" x14ac:dyDescent="0.3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</row>
    <row r="332" spans="1:53" x14ac:dyDescent="0.3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</row>
    <row r="333" spans="1:53" x14ac:dyDescent="0.3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</row>
    <row r="334" spans="1:53" x14ac:dyDescent="0.3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</row>
    <row r="335" spans="1:53" x14ac:dyDescent="0.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</row>
    <row r="336" spans="1:53" x14ac:dyDescent="0.3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</row>
    <row r="337" spans="1:53" x14ac:dyDescent="0.3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</row>
    <row r="338" spans="1:53" x14ac:dyDescent="0.3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</row>
    <row r="339" spans="1:53" x14ac:dyDescent="0.3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</row>
    <row r="340" spans="1:53" x14ac:dyDescent="0.3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</row>
    <row r="341" spans="1:53" x14ac:dyDescent="0.3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</row>
    <row r="342" spans="1:53" x14ac:dyDescent="0.3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</row>
    <row r="343" spans="1:53" x14ac:dyDescent="0.3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</row>
    <row r="344" spans="1:53" x14ac:dyDescent="0.3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</row>
    <row r="345" spans="1:53" x14ac:dyDescent="0.3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</row>
    <row r="346" spans="1:53" x14ac:dyDescent="0.3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</row>
    <row r="347" spans="1:53" x14ac:dyDescent="0.3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</row>
    <row r="348" spans="1:53" x14ac:dyDescent="0.3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</row>
    <row r="349" spans="1:53" x14ac:dyDescent="0.3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</row>
    <row r="350" spans="1:53" x14ac:dyDescent="0.3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</row>
    <row r="351" spans="1:53" x14ac:dyDescent="0.3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</row>
    <row r="352" spans="1:53" x14ac:dyDescent="0.3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</row>
    <row r="353" spans="1:53" x14ac:dyDescent="0.3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</row>
    <row r="354" spans="1:53" x14ac:dyDescent="0.3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</row>
    <row r="355" spans="1:53" x14ac:dyDescent="0.3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</row>
    <row r="356" spans="1:53" x14ac:dyDescent="0.3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</row>
    <row r="357" spans="1:53" x14ac:dyDescent="0.3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</row>
    <row r="358" spans="1:53" x14ac:dyDescent="0.3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</row>
    <row r="359" spans="1:53" x14ac:dyDescent="0.3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</row>
    <row r="360" spans="1:53" x14ac:dyDescent="0.3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</row>
    <row r="361" spans="1:53" x14ac:dyDescent="0.3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</row>
    <row r="362" spans="1:53" x14ac:dyDescent="0.3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</row>
    <row r="363" spans="1:53" x14ac:dyDescent="0.3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</row>
    <row r="364" spans="1:53" x14ac:dyDescent="0.3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</row>
    <row r="365" spans="1:53" x14ac:dyDescent="0.3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</row>
    <row r="366" spans="1:53" x14ac:dyDescent="0.3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</row>
    <row r="367" spans="1:53" x14ac:dyDescent="0.3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</row>
    <row r="368" spans="1:53" x14ac:dyDescent="0.3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</row>
    <row r="369" spans="1:53" x14ac:dyDescent="0.3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</row>
    <row r="370" spans="1:53" x14ac:dyDescent="0.3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</row>
    <row r="371" spans="1:53" x14ac:dyDescent="0.3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</row>
    <row r="372" spans="1:53" x14ac:dyDescent="0.3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</row>
    <row r="373" spans="1:53" x14ac:dyDescent="0.3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</row>
    <row r="374" spans="1:53" x14ac:dyDescent="0.3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</row>
    <row r="375" spans="1:53" x14ac:dyDescent="0.3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</row>
    <row r="376" spans="1:53" x14ac:dyDescent="0.3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</row>
    <row r="377" spans="1:53" x14ac:dyDescent="0.3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</row>
    <row r="378" spans="1:53" x14ac:dyDescent="0.3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</row>
    <row r="379" spans="1:53" x14ac:dyDescent="0.3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</row>
    <row r="380" spans="1:53" x14ac:dyDescent="0.3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</row>
    <row r="381" spans="1:53" x14ac:dyDescent="0.3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</row>
    <row r="382" spans="1:53" x14ac:dyDescent="0.3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</row>
    <row r="383" spans="1:53" x14ac:dyDescent="0.3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</row>
    <row r="384" spans="1:53" x14ac:dyDescent="0.3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</row>
    <row r="385" spans="1:53" x14ac:dyDescent="0.3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</row>
    <row r="386" spans="1:53" x14ac:dyDescent="0.3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</row>
    <row r="387" spans="1:53" x14ac:dyDescent="0.3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</row>
    <row r="388" spans="1:53" x14ac:dyDescent="0.3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</row>
    <row r="389" spans="1:53" x14ac:dyDescent="0.3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</row>
    <row r="390" spans="1:53" x14ac:dyDescent="0.3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</row>
    <row r="391" spans="1:53" x14ac:dyDescent="0.3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</row>
    <row r="392" spans="1:53" x14ac:dyDescent="0.3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</row>
    <row r="393" spans="1:53" x14ac:dyDescent="0.3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</row>
    <row r="394" spans="1:53" x14ac:dyDescent="0.3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</row>
    <row r="395" spans="1:53" x14ac:dyDescent="0.3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</row>
    <row r="396" spans="1:53" x14ac:dyDescent="0.3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</row>
    <row r="397" spans="1:53" x14ac:dyDescent="0.3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</row>
    <row r="398" spans="1:53" x14ac:dyDescent="0.3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</row>
    <row r="399" spans="1:53" x14ac:dyDescent="0.3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</row>
    <row r="400" spans="1:53" x14ac:dyDescent="0.3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</row>
    <row r="401" spans="1:53" x14ac:dyDescent="0.3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</row>
    <row r="402" spans="1:53" x14ac:dyDescent="0.3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</row>
    <row r="403" spans="1:53" x14ac:dyDescent="0.3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</row>
    <row r="404" spans="1:53" x14ac:dyDescent="0.3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</row>
    <row r="405" spans="1:53" x14ac:dyDescent="0.3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</row>
    <row r="406" spans="1:53" x14ac:dyDescent="0.3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</row>
    <row r="407" spans="1:53" x14ac:dyDescent="0.3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</row>
    <row r="408" spans="1:53" x14ac:dyDescent="0.3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</row>
    <row r="409" spans="1:53" x14ac:dyDescent="0.3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</row>
    <row r="410" spans="1:53" x14ac:dyDescent="0.3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</row>
    <row r="411" spans="1:53" x14ac:dyDescent="0.3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</row>
    <row r="412" spans="1:53" x14ac:dyDescent="0.3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</row>
    <row r="413" spans="1:53" x14ac:dyDescent="0.3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</row>
    <row r="414" spans="1:53" x14ac:dyDescent="0.3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</row>
    <row r="415" spans="1:53" x14ac:dyDescent="0.3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</row>
    <row r="416" spans="1:53" x14ac:dyDescent="0.3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</row>
    <row r="417" spans="1:53" x14ac:dyDescent="0.3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</row>
    <row r="418" spans="1:53" x14ac:dyDescent="0.3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</row>
    <row r="419" spans="1:53" x14ac:dyDescent="0.3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</row>
    <row r="420" spans="1:53" x14ac:dyDescent="0.3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</row>
    <row r="421" spans="1:53" x14ac:dyDescent="0.3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</row>
    <row r="422" spans="1:53" x14ac:dyDescent="0.3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</row>
    <row r="423" spans="1:53" x14ac:dyDescent="0.3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</row>
    <row r="424" spans="1:53" x14ac:dyDescent="0.3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</row>
    <row r="425" spans="1:53" x14ac:dyDescent="0.3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</row>
    <row r="426" spans="1:53" x14ac:dyDescent="0.3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</row>
    <row r="427" spans="1:53" x14ac:dyDescent="0.3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</row>
    <row r="428" spans="1:53" x14ac:dyDescent="0.3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</row>
    <row r="429" spans="1:53" x14ac:dyDescent="0.3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</row>
    <row r="430" spans="1:53" x14ac:dyDescent="0.3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</row>
    <row r="431" spans="1:53" x14ac:dyDescent="0.3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</row>
    <row r="432" spans="1:53" x14ac:dyDescent="0.3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</row>
    <row r="433" spans="1:53" x14ac:dyDescent="0.3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</row>
    <row r="434" spans="1:53" x14ac:dyDescent="0.3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</row>
    <row r="435" spans="1:53" x14ac:dyDescent="0.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</row>
    <row r="436" spans="1:53" x14ac:dyDescent="0.3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</row>
    <row r="437" spans="1:53" x14ac:dyDescent="0.3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</row>
    <row r="438" spans="1:53" x14ac:dyDescent="0.3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</row>
    <row r="439" spans="1:53" x14ac:dyDescent="0.3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</row>
    <row r="440" spans="1:53" x14ac:dyDescent="0.3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</row>
    <row r="441" spans="1:53" x14ac:dyDescent="0.3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</row>
    <row r="442" spans="1:53" x14ac:dyDescent="0.3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</row>
    <row r="443" spans="1:53" x14ac:dyDescent="0.3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</row>
    <row r="444" spans="1:53" x14ac:dyDescent="0.3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</row>
    <row r="445" spans="1:53" x14ac:dyDescent="0.3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</row>
    <row r="446" spans="1:53" x14ac:dyDescent="0.3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</row>
    <row r="447" spans="1:53" x14ac:dyDescent="0.3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</row>
    <row r="448" spans="1:53" x14ac:dyDescent="0.3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</row>
    <row r="449" spans="1:53" x14ac:dyDescent="0.3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</row>
    <row r="450" spans="1:53" x14ac:dyDescent="0.3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</row>
    <row r="451" spans="1:53" x14ac:dyDescent="0.3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</row>
    <row r="452" spans="1:53" x14ac:dyDescent="0.3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</row>
    <row r="453" spans="1:53" x14ac:dyDescent="0.3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</row>
    <row r="454" spans="1:53" x14ac:dyDescent="0.3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</row>
    <row r="455" spans="1:53" x14ac:dyDescent="0.3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</row>
    <row r="456" spans="1:53" x14ac:dyDescent="0.3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</row>
    <row r="457" spans="1:53" x14ac:dyDescent="0.3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</row>
    <row r="458" spans="1:53" x14ac:dyDescent="0.3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</row>
    <row r="459" spans="1:53" x14ac:dyDescent="0.3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</row>
    <row r="460" spans="1:53" x14ac:dyDescent="0.3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</row>
    <row r="461" spans="1:53" x14ac:dyDescent="0.3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</row>
    <row r="462" spans="1:53" x14ac:dyDescent="0.3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</row>
    <row r="463" spans="1:53" x14ac:dyDescent="0.3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</row>
    <row r="464" spans="1:53" x14ac:dyDescent="0.3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</row>
    <row r="465" spans="1:53" x14ac:dyDescent="0.3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</row>
    <row r="466" spans="1:53" x14ac:dyDescent="0.3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</row>
    <row r="467" spans="1:53" x14ac:dyDescent="0.3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</row>
    <row r="468" spans="1:53" x14ac:dyDescent="0.3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</row>
    <row r="469" spans="1:53" x14ac:dyDescent="0.3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</row>
    <row r="470" spans="1:53" x14ac:dyDescent="0.3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</row>
    <row r="471" spans="1:53" x14ac:dyDescent="0.3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</row>
    <row r="472" spans="1:53" x14ac:dyDescent="0.3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</row>
    <row r="473" spans="1:53" x14ac:dyDescent="0.3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</row>
    <row r="474" spans="1:53" x14ac:dyDescent="0.3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</row>
    <row r="475" spans="1:53" x14ac:dyDescent="0.3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</row>
    <row r="476" spans="1:53" x14ac:dyDescent="0.3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</row>
    <row r="477" spans="1:53" ht="16.5" customHeight="1" x14ac:dyDescent="0.3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</row>
    <row r="478" spans="1:53" x14ac:dyDescent="0.3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</row>
    <row r="479" spans="1:53" x14ac:dyDescent="0.3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</row>
    <row r="480" spans="1:53" x14ac:dyDescent="0.3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</row>
    <row r="481" spans="1:53" x14ac:dyDescent="0.3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</row>
    <row r="482" spans="1:53" x14ac:dyDescent="0.3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</row>
    <row r="483" spans="1:53" x14ac:dyDescent="0.3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</row>
    <row r="484" spans="1:53" x14ac:dyDescent="0.3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</row>
    <row r="485" spans="1:53" x14ac:dyDescent="0.3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</row>
    <row r="486" spans="1:53" x14ac:dyDescent="0.3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</row>
    <row r="487" spans="1:53" x14ac:dyDescent="0.3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</row>
    <row r="488" spans="1:53" x14ac:dyDescent="0.3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</row>
    <row r="489" spans="1:53" x14ac:dyDescent="0.3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</row>
    <row r="490" spans="1:53" x14ac:dyDescent="0.3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</row>
    <row r="491" spans="1:53" x14ac:dyDescent="0.3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</row>
    <row r="492" spans="1:53" x14ac:dyDescent="0.3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</row>
    <row r="493" spans="1:53" x14ac:dyDescent="0.3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</row>
    <row r="494" spans="1:53" x14ac:dyDescent="0.3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</row>
    <row r="495" spans="1:53" x14ac:dyDescent="0.3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</row>
    <row r="496" spans="1:53" x14ac:dyDescent="0.3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</row>
    <row r="497" spans="1:53" x14ac:dyDescent="0.3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</row>
    <row r="498" spans="1:53" x14ac:dyDescent="0.3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</row>
    <row r="499" spans="1:53" ht="15" customHeight="1" x14ac:dyDescent="0.3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</row>
    <row r="500" spans="1:53" x14ac:dyDescent="0.3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</row>
    <row r="501" spans="1:53" x14ac:dyDescent="0.3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</row>
    <row r="502" spans="1:53" x14ac:dyDescent="0.3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</row>
    <row r="503" spans="1:53" x14ac:dyDescent="0.3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</row>
    <row r="504" spans="1:53" x14ac:dyDescent="0.3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</row>
    <row r="505" spans="1:53" x14ac:dyDescent="0.3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</row>
    <row r="506" spans="1:53" x14ac:dyDescent="0.3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</row>
    <row r="507" spans="1:53" x14ac:dyDescent="0.3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</row>
    <row r="508" spans="1:53" x14ac:dyDescent="0.3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</row>
    <row r="509" spans="1:53" x14ac:dyDescent="0.3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</row>
    <row r="510" spans="1:53" x14ac:dyDescent="0.3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</row>
    <row r="511" spans="1:53" s="52" customFormat="1" x14ac:dyDescent="0.3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</row>
    <row r="512" spans="1:53" x14ac:dyDescent="0.3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</row>
    <row r="513" spans="1:53" x14ac:dyDescent="0.3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</row>
    <row r="514" spans="1:53" x14ac:dyDescent="0.3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</row>
    <row r="515" spans="1:53" x14ac:dyDescent="0.3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</row>
    <row r="516" spans="1:53" x14ac:dyDescent="0.3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</row>
    <row r="517" spans="1:53" x14ac:dyDescent="0.3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</row>
    <row r="518" spans="1:53" x14ac:dyDescent="0.3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</row>
    <row r="519" spans="1:53" x14ac:dyDescent="0.3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</row>
    <row r="520" spans="1:53" x14ac:dyDescent="0.3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</row>
    <row r="521" spans="1:53" x14ac:dyDescent="0.3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</row>
    <row r="522" spans="1:53" x14ac:dyDescent="0.3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</row>
    <row r="523" spans="1:53" x14ac:dyDescent="0.3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</row>
    <row r="524" spans="1:53" x14ac:dyDescent="0.3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</row>
    <row r="525" spans="1:53" x14ac:dyDescent="0.3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</row>
    <row r="526" spans="1:53" x14ac:dyDescent="0.3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</row>
    <row r="527" spans="1:53" x14ac:dyDescent="0.3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</row>
    <row r="528" spans="1:53" x14ac:dyDescent="0.3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</row>
    <row r="529" spans="1:53" x14ac:dyDescent="0.3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</row>
    <row r="530" spans="1:53" x14ac:dyDescent="0.3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</row>
    <row r="531" spans="1:53" x14ac:dyDescent="0.3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</row>
    <row r="532" spans="1:53" x14ac:dyDescent="0.3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</row>
    <row r="533" spans="1:53" x14ac:dyDescent="0.3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</row>
    <row r="534" spans="1:53" x14ac:dyDescent="0.3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</row>
    <row r="535" spans="1:53" x14ac:dyDescent="0.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</row>
    <row r="536" spans="1:53" x14ac:dyDescent="0.3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</row>
    <row r="537" spans="1:53" x14ac:dyDescent="0.3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</row>
    <row r="538" spans="1:53" x14ac:dyDescent="0.3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</row>
    <row r="539" spans="1:53" x14ac:dyDescent="0.3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</row>
    <row r="540" spans="1:53" x14ac:dyDescent="0.3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</row>
    <row r="541" spans="1:53" x14ac:dyDescent="0.3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</row>
    <row r="542" spans="1:53" x14ac:dyDescent="0.3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</row>
    <row r="543" spans="1:53" x14ac:dyDescent="0.3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</row>
    <row r="544" spans="1:53" x14ac:dyDescent="0.3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</row>
    <row r="545" spans="1:53" x14ac:dyDescent="0.3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</row>
    <row r="546" spans="1:53" x14ac:dyDescent="0.3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</row>
    <row r="547" spans="1:53" x14ac:dyDescent="0.3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</row>
    <row r="548" spans="1:53" x14ac:dyDescent="0.3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</row>
    <row r="549" spans="1:53" x14ac:dyDescent="0.3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</row>
    <row r="550" spans="1:53" x14ac:dyDescent="0.3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</row>
    <row r="551" spans="1:53" x14ac:dyDescent="0.3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</row>
    <row r="552" spans="1:53" x14ac:dyDescent="0.3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</row>
    <row r="553" spans="1:53" x14ac:dyDescent="0.3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</row>
    <row r="554" spans="1:53" x14ac:dyDescent="0.3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</row>
    <row r="555" spans="1:53" x14ac:dyDescent="0.3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</row>
    <row r="556" spans="1:53" x14ac:dyDescent="0.3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</row>
    <row r="557" spans="1:53" x14ac:dyDescent="0.3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</row>
    <row r="558" spans="1:53" x14ac:dyDescent="0.3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</row>
    <row r="559" spans="1:53" x14ac:dyDescent="0.3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</row>
    <row r="560" spans="1:53" x14ac:dyDescent="0.3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</row>
    <row r="561" spans="1:53" x14ac:dyDescent="0.3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</row>
    <row r="562" spans="1:53" x14ac:dyDescent="0.3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</row>
    <row r="563" spans="1:53" x14ac:dyDescent="0.3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</row>
    <row r="564" spans="1:53" x14ac:dyDescent="0.3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</row>
    <row r="565" spans="1:53" x14ac:dyDescent="0.3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</row>
    <row r="566" spans="1:53" x14ac:dyDescent="0.3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</row>
    <row r="567" spans="1:53" x14ac:dyDescent="0.3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</row>
    <row r="568" spans="1:53" x14ac:dyDescent="0.3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</row>
    <row r="569" spans="1:53" x14ac:dyDescent="0.3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</row>
    <row r="570" spans="1:53" x14ac:dyDescent="0.3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</row>
    <row r="571" spans="1:53" x14ac:dyDescent="0.3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</row>
    <row r="572" spans="1:53" x14ac:dyDescent="0.3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</row>
    <row r="573" spans="1:53" x14ac:dyDescent="0.3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</row>
    <row r="574" spans="1:53" x14ac:dyDescent="0.3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</row>
    <row r="575" spans="1:53" x14ac:dyDescent="0.3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</row>
    <row r="576" spans="1:53" x14ac:dyDescent="0.3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</row>
    <row r="577" spans="1:53" x14ac:dyDescent="0.3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</row>
    <row r="578" spans="1:53" x14ac:dyDescent="0.3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</row>
    <row r="579" spans="1:53" x14ac:dyDescent="0.3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</row>
    <row r="580" spans="1:53" x14ac:dyDescent="0.3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</row>
    <row r="581" spans="1:53" x14ac:dyDescent="0.3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</row>
    <row r="582" spans="1:53" x14ac:dyDescent="0.3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</row>
    <row r="583" spans="1:53" x14ac:dyDescent="0.3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</row>
    <row r="584" spans="1:53" x14ac:dyDescent="0.3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</row>
    <row r="585" spans="1:53" x14ac:dyDescent="0.3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</row>
    <row r="586" spans="1:53" x14ac:dyDescent="0.3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</row>
    <row r="587" spans="1:53" x14ac:dyDescent="0.3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</row>
    <row r="588" spans="1:53" x14ac:dyDescent="0.3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</row>
    <row r="589" spans="1:53" x14ac:dyDescent="0.3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</row>
    <row r="590" spans="1:53" x14ac:dyDescent="0.3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</row>
    <row r="591" spans="1:53" x14ac:dyDescent="0.3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</row>
    <row r="592" spans="1:53" x14ac:dyDescent="0.3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</row>
    <row r="593" spans="1:53" x14ac:dyDescent="0.3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</row>
    <row r="594" spans="1:53" x14ac:dyDescent="0.3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</row>
    <row r="595" spans="1:53" x14ac:dyDescent="0.3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</row>
    <row r="596" spans="1:53" x14ac:dyDescent="0.3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</row>
    <row r="597" spans="1:53" x14ac:dyDescent="0.3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</row>
    <row r="598" spans="1:53" x14ac:dyDescent="0.3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</row>
    <row r="599" spans="1:53" x14ac:dyDescent="0.3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</row>
    <row r="600" spans="1:53" x14ac:dyDescent="0.3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</row>
    <row r="601" spans="1:53" x14ac:dyDescent="0.3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</row>
    <row r="602" spans="1:53" x14ac:dyDescent="0.3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</row>
    <row r="603" spans="1:53" x14ac:dyDescent="0.3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</row>
    <row r="604" spans="1:53" x14ac:dyDescent="0.3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</row>
    <row r="605" spans="1:53" x14ac:dyDescent="0.3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</row>
    <row r="606" spans="1:53" x14ac:dyDescent="0.3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</row>
    <row r="607" spans="1:53" x14ac:dyDescent="0.3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</row>
    <row r="608" spans="1:53" x14ac:dyDescent="0.3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</row>
    <row r="609" spans="1:53" x14ac:dyDescent="0.3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</row>
    <row r="610" spans="1:53" x14ac:dyDescent="0.3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</row>
    <row r="611" spans="1:53" x14ac:dyDescent="0.3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</row>
    <row r="612" spans="1:53" x14ac:dyDescent="0.3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</row>
    <row r="613" spans="1:53" x14ac:dyDescent="0.3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</row>
    <row r="614" spans="1:53" x14ac:dyDescent="0.3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</row>
    <row r="615" spans="1:53" x14ac:dyDescent="0.3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</row>
    <row r="616" spans="1:53" x14ac:dyDescent="0.3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</row>
    <row r="617" spans="1:53" x14ac:dyDescent="0.3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</row>
    <row r="618" spans="1:53" x14ac:dyDescent="0.3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</row>
    <row r="619" spans="1:53" x14ac:dyDescent="0.3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</row>
    <row r="620" spans="1:53" x14ac:dyDescent="0.3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</row>
    <row r="621" spans="1:53" x14ac:dyDescent="0.3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</row>
    <row r="622" spans="1:53" x14ac:dyDescent="0.3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</row>
    <row r="623" spans="1:53" x14ac:dyDescent="0.3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</row>
    <row r="624" spans="1:53" x14ac:dyDescent="0.3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</row>
    <row r="625" spans="1:53" x14ac:dyDescent="0.3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</row>
    <row r="626" spans="1:53" x14ac:dyDescent="0.3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</row>
    <row r="627" spans="1:53" x14ac:dyDescent="0.3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</row>
    <row r="628" spans="1:53" x14ac:dyDescent="0.3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</row>
    <row r="629" spans="1:53" x14ac:dyDescent="0.3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</row>
    <row r="630" spans="1:53" x14ac:dyDescent="0.3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</row>
    <row r="631" spans="1:53" x14ac:dyDescent="0.3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</row>
    <row r="632" spans="1:53" x14ac:dyDescent="0.3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</row>
    <row r="633" spans="1:53" x14ac:dyDescent="0.3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</row>
    <row r="634" spans="1:53" x14ac:dyDescent="0.3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</row>
    <row r="635" spans="1:53" x14ac:dyDescent="0.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</row>
    <row r="636" spans="1:53" x14ac:dyDescent="0.3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</row>
    <row r="637" spans="1:53" x14ac:dyDescent="0.3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</row>
    <row r="638" spans="1:53" x14ac:dyDescent="0.3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</row>
    <row r="639" spans="1:53" x14ac:dyDescent="0.3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</row>
    <row r="640" spans="1:53" x14ac:dyDescent="0.3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</row>
    <row r="641" spans="1:53" x14ac:dyDescent="0.3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</row>
    <row r="642" spans="1:53" x14ac:dyDescent="0.3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</row>
    <row r="643" spans="1:53" x14ac:dyDescent="0.3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</row>
    <row r="644" spans="1:53" x14ac:dyDescent="0.3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</row>
    <row r="645" spans="1:53" x14ac:dyDescent="0.3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</row>
    <row r="646" spans="1:53" x14ac:dyDescent="0.3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</row>
    <row r="647" spans="1:53" x14ac:dyDescent="0.3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</row>
    <row r="648" spans="1:53" x14ac:dyDescent="0.3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</row>
    <row r="649" spans="1:53" x14ac:dyDescent="0.3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</row>
    <row r="650" spans="1:53" x14ac:dyDescent="0.3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</row>
    <row r="651" spans="1:53" x14ac:dyDescent="0.3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</row>
    <row r="652" spans="1:53" x14ac:dyDescent="0.3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</row>
    <row r="653" spans="1:53" x14ac:dyDescent="0.3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</row>
    <row r="654" spans="1:53" x14ac:dyDescent="0.3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</row>
    <row r="655" spans="1:53" x14ac:dyDescent="0.3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</row>
    <row r="656" spans="1:53" x14ac:dyDescent="0.3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</row>
    <row r="657" spans="1:53" x14ac:dyDescent="0.3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</row>
    <row r="658" spans="1:53" x14ac:dyDescent="0.3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</row>
    <row r="659" spans="1:53" x14ac:dyDescent="0.3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</row>
    <row r="660" spans="1:53" x14ac:dyDescent="0.3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</row>
    <row r="661" spans="1:53" x14ac:dyDescent="0.3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</row>
    <row r="662" spans="1:53" x14ac:dyDescent="0.3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</row>
    <row r="663" spans="1:53" x14ac:dyDescent="0.3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</row>
    <row r="664" spans="1:53" x14ac:dyDescent="0.3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</row>
    <row r="665" spans="1:53" x14ac:dyDescent="0.3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</row>
    <row r="666" spans="1:53" x14ac:dyDescent="0.3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</row>
    <row r="667" spans="1:53" x14ac:dyDescent="0.3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</row>
    <row r="668" spans="1:53" x14ac:dyDescent="0.3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</row>
    <row r="669" spans="1:53" x14ac:dyDescent="0.3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</row>
    <row r="670" spans="1:53" x14ac:dyDescent="0.3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</row>
    <row r="671" spans="1:53" x14ac:dyDescent="0.3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</row>
    <row r="672" spans="1:53" x14ac:dyDescent="0.3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</row>
    <row r="673" spans="1:53" x14ac:dyDescent="0.3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</row>
    <row r="674" spans="1:53" x14ac:dyDescent="0.3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</row>
    <row r="675" spans="1:53" x14ac:dyDescent="0.3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</row>
    <row r="676" spans="1:53" x14ac:dyDescent="0.3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</row>
    <row r="677" spans="1:53" x14ac:dyDescent="0.3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</row>
    <row r="678" spans="1:53" x14ac:dyDescent="0.3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</row>
    <row r="679" spans="1:53" x14ac:dyDescent="0.3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</row>
    <row r="680" spans="1:53" x14ac:dyDescent="0.3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</row>
    <row r="681" spans="1:53" x14ac:dyDescent="0.3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</row>
    <row r="682" spans="1:53" x14ac:dyDescent="0.3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</row>
    <row r="683" spans="1:53" x14ac:dyDescent="0.3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</row>
    <row r="684" spans="1:53" x14ac:dyDescent="0.3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</row>
    <row r="685" spans="1:53" x14ac:dyDescent="0.3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</row>
    <row r="686" spans="1:53" x14ac:dyDescent="0.3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</row>
    <row r="687" spans="1:53" x14ac:dyDescent="0.3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</row>
    <row r="688" spans="1:53" x14ac:dyDescent="0.3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</row>
    <row r="689" spans="1:53" x14ac:dyDescent="0.3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</row>
    <row r="690" spans="1:53" x14ac:dyDescent="0.3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</row>
    <row r="691" spans="1:53" x14ac:dyDescent="0.3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</row>
    <row r="692" spans="1:53" x14ac:dyDescent="0.3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</row>
    <row r="693" spans="1:53" x14ac:dyDescent="0.3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</row>
    <row r="694" spans="1:53" x14ac:dyDescent="0.3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</row>
    <row r="695" spans="1:53" x14ac:dyDescent="0.3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</row>
    <row r="696" spans="1:53" x14ac:dyDescent="0.3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</row>
    <row r="697" spans="1:53" x14ac:dyDescent="0.3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</row>
    <row r="698" spans="1:53" x14ac:dyDescent="0.3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</row>
    <row r="699" spans="1:53" x14ac:dyDescent="0.3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</row>
    <row r="700" spans="1:53" x14ac:dyDescent="0.3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</row>
    <row r="701" spans="1:53" x14ac:dyDescent="0.3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</row>
    <row r="702" spans="1:53" x14ac:dyDescent="0.3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</row>
    <row r="703" spans="1:53" x14ac:dyDescent="0.3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</row>
    <row r="704" spans="1:53" x14ac:dyDescent="0.3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</row>
    <row r="705" spans="1:53" x14ac:dyDescent="0.3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</row>
    <row r="706" spans="1:53" x14ac:dyDescent="0.3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</row>
    <row r="707" spans="1:53" x14ac:dyDescent="0.3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</row>
    <row r="708" spans="1:53" x14ac:dyDescent="0.3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</row>
    <row r="709" spans="1:53" x14ac:dyDescent="0.3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</row>
    <row r="710" spans="1:53" x14ac:dyDescent="0.3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</row>
    <row r="711" spans="1:53" x14ac:dyDescent="0.3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</row>
    <row r="712" spans="1:53" x14ac:dyDescent="0.3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</row>
    <row r="713" spans="1:53" x14ac:dyDescent="0.3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</row>
    <row r="714" spans="1:53" x14ac:dyDescent="0.3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</row>
    <row r="715" spans="1:53" x14ac:dyDescent="0.3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</row>
    <row r="716" spans="1:53" x14ac:dyDescent="0.3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</row>
    <row r="717" spans="1:53" x14ac:dyDescent="0.3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</row>
    <row r="718" spans="1:53" x14ac:dyDescent="0.3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</row>
    <row r="719" spans="1:53" x14ac:dyDescent="0.3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</row>
    <row r="720" spans="1:53" x14ac:dyDescent="0.3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</row>
    <row r="721" spans="1:53" x14ac:dyDescent="0.3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</row>
    <row r="722" spans="1:53" x14ac:dyDescent="0.3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</row>
    <row r="723" spans="1:53" x14ac:dyDescent="0.3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</row>
    <row r="724" spans="1:53" x14ac:dyDescent="0.3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</row>
    <row r="725" spans="1:53" x14ac:dyDescent="0.3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</row>
    <row r="726" spans="1:53" x14ac:dyDescent="0.3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</row>
    <row r="727" spans="1:53" x14ac:dyDescent="0.3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</row>
    <row r="728" spans="1:53" x14ac:dyDescent="0.3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</row>
    <row r="729" spans="1:53" x14ac:dyDescent="0.3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</row>
    <row r="730" spans="1:53" x14ac:dyDescent="0.3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</row>
    <row r="731" spans="1:53" x14ac:dyDescent="0.3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</row>
    <row r="732" spans="1:53" x14ac:dyDescent="0.3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</row>
    <row r="733" spans="1:53" x14ac:dyDescent="0.3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</row>
    <row r="734" spans="1:53" x14ac:dyDescent="0.3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</row>
    <row r="735" spans="1:53" x14ac:dyDescent="0.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</row>
    <row r="736" spans="1:53" x14ac:dyDescent="0.3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</row>
    <row r="737" spans="1:53" x14ac:dyDescent="0.3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</row>
    <row r="738" spans="1:53" x14ac:dyDescent="0.3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</row>
    <row r="739" spans="1:53" x14ac:dyDescent="0.3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</row>
    <row r="740" spans="1:53" x14ac:dyDescent="0.3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</row>
    <row r="741" spans="1:53" x14ac:dyDescent="0.3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</row>
    <row r="742" spans="1:53" x14ac:dyDescent="0.3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</row>
    <row r="743" spans="1:53" x14ac:dyDescent="0.3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</row>
    <row r="744" spans="1:53" x14ac:dyDescent="0.3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</row>
    <row r="745" spans="1:53" x14ac:dyDescent="0.3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</row>
    <row r="746" spans="1:53" x14ac:dyDescent="0.3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</row>
    <row r="747" spans="1:53" x14ac:dyDescent="0.3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</row>
    <row r="748" spans="1:53" x14ac:dyDescent="0.3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</row>
    <row r="749" spans="1:53" x14ac:dyDescent="0.3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</row>
    <row r="750" spans="1:53" x14ac:dyDescent="0.3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</row>
    <row r="751" spans="1:53" x14ac:dyDescent="0.3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</row>
    <row r="752" spans="1:53" x14ac:dyDescent="0.3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</row>
    <row r="753" spans="1:53" x14ac:dyDescent="0.3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</row>
    <row r="754" spans="1:53" x14ac:dyDescent="0.3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</row>
    <row r="755" spans="1:53" x14ac:dyDescent="0.3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</row>
    <row r="756" spans="1:53" x14ac:dyDescent="0.3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</row>
    <row r="757" spans="1:53" x14ac:dyDescent="0.3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</row>
    <row r="758" spans="1:53" x14ac:dyDescent="0.3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</row>
    <row r="759" spans="1:53" x14ac:dyDescent="0.3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</row>
    <row r="760" spans="1:53" x14ac:dyDescent="0.3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</row>
    <row r="761" spans="1:53" x14ac:dyDescent="0.3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</row>
    <row r="762" spans="1:53" x14ac:dyDescent="0.3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</row>
    <row r="763" spans="1:53" x14ac:dyDescent="0.3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</row>
    <row r="764" spans="1:53" x14ac:dyDescent="0.3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</row>
    <row r="765" spans="1:53" x14ac:dyDescent="0.3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</row>
    <row r="766" spans="1:53" x14ac:dyDescent="0.3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</row>
    <row r="767" spans="1:53" x14ac:dyDescent="0.3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</row>
    <row r="768" spans="1:53" x14ac:dyDescent="0.3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</row>
    <row r="769" spans="1:53" x14ac:dyDescent="0.3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</row>
    <row r="770" spans="1:53" x14ac:dyDescent="0.3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</row>
    <row r="771" spans="1:53" x14ac:dyDescent="0.3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</row>
    <row r="772" spans="1:53" x14ac:dyDescent="0.3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</row>
    <row r="773" spans="1:53" x14ac:dyDescent="0.3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</row>
    <row r="774" spans="1:53" x14ac:dyDescent="0.3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</row>
    <row r="775" spans="1:53" x14ac:dyDescent="0.3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</row>
    <row r="776" spans="1:53" x14ac:dyDescent="0.3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</row>
    <row r="777" spans="1:53" x14ac:dyDescent="0.3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</row>
    <row r="778" spans="1:53" x14ac:dyDescent="0.3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</row>
    <row r="779" spans="1:53" x14ac:dyDescent="0.3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</row>
    <row r="780" spans="1:53" x14ac:dyDescent="0.3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</row>
    <row r="781" spans="1:53" x14ac:dyDescent="0.3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</row>
    <row r="782" spans="1:53" x14ac:dyDescent="0.3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</row>
    <row r="783" spans="1:53" x14ac:dyDescent="0.3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</row>
    <row r="784" spans="1:53" x14ac:dyDescent="0.3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</row>
    <row r="785" spans="1:53" x14ac:dyDescent="0.3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</row>
    <row r="786" spans="1:53" x14ac:dyDescent="0.3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</row>
    <row r="787" spans="1:53" x14ac:dyDescent="0.3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</row>
    <row r="788" spans="1:53" x14ac:dyDescent="0.3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</row>
    <row r="789" spans="1:53" x14ac:dyDescent="0.3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</row>
    <row r="790" spans="1:53" x14ac:dyDescent="0.3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</row>
    <row r="791" spans="1:53" x14ac:dyDescent="0.3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</row>
    <row r="792" spans="1:53" x14ac:dyDescent="0.3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</row>
    <row r="793" spans="1:53" x14ac:dyDescent="0.3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</row>
    <row r="794" spans="1:53" x14ac:dyDescent="0.3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</row>
    <row r="795" spans="1:53" x14ac:dyDescent="0.3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</row>
    <row r="796" spans="1:53" x14ac:dyDescent="0.3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</row>
    <row r="797" spans="1:53" x14ac:dyDescent="0.3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</row>
    <row r="798" spans="1:53" x14ac:dyDescent="0.3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</row>
    <row r="799" spans="1:53" x14ac:dyDescent="0.3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</row>
    <row r="800" spans="1:53" x14ac:dyDescent="0.3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</row>
    <row r="801" spans="1:53" x14ac:dyDescent="0.3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</row>
    <row r="802" spans="1:53" x14ac:dyDescent="0.3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</row>
    <row r="803" spans="1:53" x14ac:dyDescent="0.3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</row>
    <row r="804" spans="1:53" x14ac:dyDescent="0.3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</row>
    <row r="805" spans="1:53" x14ac:dyDescent="0.3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</row>
    <row r="806" spans="1:53" x14ac:dyDescent="0.3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</row>
    <row r="807" spans="1:53" x14ac:dyDescent="0.3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</row>
    <row r="808" spans="1:53" x14ac:dyDescent="0.3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</row>
    <row r="809" spans="1:53" x14ac:dyDescent="0.3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</row>
    <row r="810" spans="1:53" x14ac:dyDescent="0.3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</row>
    <row r="811" spans="1:53" x14ac:dyDescent="0.3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</row>
    <row r="812" spans="1:53" x14ac:dyDescent="0.3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</row>
    <row r="813" spans="1:53" x14ac:dyDescent="0.3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</row>
    <row r="814" spans="1:53" x14ac:dyDescent="0.3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</row>
    <row r="815" spans="1:53" x14ac:dyDescent="0.3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</row>
    <row r="816" spans="1:53" x14ac:dyDescent="0.3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</row>
    <row r="817" spans="1:53" x14ac:dyDescent="0.3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</row>
    <row r="818" spans="1:53" x14ac:dyDescent="0.3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</row>
    <row r="819" spans="1:53" x14ac:dyDescent="0.3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</row>
    <row r="820" spans="1:53" x14ac:dyDescent="0.3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</row>
    <row r="821" spans="1:53" x14ac:dyDescent="0.3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</row>
    <row r="822" spans="1:53" x14ac:dyDescent="0.3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</row>
    <row r="823" spans="1:53" x14ac:dyDescent="0.3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</row>
    <row r="824" spans="1:53" x14ac:dyDescent="0.3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</row>
    <row r="825" spans="1:53" x14ac:dyDescent="0.3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</row>
    <row r="826" spans="1:53" x14ac:dyDescent="0.3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</row>
    <row r="827" spans="1:53" x14ac:dyDescent="0.3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</row>
    <row r="828" spans="1:53" x14ac:dyDescent="0.3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</row>
    <row r="829" spans="1:53" x14ac:dyDescent="0.3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</row>
    <row r="830" spans="1:53" x14ac:dyDescent="0.3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</row>
    <row r="831" spans="1:53" x14ac:dyDescent="0.3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</row>
    <row r="832" spans="1:53" x14ac:dyDescent="0.3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</row>
    <row r="833" spans="1:53" x14ac:dyDescent="0.3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</row>
    <row r="834" spans="1:53" x14ac:dyDescent="0.3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</row>
    <row r="835" spans="1:53" x14ac:dyDescent="0.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</row>
    <row r="836" spans="1:53" x14ac:dyDescent="0.3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</row>
    <row r="837" spans="1:53" x14ac:dyDescent="0.3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</row>
    <row r="838" spans="1:53" x14ac:dyDescent="0.3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</row>
    <row r="839" spans="1:53" x14ac:dyDescent="0.3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</row>
    <row r="840" spans="1:53" x14ac:dyDescent="0.3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</row>
    <row r="841" spans="1:53" x14ac:dyDescent="0.3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</row>
    <row r="842" spans="1:53" x14ac:dyDescent="0.3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</row>
    <row r="843" spans="1:53" x14ac:dyDescent="0.3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</row>
    <row r="844" spans="1:53" x14ac:dyDescent="0.3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</row>
    <row r="845" spans="1:53" x14ac:dyDescent="0.3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</row>
    <row r="846" spans="1:53" x14ac:dyDescent="0.3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</row>
    <row r="847" spans="1:53" x14ac:dyDescent="0.3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</row>
    <row r="848" spans="1:53" x14ac:dyDescent="0.3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</row>
    <row r="849" spans="1:53" x14ac:dyDescent="0.3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</row>
    <row r="850" spans="1:53" x14ac:dyDescent="0.3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</row>
    <row r="851" spans="1:53" x14ac:dyDescent="0.3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</row>
    <row r="852" spans="1:53" x14ac:dyDescent="0.3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</row>
    <row r="853" spans="1:53" x14ac:dyDescent="0.3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</row>
    <row r="854" spans="1:53" x14ac:dyDescent="0.3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</row>
    <row r="855" spans="1:53" x14ac:dyDescent="0.3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</row>
    <row r="856" spans="1:53" x14ac:dyDescent="0.3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</row>
    <row r="857" spans="1:53" x14ac:dyDescent="0.3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</row>
    <row r="858" spans="1:53" x14ac:dyDescent="0.3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</row>
    <row r="859" spans="1:53" x14ac:dyDescent="0.3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</row>
    <row r="860" spans="1:53" x14ac:dyDescent="0.3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</row>
    <row r="861" spans="1:53" x14ac:dyDescent="0.3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</row>
    <row r="862" spans="1:53" x14ac:dyDescent="0.3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</row>
    <row r="863" spans="1:53" x14ac:dyDescent="0.3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</row>
    <row r="864" spans="1:53" x14ac:dyDescent="0.3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</row>
    <row r="865" spans="1:53" x14ac:dyDescent="0.3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</row>
    <row r="866" spans="1:53" x14ac:dyDescent="0.3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</row>
    <row r="867" spans="1:53" x14ac:dyDescent="0.3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</row>
    <row r="868" spans="1:53" x14ac:dyDescent="0.3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</row>
    <row r="869" spans="1:53" x14ac:dyDescent="0.3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</row>
    <row r="870" spans="1:53" x14ac:dyDescent="0.3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</row>
    <row r="871" spans="1:53" x14ac:dyDescent="0.3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</row>
    <row r="872" spans="1:53" x14ac:dyDescent="0.3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</row>
    <row r="873" spans="1:53" x14ac:dyDescent="0.3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</row>
    <row r="874" spans="1:53" x14ac:dyDescent="0.3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</row>
    <row r="875" spans="1:53" x14ac:dyDescent="0.3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</row>
    <row r="876" spans="1:53" x14ac:dyDescent="0.3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</row>
    <row r="877" spans="1:53" x14ac:dyDescent="0.3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</row>
    <row r="878" spans="1:53" x14ac:dyDescent="0.3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</row>
    <row r="879" spans="1:53" x14ac:dyDescent="0.3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</row>
    <row r="880" spans="1:53" x14ac:dyDescent="0.3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</row>
    <row r="881" spans="1:53" x14ac:dyDescent="0.3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</row>
    <row r="882" spans="1:53" x14ac:dyDescent="0.3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</row>
    <row r="883" spans="1:53" x14ac:dyDescent="0.3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</row>
    <row r="884" spans="1:53" x14ac:dyDescent="0.3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</row>
    <row r="885" spans="1:53" x14ac:dyDescent="0.3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</row>
    <row r="886" spans="1:53" x14ac:dyDescent="0.3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</row>
    <row r="887" spans="1:53" x14ac:dyDescent="0.3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</row>
    <row r="888" spans="1:53" x14ac:dyDescent="0.3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</row>
    <row r="889" spans="1:53" x14ac:dyDescent="0.3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</row>
    <row r="890" spans="1:53" x14ac:dyDescent="0.3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</row>
    <row r="891" spans="1:53" x14ac:dyDescent="0.3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</row>
    <row r="892" spans="1:53" x14ac:dyDescent="0.3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</row>
    <row r="893" spans="1:53" x14ac:dyDescent="0.3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</row>
    <row r="894" spans="1:53" x14ac:dyDescent="0.3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</row>
    <row r="895" spans="1:53" x14ac:dyDescent="0.3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</row>
    <row r="896" spans="1:53" x14ac:dyDescent="0.3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</row>
    <row r="897" spans="1:53" x14ac:dyDescent="0.3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</row>
    <row r="898" spans="1:53" x14ac:dyDescent="0.3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</row>
    <row r="899" spans="1:53" x14ac:dyDescent="0.3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</row>
    <row r="900" spans="1:53" x14ac:dyDescent="0.3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</row>
    <row r="901" spans="1:53" x14ac:dyDescent="0.3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</row>
    <row r="902" spans="1:53" x14ac:dyDescent="0.3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</row>
    <row r="903" spans="1:53" x14ac:dyDescent="0.3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</row>
    <row r="904" spans="1:53" x14ac:dyDescent="0.3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</row>
    <row r="905" spans="1:53" x14ac:dyDescent="0.3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</row>
    <row r="906" spans="1:53" x14ac:dyDescent="0.3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</row>
    <row r="907" spans="1:53" x14ac:dyDescent="0.3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</row>
    <row r="908" spans="1:53" x14ac:dyDescent="0.3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</row>
    <row r="909" spans="1:53" x14ac:dyDescent="0.3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</row>
    <row r="910" spans="1:53" x14ac:dyDescent="0.3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</row>
    <row r="911" spans="1:53" x14ac:dyDescent="0.3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</row>
    <row r="912" spans="1:53" x14ac:dyDescent="0.3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</row>
    <row r="913" spans="1:53" x14ac:dyDescent="0.3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</row>
    <row r="914" spans="1:53" x14ac:dyDescent="0.3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</row>
    <row r="915" spans="1:53" x14ac:dyDescent="0.3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</row>
    <row r="916" spans="1:53" x14ac:dyDescent="0.3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</row>
    <row r="917" spans="1:53" x14ac:dyDescent="0.3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</row>
    <row r="918" spans="1:53" x14ac:dyDescent="0.3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</row>
    <row r="919" spans="1:53" x14ac:dyDescent="0.3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</row>
    <row r="920" spans="1:53" x14ac:dyDescent="0.3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</row>
    <row r="921" spans="1:53" x14ac:dyDescent="0.3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</row>
    <row r="922" spans="1:53" x14ac:dyDescent="0.3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</row>
    <row r="923" spans="1:53" x14ac:dyDescent="0.3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</row>
    <row r="924" spans="1:53" x14ac:dyDescent="0.3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</row>
    <row r="925" spans="1:53" x14ac:dyDescent="0.3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</row>
    <row r="926" spans="1:53" x14ac:dyDescent="0.3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</row>
    <row r="927" spans="1:53" x14ac:dyDescent="0.3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</row>
    <row r="928" spans="1:53" x14ac:dyDescent="0.3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</row>
    <row r="929" spans="1:53" x14ac:dyDescent="0.3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</row>
    <row r="930" spans="1:53" x14ac:dyDescent="0.3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</row>
    <row r="931" spans="1:53" x14ac:dyDescent="0.3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</row>
    <row r="932" spans="1:53" x14ac:dyDescent="0.3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</row>
    <row r="933" spans="1:53" x14ac:dyDescent="0.3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</row>
    <row r="934" spans="1:53" x14ac:dyDescent="0.3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</row>
    <row r="935" spans="1:53" x14ac:dyDescent="0.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</row>
    <row r="936" spans="1:53" x14ac:dyDescent="0.3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</row>
    <row r="937" spans="1:53" x14ac:dyDescent="0.3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</row>
    <row r="938" spans="1:53" x14ac:dyDescent="0.3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</row>
    <row r="939" spans="1:53" x14ac:dyDescent="0.3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</row>
    <row r="940" spans="1:53" x14ac:dyDescent="0.3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</row>
    <row r="941" spans="1:53" x14ac:dyDescent="0.3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</row>
    <row r="942" spans="1:53" x14ac:dyDescent="0.3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</row>
    <row r="943" spans="1:53" x14ac:dyDescent="0.3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</row>
    <row r="944" spans="1:53" ht="15" customHeight="1" x14ac:dyDescent="0.3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</row>
    <row r="945" spans="1:53" x14ac:dyDescent="0.3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</row>
    <row r="946" spans="1:53" x14ac:dyDescent="0.3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</row>
    <row r="947" spans="1:53" x14ac:dyDescent="0.3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</row>
    <row r="948" spans="1:53" x14ac:dyDescent="0.3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</row>
    <row r="949" spans="1:53" x14ac:dyDescent="0.3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</row>
    <row r="950" spans="1:53" x14ac:dyDescent="0.3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</row>
    <row r="951" spans="1:53" x14ac:dyDescent="0.3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</row>
    <row r="952" spans="1:53" x14ac:dyDescent="0.3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</row>
    <row r="953" spans="1:53" x14ac:dyDescent="0.3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</row>
    <row r="954" spans="1:53" x14ac:dyDescent="0.3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</row>
    <row r="955" spans="1:53" x14ac:dyDescent="0.3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</row>
    <row r="956" spans="1:53" x14ac:dyDescent="0.3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</row>
    <row r="957" spans="1:53" x14ac:dyDescent="0.3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</row>
    <row r="958" spans="1:53" x14ac:dyDescent="0.3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</row>
    <row r="959" spans="1:53" x14ac:dyDescent="0.3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</row>
    <row r="960" spans="1:53" x14ac:dyDescent="0.3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</row>
    <row r="961" spans="1:53" x14ac:dyDescent="0.3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</row>
    <row r="962" spans="1:53" x14ac:dyDescent="0.3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</row>
    <row r="963" spans="1:53" x14ac:dyDescent="0.3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</row>
    <row r="964" spans="1:53" x14ac:dyDescent="0.3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</row>
    <row r="965" spans="1:53" x14ac:dyDescent="0.3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</row>
    <row r="966" spans="1:53" x14ac:dyDescent="0.3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</row>
    <row r="967" spans="1:53" x14ac:dyDescent="0.3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</row>
    <row r="968" spans="1:53" x14ac:dyDescent="0.3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</row>
    <row r="969" spans="1:53" x14ac:dyDescent="0.3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</row>
    <row r="970" spans="1:53" x14ac:dyDescent="0.3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</row>
    <row r="971" spans="1:53" x14ac:dyDescent="0.3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</row>
    <row r="972" spans="1:53" x14ac:dyDescent="0.3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</row>
    <row r="973" spans="1:53" x14ac:dyDescent="0.3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</row>
    <row r="974" spans="1:53" x14ac:dyDescent="0.3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</row>
    <row r="975" spans="1:53" x14ac:dyDescent="0.3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</row>
    <row r="976" spans="1:53" x14ac:dyDescent="0.3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</row>
    <row r="977" spans="1:53" x14ac:dyDescent="0.3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</row>
    <row r="978" spans="1:53" x14ac:dyDescent="0.3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</row>
    <row r="979" spans="1:53" x14ac:dyDescent="0.3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</row>
    <row r="980" spans="1:53" x14ac:dyDescent="0.3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</row>
    <row r="981" spans="1:53" x14ac:dyDescent="0.3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</row>
    <row r="982" spans="1:53" x14ac:dyDescent="0.3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</row>
    <row r="983" spans="1:53" x14ac:dyDescent="0.3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</row>
    <row r="984" spans="1:53" x14ac:dyDescent="0.3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</row>
    <row r="985" spans="1:53" x14ac:dyDescent="0.3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</row>
    <row r="986" spans="1:53" x14ac:dyDescent="0.3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</row>
    <row r="987" spans="1:53" x14ac:dyDescent="0.3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</row>
    <row r="988" spans="1:53" x14ac:dyDescent="0.3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</row>
    <row r="989" spans="1:53" x14ac:dyDescent="0.3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</row>
    <row r="990" spans="1:53" x14ac:dyDescent="0.3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</row>
    <row r="991" spans="1:53" x14ac:dyDescent="0.3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</row>
    <row r="992" spans="1:53" x14ac:dyDescent="0.3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</row>
    <row r="993" spans="1:53" x14ac:dyDescent="0.3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</row>
    <row r="994" spans="1:53" x14ac:dyDescent="0.3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</row>
    <row r="995" spans="1:53" x14ac:dyDescent="0.3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</row>
    <row r="996" spans="1:53" x14ac:dyDescent="0.3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</row>
    <row r="997" spans="1:53" x14ac:dyDescent="0.3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</row>
    <row r="998" spans="1:53" x14ac:dyDescent="0.3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</row>
    <row r="999" spans="1:53" x14ac:dyDescent="0.3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</row>
    <row r="1000" spans="1:53" x14ac:dyDescent="0.3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</row>
    <row r="1001" spans="1:53" x14ac:dyDescent="0.35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</row>
    <row r="1002" spans="1:53" s="52" customFormat="1" x14ac:dyDescent="0.35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</row>
    <row r="1003" spans="1:53" x14ac:dyDescent="0.35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</row>
    <row r="1004" spans="1:53" x14ac:dyDescent="0.35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</row>
    <row r="1005" spans="1:53" x14ac:dyDescent="0.3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</row>
    <row r="1006" spans="1:53" x14ac:dyDescent="0.35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</row>
    <row r="1007" spans="1:53" x14ac:dyDescent="0.35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</row>
    <row r="1008" spans="1:53" x14ac:dyDescent="0.35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</row>
    <row r="1009" spans="1:53" x14ac:dyDescent="0.35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</row>
    <row r="1010" spans="1:53" x14ac:dyDescent="0.35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</row>
    <row r="1011" spans="1:53" x14ac:dyDescent="0.35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</row>
    <row r="1012" spans="1:53" x14ac:dyDescent="0.35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</row>
    <row r="1013" spans="1:53" x14ac:dyDescent="0.35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</row>
    <row r="1014" spans="1:53" x14ac:dyDescent="0.35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</row>
    <row r="1015" spans="1:53" x14ac:dyDescent="0.35">
      <c r="A1015" s="82"/>
      <c r="B1015" s="82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</row>
    <row r="1016" spans="1:53" x14ac:dyDescent="0.35">
      <c r="A1016" s="82"/>
      <c r="B1016" s="82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</row>
    <row r="1017" spans="1:53" x14ac:dyDescent="0.35">
      <c r="A1017" s="82"/>
      <c r="B1017" s="82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2"/>
      <c r="O1017" s="82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  <c r="Z1017" s="82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</row>
    <row r="1018" spans="1:53" x14ac:dyDescent="0.35">
      <c r="A1018" s="82"/>
      <c r="B1018" s="82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  <c r="Z1018" s="82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</row>
    <row r="1019" spans="1:53" x14ac:dyDescent="0.35">
      <c r="A1019" s="82"/>
      <c r="B1019" s="82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  <c r="Z1019" s="82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</row>
    <row r="1020" spans="1:53" s="18" customFormat="1" ht="15.5" x14ac:dyDescent="0.35">
      <c r="A1020" s="82"/>
      <c r="B1020" s="82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  <c r="Z1020" s="82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</row>
    <row r="1021" spans="1:53" s="18" customFormat="1" ht="15.5" x14ac:dyDescent="0.35">
      <c r="A1021" s="82"/>
      <c r="B1021" s="82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  <c r="Z1021" s="82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</row>
    <row r="1022" spans="1:53" s="18" customFormat="1" ht="15.5" x14ac:dyDescent="0.35">
      <c r="A1022" s="82"/>
      <c r="B1022" s="82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  <c r="Z1022" s="82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82"/>
      <c r="AP1022" s="82"/>
      <c r="AQ1022" s="82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</row>
    <row r="1023" spans="1:53" s="18" customFormat="1" ht="15.5" x14ac:dyDescent="0.35">
      <c r="A1023" s="82"/>
      <c r="B1023" s="82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  <c r="Z1023" s="82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82"/>
      <c r="AP1023" s="82"/>
      <c r="AQ1023" s="82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</row>
    <row r="1024" spans="1:53" x14ac:dyDescent="0.35">
      <c r="A1024" s="82"/>
      <c r="B1024" s="82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  <c r="Z1024" s="82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82"/>
      <c r="AP1024" s="82"/>
      <c r="AQ1024" s="82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</row>
    <row r="1025" spans="1:53" x14ac:dyDescent="0.35">
      <c r="A1025" s="82"/>
      <c r="B1025" s="82"/>
      <c r="C1025" s="82"/>
      <c r="D1025" s="82"/>
      <c r="E1025" s="82"/>
      <c r="F1025" s="82"/>
      <c r="G1025" s="82"/>
      <c r="H1025" s="82"/>
      <c r="I1025" s="82"/>
      <c r="J1025" s="82"/>
      <c r="K1025" s="82"/>
      <c r="L1025" s="82"/>
      <c r="M1025" s="82"/>
      <c r="N1025" s="82"/>
      <c r="O1025" s="82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  <c r="Z1025" s="82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82"/>
      <c r="AP1025" s="82"/>
      <c r="AQ1025" s="82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</row>
    <row r="1026" spans="1:53" x14ac:dyDescent="0.35">
      <c r="A1026" s="82"/>
      <c r="B1026" s="82"/>
      <c r="C1026" s="82"/>
      <c r="D1026" s="82"/>
      <c r="E1026" s="82"/>
      <c r="F1026" s="82"/>
      <c r="G1026" s="82"/>
      <c r="H1026" s="82"/>
      <c r="I1026" s="82"/>
      <c r="J1026" s="82"/>
      <c r="K1026" s="82"/>
      <c r="L1026" s="82"/>
      <c r="M1026" s="82"/>
      <c r="N1026" s="82"/>
      <c r="O1026" s="82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  <c r="Z1026" s="82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82"/>
      <c r="AP1026" s="82"/>
      <c r="AQ1026" s="82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</row>
    <row r="1027" spans="1:53" x14ac:dyDescent="0.35">
      <c r="A1027" s="82"/>
      <c r="B1027" s="82"/>
      <c r="C1027" s="82"/>
      <c r="D1027" s="82"/>
      <c r="E1027" s="82"/>
      <c r="F1027" s="82"/>
      <c r="G1027" s="82"/>
      <c r="H1027" s="82"/>
      <c r="I1027" s="82"/>
      <c r="J1027" s="82"/>
      <c r="K1027" s="82"/>
      <c r="L1027" s="82"/>
      <c r="M1027" s="82"/>
      <c r="N1027" s="82"/>
      <c r="O1027" s="82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  <c r="Z1027" s="82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82"/>
      <c r="AP1027" s="82"/>
      <c r="AQ1027" s="82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</row>
    <row r="1028" spans="1:53" x14ac:dyDescent="0.35">
      <c r="A1028" s="82"/>
      <c r="B1028" s="82"/>
      <c r="C1028" s="82"/>
      <c r="D1028" s="82"/>
      <c r="E1028" s="82"/>
      <c r="F1028" s="82"/>
      <c r="G1028" s="82"/>
      <c r="H1028" s="82"/>
      <c r="I1028" s="82"/>
      <c r="J1028" s="82"/>
      <c r="K1028" s="82"/>
      <c r="L1028" s="82"/>
      <c r="M1028" s="82"/>
      <c r="N1028" s="82"/>
      <c r="O1028" s="82"/>
      <c r="P1028" s="82"/>
      <c r="Q1028" s="82"/>
      <c r="R1028" s="82"/>
      <c r="S1028" s="82"/>
      <c r="T1028" s="82"/>
      <c r="U1028" s="82"/>
      <c r="V1028" s="82"/>
      <c r="W1028" s="82"/>
      <c r="X1028" s="82"/>
      <c r="Y1028" s="82"/>
      <c r="Z1028" s="82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82"/>
      <c r="AP1028" s="82"/>
      <c r="AQ1028" s="82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</row>
    <row r="1029" spans="1:53" x14ac:dyDescent="0.35">
      <c r="A1029" s="82"/>
      <c r="B1029" s="82"/>
      <c r="C1029" s="82"/>
      <c r="D1029" s="82"/>
      <c r="E1029" s="82"/>
      <c r="F1029" s="82"/>
      <c r="G1029" s="82"/>
      <c r="H1029" s="82"/>
      <c r="I1029" s="82"/>
      <c r="J1029" s="82"/>
      <c r="K1029" s="82"/>
      <c r="L1029" s="82"/>
      <c r="M1029" s="82"/>
      <c r="N1029" s="82"/>
      <c r="O1029" s="82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  <c r="Z1029" s="82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82"/>
      <c r="AP1029" s="82"/>
      <c r="AQ1029" s="82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</row>
    <row r="1030" spans="1:53" x14ac:dyDescent="0.35">
      <c r="A1030" s="82"/>
      <c r="B1030" s="82"/>
      <c r="C1030" s="82"/>
      <c r="D1030" s="82"/>
      <c r="E1030" s="82"/>
      <c r="F1030" s="82"/>
      <c r="G1030" s="82"/>
      <c r="H1030" s="82"/>
      <c r="I1030" s="82"/>
      <c r="J1030" s="82"/>
      <c r="K1030" s="82"/>
      <c r="L1030" s="82"/>
      <c r="M1030" s="82"/>
      <c r="N1030" s="82"/>
      <c r="O1030" s="82"/>
      <c r="P1030" s="82"/>
      <c r="Q1030" s="82"/>
      <c r="R1030" s="82"/>
      <c r="S1030" s="82"/>
      <c r="T1030" s="82"/>
      <c r="U1030" s="82"/>
      <c r="V1030" s="82"/>
      <c r="W1030" s="82"/>
      <c r="X1030" s="82"/>
      <c r="Y1030" s="82"/>
      <c r="Z1030" s="82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82"/>
      <c r="AP1030" s="82"/>
      <c r="AQ1030" s="82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</row>
    <row r="1031" spans="1:53" x14ac:dyDescent="0.35">
      <c r="A1031" s="82"/>
      <c r="B1031" s="82"/>
      <c r="C1031" s="82"/>
      <c r="D1031" s="82"/>
      <c r="E1031" s="82"/>
      <c r="F1031" s="82"/>
      <c r="G1031" s="82"/>
      <c r="H1031" s="82"/>
      <c r="I1031" s="82"/>
      <c r="J1031" s="82"/>
      <c r="K1031" s="82"/>
      <c r="L1031" s="82"/>
      <c r="M1031" s="82"/>
      <c r="N1031" s="82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2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82"/>
      <c r="AP1031" s="82"/>
      <c r="AQ1031" s="82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</row>
    <row r="1032" spans="1:53" x14ac:dyDescent="0.35">
      <c r="A1032" s="82"/>
      <c r="B1032" s="82"/>
      <c r="C1032" s="82"/>
      <c r="D1032" s="82"/>
      <c r="E1032" s="82"/>
      <c r="F1032" s="82"/>
      <c r="G1032" s="82"/>
      <c r="H1032" s="82"/>
      <c r="I1032" s="82"/>
      <c r="J1032" s="82"/>
      <c r="K1032" s="82"/>
      <c r="L1032" s="82"/>
      <c r="M1032" s="82"/>
      <c r="N1032" s="82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2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82"/>
      <c r="AP1032" s="82"/>
      <c r="AQ1032" s="82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</row>
    <row r="1033" spans="1:53" x14ac:dyDescent="0.35">
      <c r="A1033" s="82"/>
      <c r="B1033" s="82"/>
      <c r="C1033" s="82"/>
      <c r="D1033" s="82"/>
      <c r="E1033" s="82"/>
      <c r="F1033" s="82"/>
      <c r="G1033" s="82"/>
      <c r="H1033" s="82"/>
      <c r="I1033" s="82"/>
      <c r="J1033" s="82"/>
      <c r="K1033" s="82"/>
      <c r="L1033" s="82"/>
      <c r="M1033" s="82"/>
      <c r="N1033" s="82"/>
      <c r="O1033" s="82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  <c r="Z1033" s="82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82"/>
      <c r="AP1033" s="82"/>
      <c r="AQ1033" s="82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</row>
    <row r="1034" spans="1:53" x14ac:dyDescent="0.35">
      <c r="A1034" s="82"/>
      <c r="B1034" s="82"/>
      <c r="C1034" s="82"/>
      <c r="D1034" s="82"/>
      <c r="E1034" s="82"/>
      <c r="F1034" s="82"/>
      <c r="G1034" s="82"/>
      <c r="H1034" s="82"/>
      <c r="I1034" s="82"/>
      <c r="J1034" s="82"/>
      <c r="K1034" s="82"/>
      <c r="L1034" s="82"/>
      <c r="M1034" s="82"/>
      <c r="N1034" s="82"/>
      <c r="O1034" s="82"/>
      <c r="P1034" s="82"/>
      <c r="Q1034" s="82"/>
      <c r="R1034" s="82"/>
      <c r="S1034" s="82"/>
      <c r="T1034" s="82"/>
      <c r="U1034" s="82"/>
      <c r="V1034" s="82"/>
      <c r="W1034" s="82"/>
      <c r="X1034" s="82"/>
      <c r="Y1034" s="82"/>
      <c r="Z1034" s="82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82"/>
      <c r="AP1034" s="82"/>
      <c r="AQ1034" s="82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</row>
    <row r="1035" spans="1:53" x14ac:dyDescent="0.35">
      <c r="A1035" s="82"/>
      <c r="B1035" s="82"/>
      <c r="C1035" s="82"/>
      <c r="D1035" s="82"/>
      <c r="E1035" s="82"/>
      <c r="F1035" s="82"/>
      <c r="G1035" s="82"/>
      <c r="H1035" s="82"/>
      <c r="I1035" s="82"/>
      <c r="J1035" s="82"/>
      <c r="K1035" s="82"/>
      <c r="L1035" s="82"/>
      <c r="M1035" s="82"/>
      <c r="N1035" s="82"/>
      <c r="O1035" s="82"/>
      <c r="P1035" s="82"/>
      <c r="Q1035" s="82"/>
      <c r="R1035" s="82"/>
      <c r="S1035" s="82"/>
      <c r="T1035" s="82"/>
      <c r="U1035" s="82"/>
      <c r="V1035" s="82"/>
      <c r="W1035" s="82"/>
      <c r="X1035" s="82"/>
      <c r="Y1035" s="82"/>
      <c r="Z1035" s="82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82"/>
      <c r="AP1035" s="82"/>
      <c r="AQ1035" s="82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</row>
    <row r="1036" spans="1:53" x14ac:dyDescent="0.35">
      <c r="A1036" s="82"/>
      <c r="B1036" s="82"/>
      <c r="C1036" s="82"/>
      <c r="D1036" s="82"/>
      <c r="E1036" s="82"/>
      <c r="F1036" s="82"/>
      <c r="G1036" s="82"/>
      <c r="H1036" s="82"/>
      <c r="I1036" s="82"/>
      <c r="J1036" s="82"/>
      <c r="K1036" s="82"/>
      <c r="L1036" s="82"/>
      <c r="M1036" s="82"/>
      <c r="N1036" s="82"/>
      <c r="O1036" s="82"/>
      <c r="P1036" s="82"/>
      <c r="Q1036" s="82"/>
      <c r="R1036" s="82"/>
      <c r="S1036" s="82"/>
      <c r="T1036" s="82"/>
      <c r="U1036" s="82"/>
      <c r="V1036" s="82"/>
      <c r="W1036" s="82"/>
      <c r="X1036" s="82"/>
      <c r="Y1036" s="82"/>
      <c r="Z1036" s="82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82"/>
      <c r="AP1036" s="82"/>
      <c r="AQ1036" s="82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</row>
    <row r="1037" spans="1:53" x14ac:dyDescent="0.35">
      <c r="A1037" s="82"/>
      <c r="B1037" s="82"/>
      <c r="C1037" s="82"/>
      <c r="D1037" s="82"/>
      <c r="E1037" s="82"/>
      <c r="F1037" s="82"/>
      <c r="G1037" s="82"/>
      <c r="H1037" s="82"/>
      <c r="I1037" s="82"/>
      <c r="J1037" s="82"/>
      <c r="K1037" s="82"/>
      <c r="L1037" s="82"/>
      <c r="M1037" s="82"/>
      <c r="N1037" s="82"/>
      <c r="O1037" s="82"/>
      <c r="P1037" s="82"/>
      <c r="Q1037" s="82"/>
      <c r="R1037" s="82"/>
      <c r="S1037" s="82"/>
      <c r="T1037" s="82"/>
      <c r="U1037" s="82"/>
      <c r="V1037" s="82"/>
      <c r="W1037" s="82"/>
      <c r="X1037" s="82"/>
      <c r="Y1037" s="82"/>
      <c r="Z1037" s="82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82"/>
      <c r="AP1037" s="82"/>
      <c r="AQ1037" s="82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</row>
    <row r="1038" spans="1:53" x14ac:dyDescent="0.35">
      <c r="A1038" s="82"/>
      <c r="B1038" s="82"/>
      <c r="C1038" s="82"/>
      <c r="D1038" s="82"/>
      <c r="E1038" s="82"/>
      <c r="F1038" s="82"/>
      <c r="G1038" s="82"/>
      <c r="H1038" s="82"/>
      <c r="I1038" s="82"/>
      <c r="J1038" s="82"/>
      <c r="K1038" s="82"/>
      <c r="L1038" s="82"/>
      <c r="M1038" s="82"/>
      <c r="N1038" s="82"/>
      <c r="O1038" s="82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  <c r="Z1038" s="82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</row>
    <row r="1039" spans="1:53" x14ac:dyDescent="0.35">
      <c r="A1039" s="82"/>
      <c r="B1039" s="82"/>
      <c r="C1039" s="82"/>
      <c r="D1039" s="82"/>
      <c r="E1039" s="82"/>
      <c r="F1039" s="82"/>
      <c r="G1039" s="82"/>
      <c r="H1039" s="82"/>
      <c r="I1039" s="82"/>
      <c r="J1039" s="82"/>
      <c r="K1039" s="82"/>
      <c r="L1039" s="82"/>
      <c r="M1039" s="82"/>
      <c r="N1039" s="82"/>
      <c r="O1039" s="82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  <c r="Z1039" s="82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</row>
    <row r="1040" spans="1:53" x14ac:dyDescent="0.35">
      <c r="A1040" s="82"/>
      <c r="B1040" s="82"/>
      <c r="C1040" s="82"/>
      <c r="D1040" s="82"/>
      <c r="E1040" s="82"/>
      <c r="F1040" s="82"/>
      <c r="G1040" s="82"/>
      <c r="H1040" s="82"/>
      <c r="I1040" s="82"/>
      <c r="J1040" s="82"/>
      <c r="K1040" s="82"/>
      <c r="L1040" s="82"/>
      <c r="M1040" s="82"/>
      <c r="N1040" s="82"/>
      <c r="O1040" s="82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  <c r="Z1040" s="82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82"/>
      <c r="AP1040" s="82"/>
      <c r="AQ1040" s="82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</row>
    <row r="1041" spans="1:53" x14ac:dyDescent="0.35">
      <c r="A1041" s="82"/>
      <c r="B1041" s="82"/>
      <c r="C1041" s="82"/>
      <c r="D1041" s="82"/>
      <c r="E1041" s="82"/>
      <c r="F1041" s="82"/>
      <c r="G1041" s="82"/>
      <c r="H1041" s="82"/>
      <c r="I1041" s="82"/>
      <c r="J1041" s="82"/>
      <c r="K1041" s="82"/>
      <c r="L1041" s="82"/>
      <c r="M1041" s="82"/>
      <c r="N1041" s="82"/>
      <c r="O1041" s="82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  <c r="Z1041" s="82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82"/>
      <c r="AP1041" s="82"/>
      <c r="AQ1041" s="82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</row>
    <row r="1042" spans="1:53" x14ac:dyDescent="0.35">
      <c r="A1042" s="82"/>
      <c r="B1042" s="82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  <c r="N1042" s="82"/>
      <c r="O1042" s="82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  <c r="Z1042" s="82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82"/>
      <c r="AP1042" s="82"/>
      <c r="AQ1042" s="82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</row>
    <row r="1043" spans="1:53" x14ac:dyDescent="0.35">
      <c r="A1043" s="82"/>
      <c r="B1043" s="82"/>
      <c r="C1043" s="82"/>
      <c r="D1043" s="82"/>
      <c r="E1043" s="82"/>
      <c r="F1043" s="82"/>
      <c r="G1043" s="82"/>
      <c r="H1043" s="82"/>
      <c r="I1043" s="82"/>
      <c r="J1043" s="82"/>
      <c r="K1043" s="82"/>
      <c r="L1043" s="82"/>
      <c r="M1043" s="82"/>
      <c r="N1043" s="82"/>
      <c r="O1043" s="82"/>
      <c r="P1043" s="82"/>
      <c r="Q1043" s="82"/>
      <c r="R1043" s="82"/>
      <c r="S1043" s="82"/>
      <c r="T1043" s="82"/>
      <c r="U1043" s="82"/>
      <c r="V1043" s="82"/>
      <c r="W1043" s="82"/>
      <c r="X1043" s="82"/>
      <c r="Y1043" s="82"/>
      <c r="Z1043" s="82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82"/>
      <c r="AP1043" s="82"/>
      <c r="AQ1043" s="82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</row>
    <row r="1044" spans="1:53" x14ac:dyDescent="0.35">
      <c r="A1044" s="82"/>
      <c r="B1044" s="82"/>
      <c r="C1044" s="82"/>
      <c r="D1044" s="82"/>
      <c r="E1044" s="82"/>
      <c r="F1044" s="82"/>
      <c r="G1044" s="82"/>
      <c r="H1044" s="82"/>
      <c r="I1044" s="82"/>
      <c r="J1044" s="82"/>
      <c r="K1044" s="82"/>
      <c r="L1044" s="82"/>
      <c r="M1044" s="82"/>
      <c r="N1044" s="82"/>
      <c r="O1044" s="82"/>
      <c r="P1044" s="82"/>
      <c r="Q1044" s="82"/>
      <c r="R1044" s="82"/>
      <c r="S1044" s="82"/>
      <c r="T1044" s="82"/>
      <c r="U1044" s="82"/>
      <c r="V1044" s="82"/>
      <c r="W1044" s="82"/>
      <c r="X1044" s="82"/>
      <c r="Y1044" s="82"/>
      <c r="Z1044" s="82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82"/>
      <c r="AP1044" s="82"/>
      <c r="AQ1044" s="82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</row>
    <row r="1045" spans="1:53" x14ac:dyDescent="0.35">
      <c r="A1045" s="82"/>
      <c r="B1045" s="82"/>
      <c r="C1045" s="82"/>
      <c r="D1045" s="82"/>
      <c r="E1045" s="82"/>
      <c r="F1045" s="82"/>
      <c r="G1045" s="82"/>
      <c r="H1045" s="82"/>
      <c r="I1045" s="82"/>
      <c r="J1045" s="82"/>
      <c r="K1045" s="82"/>
      <c r="L1045" s="82"/>
      <c r="M1045" s="82"/>
      <c r="N1045" s="82"/>
      <c r="O1045" s="82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  <c r="Z1045" s="82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82"/>
      <c r="AP1045" s="82"/>
      <c r="AQ1045" s="82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</row>
    <row r="1046" spans="1:53" x14ac:dyDescent="0.35">
      <c r="A1046" s="82"/>
      <c r="B1046" s="82"/>
      <c r="C1046" s="82"/>
      <c r="D1046" s="82"/>
      <c r="E1046" s="82"/>
      <c r="F1046" s="82"/>
      <c r="G1046" s="82"/>
      <c r="H1046" s="82"/>
      <c r="I1046" s="82"/>
      <c r="J1046" s="82"/>
      <c r="K1046" s="82"/>
      <c r="L1046" s="82"/>
      <c r="M1046" s="82"/>
      <c r="N1046" s="82"/>
      <c r="O1046" s="82"/>
      <c r="P1046" s="82"/>
      <c r="Q1046" s="82"/>
      <c r="R1046" s="82"/>
      <c r="S1046" s="82"/>
      <c r="T1046" s="82"/>
      <c r="U1046" s="82"/>
      <c r="V1046" s="82"/>
      <c r="W1046" s="82"/>
      <c r="X1046" s="82"/>
      <c r="Y1046" s="82"/>
      <c r="Z1046" s="82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82"/>
      <c r="AP1046" s="82"/>
      <c r="AQ1046" s="82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</row>
    <row r="1047" spans="1:53" x14ac:dyDescent="0.35">
      <c r="A1047" s="82"/>
      <c r="B1047" s="82"/>
      <c r="C1047" s="82"/>
      <c r="D1047" s="82"/>
      <c r="E1047" s="82"/>
      <c r="F1047" s="82"/>
      <c r="G1047" s="82"/>
      <c r="H1047" s="82"/>
      <c r="I1047" s="82"/>
      <c r="J1047" s="82"/>
      <c r="K1047" s="82"/>
      <c r="L1047" s="82"/>
      <c r="M1047" s="82"/>
      <c r="N1047" s="82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2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82"/>
      <c r="AP1047" s="82"/>
      <c r="AQ1047" s="82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</row>
    <row r="1048" spans="1:53" x14ac:dyDescent="0.35">
      <c r="A1048" s="82"/>
      <c r="B1048" s="82"/>
      <c r="C1048" s="82"/>
      <c r="D1048" s="82"/>
      <c r="E1048" s="82"/>
      <c r="F1048" s="82"/>
      <c r="G1048" s="82"/>
      <c r="H1048" s="82"/>
      <c r="I1048" s="82"/>
      <c r="J1048" s="82"/>
      <c r="K1048" s="82"/>
      <c r="L1048" s="82"/>
      <c r="M1048" s="82"/>
      <c r="N1048" s="82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2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82"/>
      <c r="AP1048" s="82"/>
      <c r="AQ1048" s="82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</row>
    <row r="1049" spans="1:53" x14ac:dyDescent="0.35">
      <c r="A1049" s="82"/>
      <c r="B1049" s="82"/>
      <c r="C1049" s="82"/>
      <c r="D1049" s="82"/>
      <c r="E1049" s="82"/>
      <c r="F1049" s="82"/>
      <c r="G1049" s="82"/>
      <c r="H1049" s="82"/>
      <c r="I1049" s="82"/>
      <c r="J1049" s="82"/>
      <c r="K1049" s="82"/>
      <c r="L1049" s="82"/>
      <c r="M1049" s="82"/>
      <c r="N1049" s="82"/>
      <c r="O1049" s="82"/>
      <c r="P1049" s="82"/>
      <c r="Q1049" s="82"/>
      <c r="R1049" s="82"/>
      <c r="S1049" s="82"/>
      <c r="T1049" s="82"/>
      <c r="U1049" s="82"/>
      <c r="V1049" s="82"/>
      <c r="W1049" s="82"/>
      <c r="X1049" s="82"/>
      <c r="Y1049" s="82"/>
      <c r="Z1049" s="82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82"/>
      <c r="AP1049" s="82"/>
      <c r="AQ1049" s="82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</row>
    <row r="1050" spans="1:53" x14ac:dyDescent="0.35">
      <c r="A1050" s="82"/>
      <c r="B1050" s="82"/>
      <c r="C1050" s="82"/>
      <c r="D1050" s="82"/>
      <c r="E1050" s="82"/>
      <c r="F1050" s="82"/>
      <c r="G1050" s="82"/>
      <c r="H1050" s="82"/>
      <c r="I1050" s="82"/>
      <c r="J1050" s="82"/>
      <c r="K1050" s="82"/>
      <c r="L1050" s="82"/>
      <c r="M1050" s="82"/>
      <c r="N1050" s="82"/>
      <c r="O1050" s="82"/>
      <c r="P1050" s="82"/>
      <c r="Q1050" s="82"/>
      <c r="R1050" s="82"/>
      <c r="S1050" s="82"/>
      <c r="T1050" s="82"/>
      <c r="U1050" s="82"/>
      <c r="V1050" s="82"/>
      <c r="W1050" s="82"/>
      <c r="X1050" s="82"/>
      <c r="Y1050" s="82"/>
      <c r="Z1050" s="82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82"/>
      <c r="AP1050" s="82"/>
      <c r="AQ1050" s="82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</row>
    <row r="1051" spans="1:53" x14ac:dyDescent="0.35">
      <c r="A1051" s="82"/>
      <c r="B1051" s="82"/>
      <c r="C1051" s="82"/>
      <c r="D1051" s="82"/>
      <c r="E1051" s="82"/>
      <c r="F1051" s="82"/>
      <c r="G1051" s="82"/>
      <c r="H1051" s="82"/>
      <c r="I1051" s="82"/>
      <c r="J1051" s="82"/>
      <c r="K1051" s="82"/>
      <c r="L1051" s="82"/>
      <c r="M1051" s="82"/>
      <c r="N1051" s="82"/>
      <c r="O1051" s="82"/>
      <c r="P1051" s="82"/>
      <c r="Q1051" s="82"/>
      <c r="R1051" s="82"/>
      <c r="S1051" s="82"/>
      <c r="T1051" s="82"/>
      <c r="U1051" s="82"/>
      <c r="V1051" s="82"/>
      <c r="W1051" s="82"/>
      <c r="X1051" s="82"/>
      <c r="Y1051" s="82"/>
      <c r="Z1051" s="82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82"/>
      <c r="AP1051" s="82"/>
      <c r="AQ1051" s="82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</row>
    <row r="1052" spans="1:53" x14ac:dyDescent="0.35">
      <c r="A1052" s="82"/>
      <c r="B1052" s="82"/>
      <c r="C1052" s="82"/>
      <c r="D1052" s="82"/>
      <c r="E1052" s="82"/>
      <c r="F1052" s="82"/>
      <c r="G1052" s="82"/>
      <c r="H1052" s="82"/>
      <c r="I1052" s="82"/>
      <c r="J1052" s="82"/>
      <c r="K1052" s="82"/>
      <c r="L1052" s="82"/>
      <c r="M1052" s="82"/>
      <c r="N1052" s="82"/>
      <c r="O1052" s="82"/>
      <c r="P1052" s="82"/>
      <c r="Q1052" s="82"/>
      <c r="R1052" s="82"/>
      <c r="S1052" s="82"/>
      <c r="T1052" s="82"/>
      <c r="U1052" s="82"/>
      <c r="V1052" s="82"/>
      <c r="W1052" s="82"/>
      <c r="X1052" s="82"/>
      <c r="Y1052" s="82"/>
      <c r="Z1052" s="82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82"/>
      <c r="AP1052" s="82"/>
      <c r="AQ1052" s="82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</row>
    <row r="1053" spans="1:53" x14ac:dyDescent="0.35">
      <c r="A1053" s="82"/>
      <c r="B1053" s="82"/>
      <c r="C1053" s="82"/>
      <c r="D1053" s="82"/>
      <c r="E1053" s="82"/>
      <c r="F1053" s="82"/>
      <c r="G1053" s="82"/>
      <c r="H1053" s="82"/>
      <c r="I1053" s="82"/>
      <c r="J1053" s="82"/>
      <c r="K1053" s="82"/>
      <c r="L1053" s="82"/>
      <c r="M1053" s="82"/>
      <c r="N1053" s="82"/>
      <c r="O1053" s="82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  <c r="Z1053" s="82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82"/>
      <c r="AP1053" s="82"/>
      <c r="AQ1053" s="82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</row>
    <row r="1054" spans="1:53" x14ac:dyDescent="0.35">
      <c r="A1054" s="82"/>
      <c r="B1054" s="82"/>
      <c r="C1054" s="82"/>
      <c r="D1054" s="82"/>
      <c r="E1054" s="82"/>
      <c r="F1054" s="82"/>
      <c r="G1054" s="82"/>
      <c r="H1054" s="82"/>
      <c r="I1054" s="82"/>
      <c r="J1054" s="82"/>
      <c r="K1054" s="82"/>
      <c r="L1054" s="82"/>
      <c r="M1054" s="82"/>
      <c r="N1054" s="82"/>
      <c r="O1054" s="82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  <c r="Z1054" s="82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82"/>
      <c r="AP1054" s="82"/>
      <c r="AQ1054" s="82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</row>
    <row r="1055" spans="1:53" x14ac:dyDescent="0.35">
      <c r="A1055" s="82"/>
      <c r="B1055" s="82"/>
      <c r="C1055" s="82"/>
      <c r="D1055" s="82"/>
      <c r="E1055" s="82"/>
      <c r="F1055" s="82"/>
      <c r="G1055" s="82"/>
      <c r="H1055" s="82"/>
      <c r="I1055" s="82"/>
      <c r="J1055" s="82"/>
      <c r="K1055" s="82"/>
      <c r="L1055" s="82"/>
      <c r="M1055" s="82"/>
      <c r="N1055" s="82"/>
      <c r="O1055" s="82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  <c r="Z1055" s="82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82"/>
      <c r="AP1055" s="82"/>
      <c r="AQ1055" s="82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</row>
    <row r="1056" spans="1:53" x14ac:dyDescent="0.35">
      <c r="A1056" s="82"/>
      <c r="B1056" s="82"/>
      <c r="C1056" s="82"/>
      <c r="D1056" s="82"/>
      <c r="E1056" s="82"/>
      <c r="F1056" s="82"/>
      <c r="G1056" s="82"/>
      <c r="H1056" s="82"/>
      <c r="I1056" s="82"/>
      <c r="J1056" s="82"/>
      <c r="K1056" s="82"/>
      <c r="L1056" s="82"/>
      <c r="M1056" s="82"/>
      <c r="N1056" s="82"/>
      <c r="O1056" s="82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  <c r="Z1056" s="82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</row>
    <row r="1057" spans="1:53" x14ac:dyDescent="0.35">
      <c r="A1057" s="82"/>
      <c r="B1057" s="82"/>
      <c r="C1057" s="82"/>
      <c r="D1057" s="82"/>
      <c r="E1057" s="82"/>
      <c r="F1057" s="82"/>
      <c r="G1057" s="82"/>
      <c r="H1057" s="82"/>
      <c r="I1057" s="82"/>
      <c r="J1057" s="82"/>
      <c r="K1057" s="82"/>
      <c r="L1057" s="82"/>
      <c r="M1057" s="82"/>
      <c r="N1057" s="82"/>
      <c r="O1057" s="82"/>
      <c r="P1057" s="82"/>
      <c r="Q1057" s="82"/>
      <c r="R1057" s="82"/>
      <c r="S1057" s="82"/>
      <c r="T1057" s="82"/>
      <c r="U1057" s="82"/>
      <c r="V1057" s="82"/>
      <c r="W1057" s="82"/>
      <c r="X1057" s="82"/>
      <c r="Y1057" s="82"/>
      <c r="Z1057" s="82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</row>
    <row r="1058" spans="1:53" x14ac:dyDescent="0.35">
      <c r="A1058" s="82"/>
      <c r="B1058" s="82"/>
      <c r="C1058" s="82"/>
      <c r="D1058" s="82"/>
      <c r="E1058" s="82"/>
      <c r="F1058" s="82"/>
      <c r="G1058" s="82"/>
      <c r="H1058" s="82"/>
      <c r="I1058" s="82"/>
      <c r="J1058" s="82"/>
      <c r="K1058" s="82"/>
      <c r="L1058" s="82"/>
      <c r="M1058" s="82"/>
      <c r="N1058" s="82"/>
      <c r="O1058" s="82"/>
      <c r="P1058" s="82"/>
      <c r="Q1058" s="82"/>
      <c r="R1058" s="82"/>
      <c r="S1058" s="82"/>
      <c r="T1058" s="82"/>
      <c r="U1058" s="82"/>
      <c r="V1058" s="82"/>
      <c r="W1058" s="82"/>
      <c r="X1058" s="82"/>
      <c r="Y1058" s="82"/>
      <c r="Z1058" s="82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</row>
    <row r="1059" spans="1:53" x14ac:dyDescent="0.35">
      <c r="A1059" s="82"/>
      <c r="B1059" s="82"/>
      <c r="C1059" s="82"/>
      <c r="D1059" s="82"/>
      <c r="E1059" s="82"/>
      <c r="F1059" s="82"/>
      <c r="G1059" s="82"/>
      <c r="H1059" s="82"/>
      <c r="I1059" s="82"/>
      <c r="J1059" s="82"/>
      <c r="K1059" s="82"/>
      <c r="L1059" s="82"/>
      <c r="M1059" s="82"/>
      <c r="N1059" s="82"/>
      <c r="O1059" s="82"/>
      <c r="P1059" s="82"/>
      <c r="Q1059" s="82"/>
      <c r="R1059" s="82"/>
      <c r="S1059" s="82"/>
      <c r="T1059" s="82"/>
      <c r="U1059" s="82"/>
      <c r="V1059" s="82"/>
      <c r="W1059" s="82"/>
      <c r="X1059" s="82"/>
      <c r="Y1059" s="82"/>
      <c r="Z1059" s="82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</row>
    <row r="1060" spans="1:53" x14ac:dyDescent="0.35">
      <c r="A1060" s="82"/>
      <c r="B1060" s="82"/>
      <c r="C1060" s="82"/>
      <c r="D1060" s="82"/>
      <c r="E1060" s="82"/>
      <c r="F1060" s="82"/>
      <c r="G1060" s="82"/>
      <c r="H1060" s="82"/>
      <c r="I1060" s="82"/>
      <c r="J1060" s="82"/>
      <c r="K1060" s="82"/>
      <c r="L1060" s="82"/>
      <c r="M1060" s="82"/>
      <c r="N1060" s="82"/>
      <c r="O1060" s="82"/>
      <c r="P1060" s="82"/>
      <c r="Q1060" s="82"/>
      <c r="R1060" s="82"/>
      <c r="S1060" s="82"/>
      <c r="T1060" s="82"/>
      <c r="U1060" s="82"/>
      <c r="V1060" s="82"/>
      <c r="W1060" s="82"/>
      <c r="X1060" s="82"/>
      <c r="Y1060" s="82"/>
      <c r="Z1060" s="82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</row>
    <row r="1061" spans="1:53" x14ac:dyDescent="0.35">
      <c r="A1061" s="82"/>
      <c r="B1061" s="82"/>
      <c r="C1061" s="82"/>
      <c r="D1061" s="82"/>
      <c r="E1061" s="82"/>
      <c r="F1061" s="82"/>
      <c r="G1061" s="82"/>
      <c r="H1061" s="82"/>
      <c r="I1061" s="82"/>
      <c r="J1061" s="82"/>
      <c r="K1061" s="82"/>
      <c r="L1061" s="82"/>
      <c r="M1061" s="82"/>
      <c r="N1061" s="82"/>
      <c r="O1061" s="82"/>
      <c r="P1061" s="82"/>
      <c r="Q1061" s="82"/>
      <c r="R1061" s="82"/>
      <c r="S1061" s="82"/>
      <c r="T1061" s="82"/>
      <c r="U1061" s="82"/>
      <c r="V1061" s="82"/>
      <c r="W1061" s="82"/>
      <c r="X1061" s="82"/>
      <c r="Y1061" s="82"/>
      <c r="Z1061" s="82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</row>
    <row r="1062" spans="1:53" x14ac:dyDescent="0.35">
      <c r="A1062" s="82"/>
      <c r="B1062" s="82"/>
      <c r="C1062" s="82"/>
      <c r="D1062" s="82"/>
      <c r="E1062" s="82"/>
      <c r="F1062" s="82"/>
      <c r="G1062" s="82"/>
      <c r="H1062" s="82"/>
      <c r="I1062" s="82"/>
      <c r="J1062" s="82"/>
      <c r="K1062" s="82"/>
      <c r="L1062" s="82"/>
      <c r="M1062" s="82"/>
      <c r="N1062" s="82"/>
      <c r="O1062" s="82"/>
      <c r="P1062" s="82"/>
      <c r="Q1062" s="82"/>
      <c r="R1062" s="82"/>
      <c r="S1062" s="82"/>
      <c r="T1062" s="82"/>
      <c r="U1062" s="82"/>
      <c r="V1062" s="82"/>
      <c r="W1062" s="82"/>
      <c r="X1062" s="82"/>
      <c r="Y1062" s="82"/>
      <c r="Z1062" s="82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</row>
    <row r="1063" spans="1:53" x14ac:dyDescent="0.35">
      <c r="A1063" s="82"/>
      <c r="B1063" s="82"/>
      <c r="C1063" s="82"/>
      <c r="D1063" s="82"/>
      <c r="E1063" s="82"/>
      <c r="F1063" s="82"/>
      <c r="G1063" s="82"/>
      <c r="H1063" s="82"/>
      <c r="I1063" s="82"/>
      <c r="J1063" s="82"/>
      <c r="K1063" s="82"/>
      <c r="L1063" s="82"/>
      <c r="M1063" s="82"/>
      <c r="N1063" s="82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2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</row>
    <row r="1064" spans="1:53" x14ac:dyDescent="0.35">
      <c r="A1064" s="82"/>
      <c r="B1064" s="82"/>
      <c r="C1064" s="82"/>
      <c r="D1064" s="82"/>
      <c r="E1064" s="82"/>
      <c r="F1064" s="82"/>
      <c r="G1064" s="82"/>
      <c r="H1064" s="82"/>
      <c r="I1064" s="82"/>
      <c r="J1064" s="82"/>
      <c r="K1064" s="82"/>
      <c r="L1064" s="82"/>
      <c r="M1064" s="82"/>
      <c r="N1064" s="82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2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</row>
    <row r="1065" spans="1:53" x14ac:dyDescent="0.35">
      <c r="A1065" s="82"/>
      <c r="B1065" s="82"/>
      <c r="C1065" s="82"/>
      <c r="D1065" s="82"/>
      <c r="E1065" s="82"/>
      <c r="F1065" s="82"/>
      <c r="G1065" s="82"/>
      <c r="H1065" s="82"/>
      <c r="I1065" s="82"/>
      <c r="J1065" s="82"/>
      <c r="K1065" s="82"/>
      <c r="L1065" s="82"/>
      <c r="M1065" s="82"/>
      <c r="N1065" s="82"/>
      <c r="O1065" s="82"/>
      <c r="P1065" s="82"/>
      <c r="Q1065" s="82"/>
      <c r="R1065" s="82"/>
      <c r="S1065" s="82"/>
      <c r="T1065" s="82"/>
      <c r="U1065" s="82"/>
      <c r="V1065" s="82"/>
      <c r="W1065" s="82"/>
      <c r="X1065" s="82"/>
      <c r="Y1065" s="82"/>
      <c r="Z1065" s="82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</row>
    <row r="1066" spans="1:53" x14ac:dyDescent="0.35">
      <c r="A1066" s="82"/>
      <c r="B1066" s="82"/>
      <c r="C1066" s="82"/>
      <c r="D1066" s="82"/>
      <c r="E1066" s="82"/>
      <c r="F1066" s="82"/>
      <c r="G1066" s="82"/>
      <c r="H1066" s="82"/>
      <c r="I1066" s="82"/>
      <c r="J1066" s="82"/>
      <c r="K1066" s="82"/>
      <c r="L1066" s="82"/>
      <c r="M1066" s="82"/>
      <c r="N1066" s="82"/>
      <c r="O1066" s="82"/>
      <c r="P1066" s="82"/>
      <c r="Q1066" s="82"/>
      <c r="R1066" s="82"/>
      <c r="S1066" s="82"/>
      <c r="T1066" s="82"/>
      <c r="U1066" s="82"/>
      <c r="V1066" s="82"/>
      <c r="W1066" s="82"/>
      <c r="X1066" s="82"/>
      <c r="Y1066" s="82"/>
      <c r="Z1066" s="82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</row>
    <row r="1067" spans="1:53" x14ac:dyDescent="0.35">
      <c r="A1067" s="82"/>
      <c r="B1067" s="82"/>
      <c r="C1067" s="82"/>
      <c r="D1067" s="82"/>
      <c r="E1067" s="82"/>
      <c r="F1067" s="82"/>
      <c r="G1067" s="82"/>
      <c r="H1067" s="82"/>
      <c r="I1067" s="82"/>
      <c r="J1067" s="82"/>
      <c r="K1067" s="82"/>
      <c r="L1067" s="82"/>
      <c r="M1067" s="82"/>
      <c r="N1067" s="82"/>
      <c r="O1067" s="82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  <c r="Z1067" s="82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</row>
    <row r="1068" spans="1:53" x14ac:dyDescent="0.35">
      <c r="A1068" s="82"/>
      <c r="B1068" s="82"/>
      <c r="C1068" s="82"/>
      <c r="D1068" s="82"/>
      <c r="E1068" s="82"/>
      <c r="F1068" s="82"/>
      <c r="G1068" s="82"/>
      <c r="H1068" s="82"/>
      <c r="I1068" s="82"/>
      <c r="J1068" s="82"/>
      <c r="K1068" s="82"/>
      <c r="L1068" s="82"/>
      <c r="M1068" s="82"/>
      <c r="N1068" s="82"/>
      <c r="O1068" s="82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  <c r="Z1068" s="82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82"/>
      <c r="AP1068" s="82"/>
      <c r="AQ1068" s="82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</row>
    <row r="1069" spans="1:53" x14ac:dyDescent="0.35">
      <c r="A1069" s="82"/>
      <c r="B1069" s="82"/>
      <c r="C1069" s="82"/>
      <c r="D1069" s="82"/>
      <c r="E1069" s="82"/>
      <c r="F1069" s="82"/>
      <c r="G1069" s="82"/>
      <c r="H1069" s="82"/>
      <c r="I1069" s="82"/>
      <c r="J1069" s="82"/>
      <c r="K1069" s="82"/>
      <c r="L1069" s="82"/>
      <c r="M1069" s="82"/>
      <c r="N1069" s="82"/>
      <c r="O1069" s="82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  <c r="Z1069" s="82"/>
      <c r="AA1069" s="82"/>
      <c r="AB1069" s="82"/>
      <c r="AC1069" s="82"/>
      <c r="AD1069" s="82"/>
      <c r="AE1069" s="82"/>
      <c r="AF1069" s="82"/>
      <c r="AG1069" s="82"/>
      <c r="AH1069" s="82"/>
      <c r="AI1069" s="82"/>
      <c r="AJ1069" s="82"/>
      <c r="AK1069" s="82"/>
      <c r="AL1069" s="82"/>
      <c r="AM1069" s="82"/>
      <c r="AN1069" s="82"/>
      <c r="AO1069" s="82"/>
      <c r="AP1069" s="82"/>
      <c r="AQ1069" s="82"/>
      <c r="AR1069" s="82"/>
      <c r="AS1069" s="82"/>
      <c r="AT1069" s="82"/>
      <c r="AU1069" s="82"/>
      <c r="AV1069" s="82"/>
      <c r="AW1069" s="82"/>
      <c r="AX1069" s="82"/>
      <c r="AY1069" s="82"/>
      <c r="AZ1069" s="82"/>
      <c r="BA1069" s="82"/>
    </row>
    <row r="1070" spans="1:53" x14ac:dyDescent="0.35">
      <c r="A1070" s="82"/>
      <c r="B1070" s="82"/>
      <c r="C1070" s="82"/>
      <c r="D1070" s="82"/>
      <c r="E1070" s="82"/>
      <c r="F1070" s="82"/>
      <c r="G1070" s="82"/>
      <c r="H1070" s="82"/>
      <c r="I1070" s="82"/>
      <c r="J1070" s="82"/>
      <c r="K1070" s="82"/>
      <c r="L1070" s="82"/>
      <c r="M1070" s="82"/>
      <c r="N1070" s="82"/>
      <c r="O1070" s="82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  <c r="Z1070" s="82"/>
      <c r="AA1070" s="82"/>
      <c r="AB1070" s="82"/>
      <c r="AC1070" s="82"/>
      <c r="AD1070" s="82"/>
      <c r="AE1070" s="82"/>
      <c r="AF1070" s="82"/>
      <c r="AG1070" s="82"/>
      <c r="AH1070" s="82"/>
      <c r="AI1070" s="82"/>
      <c r="AJ1070" s="82"/>
      <c r="AK1070" s="82"/>
      <c r="AL1070" s="82"/>
      <c r="AM1070" s="82"/>
      <c r="AN1070" s="82"/>
      <c r="AO1070" s="82"/>
      <c r="AP1070" s="82"/>
      <c r="AQ1070" s="82"/>
      <c r="AR1070" s="82"/>
      <c r="AS1070" s="82"/>
      <c r="AT1070" s="82"/>
      <c r="AU1070" s="82"/>
      <c r="AV1070" s="82"/>
      <c r="AW1070" s="82"/>
      <c r="AX1070" s="82"/>
      <c r="AY1070" s="82"/>
      <c r="AZ1070" s="82"/>
      <c r="BA1070" s="82"/>
    </row>
    <row r="1071" spans="1:53" x14ac:dyDescent="0.35">
      <c r="A1071" s="82"/>
      <c r="B1071" s="82"/>
      <c r="C1071" s="82"/>
      <c r="D1071" s="82"/>
      <c r="E1071" s="82"/>
      <c r="F1071" s="82"/>
      <c r="G1071" s="82"/>
      <c r="H1071" s="82"/>
      <c r="I1071" s="82"/>
      <c r="J1071" s="82"/>
      <c r="K1071" s="82"/>
      <c r="L1071" s="82"/>
      <c r="M1071" s="82"/>
      <c r="N1071" s="82"/>
      <c r="O1071" s="82"/>
      <c r="P1071" s="82"/>
      <c r="Q1071" s="82"/>
      <c r="R1071" s="82"/>
      <c r="S1071" s="82"/>
      <c r="T1071" s="82"/>
      <c r="U1071" s="82"/>
      <c r="V1071" s="82"/>
      <c r="W1071" s="82"/>
      <c r="X1071" s="82"/>
      <c r="Y1071" s="82"/>
      <c r="Z1071" s="82"/>
      <c r="AA1071" s="82"/>
      <c r="AB1071" s="82"/>
      <c r="AC1071" s="82"/>
      <c r="AD1071" s="82"/>
      <c r="AE1071" s="82"/>
      <c r="AF1071" s="82"/>
      <c r="AG1071" s="82"/>
      <c r="AH1071" s="82"/>
      <c r="AI1071" s="82"/>
      <c r="AJ1071" s="82"/>
      <c r="AK1071" s="82"/>
      <c r="AL1071" s="82"/>
      <c r="AM1071" s="82"/>
      <c r="AN1071" s="82"/>
      <c r="AO1071" s="82"/>
      <c r="AP1071" s="82"/>
      <c r="AQ1071" s="82"/>
      <c r="AR1071" s="82"/>
      <c r="AS1071" s="82"/>
      <c r="AT1071" s="82"/>
      <c r="AU1071" s="82"/>
      <c r="AV1071" s="82"/>
      <c r="AW1071" s="82"/>
      <c r="AX1071" s="82"/>
      <c r="AY1071" s="82"/>
      <c r="AZ1071" s="82"/>
      <c r="BA1071" s="82"/>
    </row>
    <row r="1072" spans="1:53" x14ac:dyDescent="0.35">
      <c r="A1072" s="82"/>
      <c r="B1072" s="82"/>
      <c r="C1072" s="82"/>
      <c r="D1072" s="82"/>
      <c r="E1072" s="82"/>
      <c r="F1072" s="82"/>
      <c r="G1072" s="82"/>
      <c r="H1072" s="82"/>
      <c r="I1072" s="82"/>
      <c r="J1072" s="82"/>
      <c r="K1072" s="82"/>
      <c r="L1072" s="82"/>
      <c r="M1072" s="82"/>
      <c r="N1072" s="82"/>
      <c r="O1072" s="82"/>
      <c r="P1072" s="82"/>
      <c r="Q1072" s="82"/>
      <c r="R1072" s="82"/>
      <c r="S1072" s="82"/>
      <c r="T1072" s="82"/>
      <c r="U1072" s="82"/>
      <c r="V1072" s="82"/>
      <c r="W1072" s="82"/>
      <c r="X1072" s="82"/>
      <c r="Y1072" s="82"/>
      <c r="Z1072" s="82"/>
      <c r="AA1072" s="82"/>
      <c r="AB1072" s="82"/>
      <c r="AC1072" s="82"/>
      <c r="AD1072" s="82"/>
      <c r="AE1072" s="82"/>
      <c r="AF1072" s="82"/>
      <c r="AG1072" s="82"/>
      <c r="AH1072" s="82"/>
      <c r="AI1072" s="82"/>
      <c r="AJ1072" s="82"/>
      <c r="AK1072" s="82"/>
      <c r="AL1072" s="82"/>
      <c r="AM1072" s="82"/>
      <c r="AN1072" s="82"/>
      <c r="AO1072" s="82"/>
      <c r="AP1072" s="82"/>
      <c r="AQ1072" s="82"/>
      <c r="AR1072" s="82"/>
      <c r="AS1072" s="82"/>
      <c r="AT1072" s="82"/>
      <c r="AU1072" s="82"/>
      <c r="AV1072" s="82"/>
      <c r="AW1072" s="82"/>
      <c r="AX1072" s="82"/>
      <c r="AY1072" s="82"/>
      <c r="AZ1072" s="82"/>
      <c r="BA1072" s="82"/>
    </row>
    <row r="1073" spans="1:53" x14ac:dyDescent="0.35">
      <c r="A1073" s="82"/>
      <c r="B1073" s="82"/>
      <c r="C1073" s="82"/>
      <c r="D1073" s="82"/>
      <c r="E1073" s="82"/>
      <c r="F1073" s="82"/>
      <c r="G1073" s="82"/>
      <c r="H1073" s="82"/>
      <c r="I1073" s="82"/>
      <c r="J1073" s="82"/>
      <c r="K1073" s="82"/>
      <c r="L1073" s="82"/>
      <c r="M1073" s="82"/>
      <c r="N1073" s="82"/>
      <c r="O1073" s="82"/>
      <c r="P1073" s="82"/>
      <c r="Q1073" s="82"/>
      <c r="R1073" s="82"/>
      <c r="S1073" s="82"/>
      <c r="T1073" s="82"/>
      <c r="U1073" s="82"/>
      <c r="V1073" s="82"/>
      <c r="W1073" s="82"/>
      <c r="X1073" s="82"/>
      <c r="Y1073" s="82"/>
      <c r="Z1073" s="82"/>
      <c r="AA1073" s="82"/>
      <c r="AB1073" s="82"/>
      <c r="AC1073" s="82"/>
      <c r="AD1073" s="82"/>
      <c r="AE1073" s="82"/>
      <c r="AF1073" s="82"/>
      <c r="AG1073" s="82"/>
      <c r="AH1073" s="82"/>
      <c r="AI1073" s="82"/>
      <c r="AJ1073" s="82"/>
      <c r="AK1073" s="82"/>
      <c r="AL1073" s="82"/>
      <c r="AM1073" s="82"/>
      <c r="AN1073" s="82"/>
      <c r="AO1073" s="82"/>
      <c r="AP1073" s="82"/>
      <c r="AQ1073" s="82"/>
      <c r="AR1073" s="82"/>
      <c r="AS1073" s="82"/>
      <c r="AT1073" s="82"/>
      <c r="AU1073" s="82"/>
      <c r="AV1073" s="82"/>
      <c r="AW1073" s="82"/>
      <c r="AX1073" s="82"/>
      <c r="AY1073" s="82"/>
      <c r="AZ1073" s="82"/>
      <c r="BA1073" s="82"/>
    </row>
    <row r="1074" spans="1:53" x14ac:dyDescent="0.35">
      <c r="A1074" s="82"/>
      <c r="B1074" s="82"/>
      <c r="C1074" s="82"/>
      <c r="D1074" s="82"/>
      <c r="E1074" s="82"/>
      <c r="F1074" s="82"/>
      <c r="G1074" s="82"/>
      <c r="H1074" s="82"/>
      <c r="I1074" s="82"/>
      <c r="J1074" s="82"/>
      <c r="K1074" s="82"/>
      <c r="L1074" s="82"/>
      <c r="M1074" s="82"/>
      <c r="N1074" s="82"/>
      <c r="O1074" s="82"/>
      <c r="P1074" s="82"/>
      <c r="Q1074" s="82"/>
      <c r="R1074" s="82"/>
      <c r="S1074" s="82"/>
      <c r="T1074" s="82"/>
      <c r="U1074" s="82"/>
      <c r="V1074" s="82"/>
      <c r="W1074" s="82"/>
      <c r="X1074" s="82"/>
      <c r="Y1074" s="82"/>
      <c r="Z1074" s="82"/>
      <c r="AA1074" s="82"/>
      <c r="AB1074" s="82"/>
      <c r="AC1074" s="82"/>
      <c r="AD1074" s="82"/>
      <c r="AE1074" s="82"/>
      <c r="AF1074" s="82"/>
      <c r="AG1074" s="82"/>
      <c r="AH1074" s="82"/>
      <c r="AI1074" s="82"/>
      <c r="AJ1074" s="82"/>
      <c r="AK1074" s="82"/>
      <c r="AL1074" s="82"/>
      <c r="AM1074" s="82"/>
      <c r="AN1074" s="82"/>
      <c r="AO1074" s="82"/>
      <c r="AP1074" s="82"/>
      <c r="AQ1074" s="82"/>
      <c r="AR1074" s="82"/>
      <c r="AS1074" s="82"/>
      <c r="AT1074" s="82"/>
      <c r="AU1074" s="82"/>
      <c r="AV1074" s="82"/>
      <c r="AW1074" s="82"/>
      <c r="AX1074" s="82"/>
      <c r="AY1074" s="82"/>
      <c r="AZ1074" s="82"/>
      <c r="BA1074" s="82"/>
    </row>
    <row r="1075" spans="1:53" x14ac:dyDescent="0.35">
      <c r="A1075" s="82"/>
      <c r="B1075" s="82"/>
      <c r="C1075" s="82"/>
      <c r="D1075" s="82"/>
      <c r="E1075" s="82"/>
      <c r="F1075" s="82"/>
      <c r="G1075" s="82"/>
      <c r="H1075" s="82"/>
      <c r="I1075" s="82"/>
      <c r="J1075" s="82"/>
      <c r="K1075" s="82"/>
      <c r="L1075" s="82"/>
      <c r="M1075" s="82"/>
      <c r="N1075" s="82"/>
      <c r="O1075" s="82"/>
      <c r="P1075" s="82"/>
      <c r="Q1075" s="82"/>
      <c r="R1075" s="82"/>
      <c r="S1075" s="82"/>
      <c r="T1075" s="82"/>
      <c r="U1075" s="82"/>
      <c r="V1075" s="82"/>
      <c r="W1075" s="82"/>
      <c r="X1075" s="82"/>
      <c r="Y1075" s="82"/>
      <c r="Z1075" s="82"/>
      <c r="AA1075" s="82"/>
      <c r="AB1075" s="82"/>
      <c r="AC1075" s="82"/>
      <c r="AD1075" s="82"/>
      <c r="AE1075" s="82"/>
      <c r="AF1075" s="82"/>
      <c r="AG1075" s="82"/>
      <c r="AH1075" s="82"/>
      <c r="AI1075" s="82"/>
      <c r="AJ1075" s="82"/>
      <c r="AK1075" s="82"/>
      <c r="AL1075" s="82"/>
      <c r="AM1075" s="82"/>
      <c r="AN1075" s="82"/>
      <c r="AO1075" s="82"/>
      <c r="AP1075" s="82"/>
      <c r="AQ1075" s="82"/>
      <c r="AR1075" s="82"/>
      <c r="AS1075" s="82"/>
      <c r="AT1075" s="82"/>
      <c r="AU1075" s="82"/>
      <c r="AV1075" s="82"/>
      <c r="AW1075" s="82"/>
      <c r="AX1075" s="82"/>
      <c r="AY1075" s="82"/>
      <c r="AZ1075" s="82"/>
      <c r="BA1075" s="82"/>
    </row>
    <row r="1076" spans="1:53" x14ac:dyDescent="0.35">
      <c r="A1076" s="82"/>
      <c r="B1076" s="82"/>
      <c r="C1076" s="82"/>
      <c r="D1076" s="82"/>
      <c r="E1076" s="82"/>
      <c r="F1076" s="82"/>
      <c r="G1076" s="82"/>
      <c r="H1076" s="82"/>
      <c r="I1076" s="82"/>
      <c r="J1076" s="82"/>
      <c r="K1076" s="82"/>
      <c r="L1076" s="82"/>
      <c r="M1076" s="82"/>
      <c r="N1076" s="82"/>
      <c r="O1076" s="82"/>
      <c r="P1076" s="82"/>
      <c r="Q1076" s="82"/>
      <c r="R1076" s="82"/>
      <c r="S1076" s="82"/>
      <c r="T1076" s="82"/>
      <c r="U1076" s="82"/>
      <c r="V1076" s="82"/>
      <c r="W1076" s="82"/>
      <c r="X1076" s="82"/>
      <c r="Y1076" s="82"/>
      <c r="Z1076" s="82"/>
      <c r="AA1076" s="82"/>
      <c r="AB1076" s="82"/>
      <c r="AC1076" s="82"/>
      <c r="AD1076" s="82"/>
      <c r="AE1076" s="82"/>
      <c r="AF1076" s="82"/>
      <c r="AG1076" s="82"/>
      <c r="AH1076" s="82"/>
      <c r="AI1076" s="82"/>
      <c r="AJ1076" s="82"/>
      <c r="AK1076" s="82"/>
      <c r="AL1076" s="82"/>
      <c r="AM1076" s="82"/>
      <c r="AN1076" s="82"/>
      <c r="AO1076" s="82"/>
      <c r="AP1076" s="82"/>
      <c r="AQ1076" s="82"/>
      <c r="AR1076" s="82"/>
      <c r="AS1076" s="82"/>
      <c r="AT1076" s="82"/>
      <c r="AU1076" s="82"/>
      <c r="AV1076" s="82"/>
      <c r="AW1076" s="82"/>
      <c r="AX1076" s="82"/>
      <c r="AY1076" s="82"/>
      <c r="AZ1076" s="82"/>
      <c r="BA1076" s="82"/>
    </row>
    <row r="1077" spans="1:53" x14ac:dyDescent="0.35">
      <c r="A1077" s="82"/>
      <c r="B1077" s="82"/>
      <c r="C1077" s="82"/>
      <c r="D1077" s="82"/>
      <c r="E1077" s="82"/>
      <c r="F1077" s="82"/>
      <c r="G1077" s="82"/>
      <c r="H1077" s="82"/>
      <c r="I1077" s="82"/>
      <c r="J1077" s="82"/>
      <c r="K1077" s="82"/>
      <c r="L1077" s="82"/>
      <c r="M1077" s="82"/>
      <c r="N1077" s="82"/>
      <c r="O1077" s="82"/>
      <c r="P1077" s="82"/>
      <c r="Q1077" s="82"/>
      <c r="R1077" s="82"/>
      <c r="S1077" s="82"/>
      <c r="T1077" s="82"/>
      <c r="U1077" s="82"/>
      <c r="V1077" s="82"/>
      <c r="W1077" s="82"/>
      <c r="X1077" s="82"/>
      <c r="Y1077" s="82"/>
      <c r="Z1077" s="82"/>
      <c r="AA1077" s="82"/>
      <c r="AB1077" s="82"/>
      <c r="AC1077" s="82"/>
      <c r="AD1077" s="82"/>
      <c r="AE1077" s="82"/>
      <c r="AF1077" s="82"/>
      <c r="AG1077" s="82"/>
      <c r="AH1077" s="82"/>
      <c r="AI1077" s="82"/>
      <c r="AJ1077" s="82"/>
      <c r="AK1077" s="82"/>
      <c r="AL1077" s="82"/>
      <c r="AM1077" s="82"/>
      <c r="AN1077" s="82"/>
      <c r="AO1077" s="82"/>
      <c r="AP1077" s="82"/>
      <c r="AQ1077" s="82"/>
      <c r="AR1077" s="82"/>
      <c r="AS1077" s="82"/>
      <c r="AT1077" s="82"/>
      <c r="AU1077" s="82"/>
      <c r="AV1077" s="82"/>
      <c r="AW1077" s="82"/>
      <c r="AX1077" s="82"/>
      <c r="AY1077" s="82"/>
      <c r="AZ1077" s="82"/>
      <c r="BA1077" s="82"/>
    </row>
    <row r="1078" spans="1:53" x14ac:dyDescent="0.35">
      <c r="A1078" s="82"/>
      <c r="B1078" s="82"/>
      <c r="C1078" s="82"/>
      <c r="D1078" s="82"/>
      <c r="E1078" s="82"/>
      <c r="F1078" s="82"/>
      <c r="G1078" s="82"/>
      <c r="H1078" s="82"/>
      <c r="I1078" s="82"/>
      <c r="J1078" s="82"/>
      <c r="K1078" s="82"/>
      <c r="L1078" s="82"/>
      <c r="M1078" s="82"/>
      <c r="N1078" s="82"/>
      <c r="O1078" s="82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  <c r="Z1078" s="82"/>
      <c r="AA1078" s="82"/>
      <c r="AB1078" s="82"/>
      <c r="AC1078" s="82"/>
      <c r="AD1078" s="82"/>
      <c r="AE1078" s="82"/>
      <c r="AF1078" s="82"/>
      <c r="AG1078" s="82"/>
      <c r="AH1078" s="82"/>
      <c r="AI1078" s="82"/>
      <c r="AJ1078" s="82"/>
      <c r="AK1078" s="82"/>
      <c r="AL1078" s="82"/>
      <c r="AM1078" s="82"/>
      <c r="AN1078" s="82"/>
      <c r="AO1078" s="82"/>
      <c r="AP1078" s="82"/>
      <c r="AQ1078" s="82"/>
      <c r="AR1078" s="82"/>
      <c r="AS1078" s="82"/>
      <c r="AT1078" s="82"/>
      <c r="AU1078" s="82"/>
      <c r="AV1078" s="82"/>
      <c r="AW1078" s="82"/>
      <c r="AX1078" s="82"/>
      <c r="AY1078" s="82"/>
      <c r="AZ1078" s="82"/>
      <c r="BA1078" s="82"/>
    </row>
    <row r="1079" spans="1:53" x14ac:dyDescent="0.35">
      <c r="A1079" s="82"/>
      <c r="B1079" s="82"/>
      <c r="C1079" s="82"/>
      <c r="D1079" s="82"/>
      <c r="E1079" s="82"/>
      <c r="F1079" s="82"/>
      <c r="G1079" s="82"/>
      <c r="H1079" s="82"/>
      <c r="I1079" s="82"/>
      <c r="J1079" s="82"/>
      <c r="K1079" s="82"/>
      <c r="L1079" s="82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2"/>
      <c r="AA1079" s="82"/>
      <c r="AB1079" s="82"/>
      <c r="AC1079" s="82"/>
      <c r="AD1079" s="82"/>
      <c r="AE1079" s="82"/>
      <c r="AF1079" s="82"/>
      <c r="AG1079" s="82"/>
      <c r="AH1079" s="82"/>
      <c r="AI1079" s="82"/>
      <c r="AJ1079" s="82"/>
      <c r="AK1079" s="82"/>
      <c r="AL1079" s="82"/>
      <c r="AM1079" s="82"/>
      <c r="AN1079" s="82"/>
      <c r="AO1079" s="82"/>
      <c r="AP1079" s="82"/>
      <c r="AQ1079" s="82"/>
      <c r="AR1079" s="82"/>
      <c r="AS1079" s="82"/>
      <c r="AT1079" s="82"/>
      <c r="AU1079" s="82"/>
      <c r="AV1079" s="82"/>
      <c r="AW1079" s="82"/>
      <c r="AX1079" s="82"/>
      <c r="AY1079" s="82"/>
      <c r="AZ1079" s="82"/>
      <c r="BA1079" s="82"/>
    </row>
    <row r="1080" spans="1:53" x14ac:dyDescent="0.35">
      <c r="A1080" s="82"/>
      <c r="B1080" s="82"/>
      <c r="C1080" s="82"/>
      <c r="D1080" s="82"/>
      <c r="E1080" s="82"/>
      <c r="F1080" s="82"/>
      <c r="G1080" s="82"/>
      <c r="H1080" s="82"/>
      <c r="I1080" s="82"/>
      <c r="J1080" s="82"/>
      <c r="K1080" s="82"/>
      <c r="L1080" s="82"/>
      <c r="M1080" s="82"/>
      <c r="N1080" s="82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2"/>
      <c r="AA1080" s="82"/>
      <c r="AB1080" s="82"/>
      <c r="AC1080" s="82"/>
      <c r="AD1080" s="82"/>
      <c r="AE1080" s="82"/>
      <c r="AF1080" s="82"/>
      <c r="AG1080" s="82"/>
      <c r="AH1080" s="82"/>
      <c r="AI1080" s="82"/>
      <c r="AJ1080" s="82"/>
      <c r="AK1080" s="82"/>
      <c r="AL1080" s="82"/>
      <c r="AM1080" s="82"/>
      <c r="AN1080" s="82"/>
      <c r="AO1080" s="82"/>
      <c r="AP1080" s="82"/>
      <c r="AQ1080" s="82"/>
      <c r="AR1080" s="82"/>
      <c r="AS1080" s="82"/>
      <c r="AT1080" s="82"/>
      <c r="AU1080" s="82"/>
      <c r="AV1080" s="82"/>
      <c r="AW1080" s="82"/>
      <c r="AX1080" s="82"/>
      <c r="AY1080" s="82"/>
      <c r="AZ1080" s="82"/>
      <c r="BA1080" s="82"/>
    </row>
    <row r="1081" spans="1:53" x14ac:dyDescent="0.35">
      <c r="A1081" s="82"/>
      <c r="B1081" s="82"/>
      <c r="C1081" s="82"/>
      <c r="D1081" s="82"/>
      <c r="E1081" s="82"/>
      <c r="F1081" s="82"/>
      <c r="G1081" s="82"/>
      <c r="H1081" s="82"/>
      <c r="I1081" s="82"/>
      <c r="J1081" s="82"/>
      <c r="K1081" s="82"/>
      <c r="L1081" s="82"/>
      <c r="M1081" s="82"/>
      <c r="N1081" s="82"/>
      <c r="O1081" s="82"/>
      <c r="P1081" s="82"/>
      <c r="Q1081" s="82"/>
      <c r="R1081" s="82"/>
      <c r="S1081" s="82"/>
      <c r="T1081" s="82"/>
      <c r="U1081" s="82"/>
      <c r="V1081" s="82"/>
      <c r="W1081" s="82"/>
      <c r="X1081" s="82"/>
      <c r="Y1081" s="82"/>
      <c r="Z1081" s="82"/>
      <c r="AA1081" s="82"/>
      <c r="AB1081" s="82"/>
      <c r="AC1081" s="82"/>
      <c r="AD1081" s="82"/>
      <c r="AE1081" s="82"/>
      <c r="AF1081" s="82"/>
      <c r="AG1081" s="82"/>
      <c r="AH1081" s="82"/>
      <c r="AI1081" s="82"/>
      <c r="AJ1081" s="82"/>
      <c r="AK1081" s="82"/>
      <c r="AL1081" s="82"/>
      <c r="AM1081" s="82"/>
      <c r="AN1081" s="82"/>
      <c r="AO1081" s="82"/>
      <c r="AP1081" s="82"/>
      <c r="AQ1081" s="82"/>
      <c r="AR1081" s="82"/>
      <c r="AS1081" s="82"/>
      <c r="AT1081" s="82"/>
      <c r="AU1081" s="82"/>
      <c r="AV1081" s="82"/>
      <c r="AW1081" s="82"/>
      <c r="AX1081" s="82"/>
      <c r="AY1081" s="82"/>
      <c r="AZ1081" s="82"/>
      <c r="BA1081" s="82"/>
    </row>
    <row r="1082" spans="1:53" x14ac:dyDescent="0.35">
      <c r="A1082" s="82"/>
      <c r="B1082" s="82"/>
      <c r="C1082" s="82"/>
      <c r="D1082" s="82"/>
      <c r="E1082" s="82"/>
      <c r="F1082" s="82"/>
      <c r="G1082" s="82"/>
      <c r="H1082" s="82"/>
      <c r="I1082" s="82"/>
      <c r="J1082" s="82"/>
      <c r="K1082" s="82"/>
      <c r="L1082" s="82"/>
      <c r="M1082" s="82"/>
      <c r="N1082" s="82"/>
      <c r="O1082" s="82"/>
      <c r="P1082" s="82"/>
      <c r="Q1082" s="82"/>
      <c r="R1082" s="82"/>
      <c r="S1082" s="82"/>
      <c r="T1082" s="82"/>
      <c r="U1082" s="82"/>
      <c r="V1082" s="82"/>
      <c r="W1082" s="82"/>
      <c r="X1082" s="82"/>
      <c r="Y1082" s="82"/>
      <c r="Z1082" s="82"/>
      <c r="AA1082" s="82"/>
      <c r="AB1082" s="82"/>
      <c r="AC1082" s="82"/>
      <c r="AD1082" s="82"/>
      <c r="AE1082" s="82"/>
      <c r="AF1082" s="82"/>
      <c r="AG1082" s="82"/>
      <c r="AH1082" s="82"/>
      <c r="AI1082" s="82"/>
      <c r="AJ1082" s="82"/>
      <c r="AK1082" s="82"/>
      <c r="AL1082" s="82"/>
      <c r="AM1082" s="82"/>
      <c r="AN1082" s="82"/>
      <c r="AO1082" s="82"/>
      <c r="AP1082" s="82"/>
      <c r="AQ1082" s="82"/>
      <c r="AR1082" s="82"/>
      <c r="AS1082" s="82"/>
      <c r="AT1082" s="82"/>
      <c r="AU1082" s="82"/>
      <c r="AV1082" s="82"/>
      <c r="AW1082" s="82"/>
      <c r="AX1082" s="82"/>
      <c r="AY1082" s="82"/>
      <c r="AZ1082" s="82"/>
      <c r="BA1082" s="82"/>
    </row>
    <row r="1083" spans="1:53" x14ac:dyDescent="0.35">
      <c r="A1083" s="82"/>
      <c r="B1083" s="82"/>
      <c r="C1083" s="82"/>
      <c r="D1083" s="82"/>
      <c r="E1083" s="82"/>
      <c r="F1083" s="82"/>
      <c r="G1083" s="82"/>
      <c r="H1083" s="82"/>
      <c r="I1083" s="82"/>
      <c r="J1083" s="82"/>
      <c r="K1083" s="82"/>
      <c r="L1083" s="82"/>
      <c r="M1083" s="82"/>
      <c r="N1083" s="82"/>
      <c r="O1083" s="82"/>
      <c r="P1083" s="82"/>
      <c r="Q1083" s="82"/>
      <c r="R1083" s="82"/>
      <c r="S1083" s="82"/>
      <c r="T1083" s="82"/>
      <c r="U1083" s="82"/>
      <c r="V1083" s="82"/>
      <c r="W1083" s="82"/>
      <c r="X1083" s="82"/>
      <c r="Y1083" s="82"/>
      <c r="Z1083" s="82"/>
      <c r="AA1083" s="82"/>
      <c r="AB1083" s="82"/>
      <c r="AC1083" s="82"/>
      <c r="AD1083" s="82"/>
      <c r="AE1083" s="82"/>
      <c r="AF1083" s="82"/>
      <c r="AG1083" s="82"/>
      <c r="AH1083" s="82"/>
      <c r="AI1083" s="82"/>
      <c r="AJ1083" s="82"/>
      <c r="AK1083" s="82"/>
      <c r="AL1083" s="82"/>
      <c r="AM1083" s="82"/>
      <c r="AN1083" s="82"/>
      <c r="AO1083" s="82"/>
      <c r="AP1083" s="82"/>
      <c r="AQ1083" s="82"/>
      <c r="AR1083" s="82"/>
      <c r="AS1083" s="82"/>
      <c r="AT1083" s="82"/>
      <c r="AU1083" s="82"/>
      <c r="AV1083" s="82"/>
      <c r="AW1083" s="82"/>
      <c r="AX1083" s="82"/>
      <c r="AY1083" s="82"/>
      <c r="AZ1083" s="82"/>
      <c r="BA1083" s="82"/>
    </row>
    <row r="1084" spans="1:53" x14ac:dyDescent="0.35">
      <c r="A1084" s="82"/>
      <c r="B1084" s="82"/>
      <c r="C1084" s="82"/>
      <c r="D1084" s="82"/>
      <c r="E1084" s="82"/>
      <c r="F1084" s="82"/>
      <c r="G1084" s="82"/>
      <c r="H1084" s="82"/>
      <c r="I1084" s="82"/>
      <c r="J1084" s="82"/>
      <c r="K1084" s="82"/>
      <c r="L1084" s="82"/>
      <c r="M1084" s="82"/>
      <c r="N1084" s="82"/>
      <c r="O1084" s="82"/>
      <c r="P1084" s="82"/>
      <c r="Q1084" s="82"/>
      <c r="R1084" s="82"/>
      <c r="S1084" s="82"/>
      <c r="T1084" s="82"/>
      <c r="U1084" s="82"/>
      <c r="V1084" s="82"/>
      <c r="W1084" s="82"/>
      <c r="X1084" s="82"/>
      <c r="Y1084" s="82"/>
      <c r="Z1084" s="82"/>
      <c r="AA1084" s="82"/>
      <c r="AB1084" s="82"/>
      <c r="AC1084" s="82"/>
      <c r="AD1084" s="82"/>
      <c r="AE1084" s="82"/>
      <c r="AF1084" s="82"/>
      <c r="AG1084" s="82"/>
      <c r="AH1084" s="82"/>
      <c r="AI1084" s="82"/>
      <c r="AJ1084" s="82"/>
      <c r="AK1084" s="82"/>
      <c r="AL1084" s="82"/>
      <c r="AM1084" s="82"/>
      <c r="AN1084" s="82"/>
      <c r="AO1084" s="82"/>
      <c r="AP1084" s="82"/>
      <c r="AQ1084" s="82"/>
      <c r="AR1084" s="82"/>
      <c r="AS1084" s="82"/>
      <c r="AT1084" s="82"/>
      <c r="AU1084" s="82"/>
      <c r="AV1084" s="82"/>
      <c r="AW1084" s="82"/>
      <c r="AX1084" s="82"/>
      <c r="AY1084" s="82"/>
      <c r="AZ1084" s="82"/>
      <c r="BA1084" s="82"/>
    </row>
    <row r="1085" spans="1:53" x14ac:dyDescent="0.35">
      <c r="A1085" s="82"/>
      <c r="B1085" s="82"/>
      <c r="C1085" s="82"/>
      <c r="D1085" s="82"/>
      <c r="E1085" s="82"/>
      <c r="F1085" s="82"/>
      <c r="G1085" s="82"/>
      <c r="H1085" s="82"/>
      <c r="I1085" s="82"/>
      <c r="J1085" s="82"/>
      <c r="K1085" s="82"/>
      <c r="L1085" s="82"/>
      <c r="M1085" s="82"/>
      <c r="N1085" s="82"/>
      <c r="O1085" s="82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  <c r="Z1085" s="82"/>
      <c r="AA1085" s="82"/>
      <c r="AB1085" s="82"/>
      <c r="AC1085" s="82"/>
      <c r="AD1085" s="82"/>
      <c r="AE1085" s="82"/>
      <c r="AF1085" s="82"/>
      <c r="AG1085" s="82"/>
      <c r="AH1085" s="82"/>
      <c r="AI1085" s="82"/>
      <c r="AJ1085" s="82"/>
      <c r="AK1085" s="82"/>
      <c r="AL1085" s="82"/>
      <c r="AM1085" s="82"/>
      <c r="AN1085" s="82"/>
      <c r="AO1085" s="82"/>
      <c r="AP1085" s="82"/>
      <c r="AQ1085" s="82"/>
      <c r="AR1085" s="82"/>
      <c r="AS1085" s="82"/>
      <c r="AT1085" s="82"/>
      <c r="AU1085" s="82"/>
      <c r="AV1085" s="82"/>
      <c r="AW1085" s="82"/>
      <c r="AX1085" s="82"/>
      <c r="AY1085" s="82"/>
      <c r="AZ1085" s="82"/>
      <c r="BA1085" s="82"/>
    </row>
    <row r="1086" spans="1:53" x14ac:dyDescent="0.35">
      <c r="A1086" s="82"/>
      <c r="B1086" s="82"/>
      <c r="C1086" s="82"/>
      <c r="D1086" s="82"/>
      <c r="E1086" s="82"/>
      <c r="F1086" s="82"/>
      <c r="G1086" s="82"/>
      <c r="H1086" s="82"/>
      <c r="I1086" s="82"/>
      <c r="J1086" s="82"/>
      <c r="K1086" s="82"/>
      <c r="L1086" s="82"/>
      <c r="M1086" s="82"/>
      <c r="N1086" s="82"/>
      <c r="O1086" s="82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  <c r="Z1086" s="82"/>
      <c r="AA1086" s="82"/>
      <c r="AB1086" s="82"/>
      <c r="AC1086" s="82"/>
      <c r="AD1086" s="82"/>
      <c r="AE1086" s="82"/>
      <c r="AF1086" s="82"/>
      <c r="AG1086" s="82"/>
      <c r="AH1086" s="82"/>
      <c r="AI1086" s="82"/>
      <c r="AJ1086" s="82"/>
      <c r="AK1086" s="82"/>
      <c r="AL1086" s="82"/>
      <c r="AM1086" s="82"/>
      <c r="AN1086" s="82"/>
      <c r="AO1086" s="82"/>
      <c r="AP1086" s="82"/>
      <c r="AQ1086" s="82"/>
      <c r="AR1086" s="82"/>
      <c r="AS1086" s="82"/>
      <c r="AT1086" s="82"/>
      <c r="AU1086" s="82"/>
      <c r="AV1086" s="82"/>
      <c r="AW1086" s="82"/>
      <c r="AX1086" s="82"/>
      <c r="AY1086" s="82"/>
      <c r="AZ1086" s="82"/>
      <c r="BA1086" s="82"/>
    </row>
    <row r="1087" spans="1:53" x14ac:dyDescent="0.35">
      <c r="A1087" s="82"/>
      <c r="B1087" s="82"/>
      <c r="C1087" s="82"/>
      <c r="D1087" s="82"/>
      <c r="E1087" s="82"/>
      <c r="F1087" s="82"/>
      <c r="G1087" s="82"/>
      <c r="H1087" s="82"/>
      <c r="I1087" s="82"/>
      <c r="J1087" s="82"/>
      <c r="K1087" s="82"/>
      <c r="L1087" s="82"/>
      <c r="M1087" s="82"/>
      <c r="N1087" s="82"/>
      <c r="O1087" s="82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  <c r="Z1087" s="82"/>
      <c r="AA1087" s="82"/>
      <c r="AB1087" s="82"/>
      <c r="AC1087" s="82"/>
      <c r="AD1087" s="82"/>
      <c r="AE1087" s="82"/>
      <c r="AF1087" s="82"/>
      <c r="AG1087" s="82"/>
      <c r="AH1087" s="82"/>
      <c r="AI1087" s="82"/>
      <c r="AJ1087" s="82"/>
      <c r="AK1087" s="82"/>
      <c r="AL1087" s="82"/>
      <c r="AM1087" s="82"/>
      <c r="AN1087" s="82"/>
      <c r="AO1087" s="82"/>
      <c r="AP1087" s="82"/>
      <c r="AQ1087" s="82"/>
      <c r="AR1087" s="82"/>
      <c r="AS1087" s="82"/>
      <c r="AT1087" s="82"/>
      <c r="AU1087" s="82"/>
      <c r="AV1087" s="82"/>
      <c r="AW1087" s="82"/>
      <c r="AX1087" s="82"/>
      <c r="AY1087" s="82"/>
      <c r="AZ1087" s="82"/>
      <c r="BA1087" s="82"/>
    </row>
    <row r="1088" spans="1:53" x14ac:dyDescent="0.35">
      <c r="A1088" s="82"/>
      <c r="B1088" s="82"/>
      <c r="C1088" s="82"/>
      <c r="D1088" s="82"/>
      <c r="E1088" s="82"/>
      <c r="F1088" s="82"/>
      <c r="G1088" s="82"/>
      <c r="H1088" s="82"/>
      <c r="I1088" s="82"/>
      <c r="J1088" s="82"/>
      <c r="K1088" s="82"/>
      <c r="L1088" s="82"/>
      <c r="M1088" s="82"/>
      <c r="N1088" s="82"/>
      <c r="O1088" s="82"/>
      <c r="P1088" s="82"/>
      <c r="Q1088" s="82"/>
      <c r="R1088" s="82"/>
      <c r="S1088" s="82"/>
      <c r="T1088" s="82"/>
      <c r="U1088" s="82"/>
      <c r="V1088" s="82"/>
      <c r="W1088" s="82"/>
      <c r="X1088" s="82"/>
      <c r="Y1088" s="82"/>
      <c r="Z1088" s="82"/>
      <c r="AA1088" s="82"/>
      <c r="AB1088" s="82"/>
      <c r="AC1088" s="82"/>
      <c r="AD1088" s="82"/>
      <c r="AE1088" s="82"/>
      <c r="AF1088" s="82"/>
      <c r="AG1088" s="82"/>
      <c r="AH1088" s="82"/>
      <c r="AI1088" s="82"/>
      <c r="AJ1088" s="82"/>
      <c r="AK1088" s="82"/>
      <c r="AL1088" s="82"/>
      <c r="AM1088" s="82"/>
      <c r="AN1088" s="82"/>
      <c r="AO1088" s="82"/>
      <c r="AP1088" s="82"/>
      <c r="AQ1088" s="82"/>
      <c r="AR1088" s="82"/>
      <c r="AS1088" s="82"/>
      <c r="AT1088" s="82"/>
      <c r="AU1088" s="82"/>
      <c r="AV1088" s="82"/>
      <c r="AW1088" s="82"/>
      <c r="AX1088" s="82"/>
      <c r="AY1088" s="82"/>
      <c r="AZ1088" s="82"/>
      <c r="BA1088" s="82"/>
    </row>
    <row r="1089" spans="1:53" x14ac:dyDescent="0.35">
      <c r="A1089" s="82"/>
      <c r="B1089" s="82"/>
      <c r="C1089" s="82"/>
      <c r="D1089" s="82"/>
      <c r="E1089" s="82"/>
      <c r="F1089" s="82"/>
      <c r="G1089" s="82"/>
      <c r="H1089" s="82"/>
      <c r="I1089" s="82"/>
      <c r="J1089" s="82"/>
      <c r="K1089" s="82"/>
      <c r="L1089" s="82"/>
      <c r="M1089" s="82"/>
      <c r="N1089" s="82"/>
      <c r="O1089" s="82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  <c r="Z1089" s="82"/>
      <c r="AA1089" s="82"/>
      <c r="AB1089" s="82"/>
      <c r="AC1089" s="82"/>
      <c r="AD1089" s="82"/>
      <c r="AE1089" s="82"/>
      <c r="AF1089" s="82"/>
      <c r="AG1089" s="82"/>
      <c r="AH1089" s="82"/>
      <c r="AI1089" s="82"/>
      <c r="AJ1089" s="82"/>
      <c r="AK1089" s="82"/>
      <c r="AL1089" s="82"/>
      <c r="AM1089" s="82"/>
      <c r="AN1089" s="82"/>
      <c r="AO1089" s="82"/>
      <c r="AP1089" s="82"/>
      <c r="AQ1089" s="82"/>
      <c r="AR1089" s="82"/>
      <c r="AS1089" s="82"/>
      <c r="AT1089" s="82"/>
      <c r="AU1089" s="82"/>
      <c r="AV1089" s="82"/>
      <c r="AW1089" s="82"/>
      <c r="AX1089" s="82"/>
      <c r="AY1089" s="82"/>
      <c r="AZ1089" s="82"/>
      <c r="BA1089" s="82"/>
    </row>
    <row r="1090" spans="1:53" x14ac:dyDescent="0.35">
      <c r="A1090" s="82"/>
      <c r="B1090" s="82"/>
      <c r="C1090" s="82"/>
      <c r="D1090" s="82"/>
      <c r="E1090" s="82"/>
      <c r="F1090" s="82"/>
      <c r="G1090" s="82"/>
      <c r="H1090" s="82"/>
      <c r="I1090" s="82"/>
      <c r="J1090" s="82"/>
      <c r="K1090" s="82"/>
      <c r="L1090" s="82"/>
      <c r="M1090" s="82"/>
      <c r="N1090" s="82"/>
      <c r="O1090" s="82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  <c r="Z1090" s="82"/>
      <c r="AA1090" s="82"/>
      <c r="AB1090" s="82"/>
      <c r="AC1090" s="82"/>
      <c r="AD1090" s="82"/>
      <c r="AE1090" s="82"/>
      <c r="AF1090" s="82"/>
      <c r="AG1090" s="82"/>
      <c r="AH1090" s="82"/>
      <c r="AI1090" s="82"/>
      <c r="AJ1090" s="82"/>
      <c r="AK1090" s="82"/>
      <c r="AL1090" s="82"/>
      <c r="AM1090" s="82"/>
      <c r="AN1090" s="82"/>
      <c r="AO1090" s="82"/>
      <c r="AP1090" s="82"/>
      <c r="AQ1090" s="82"/>
      <c r="AR1090" s="82"/>
      <c r="AS1090" s="82"/>
      <c r="AT1090" s="82"/>
      <c r="AU1090" s="82"/>
      <c r="AV1090" s="82"/>
      <c r="AW1090" s="82"/>
      <c r="AX1090" s="82"/>
      <c r="AY1090" s="82"/>
      <c r="AZ1090" s="82"/>
      <c r="BA1090" s="82"/>
    </row>
    <row r="1091" spans="1:53" x14ac:dyDescent="0.35">
      <c r="A1091" s="82"/>
      <c r="B1091" s="82"/>
      <c r="C1091" s="82"/>
      <c r="D1091" s="82"/>
      <c r="E1091" s="82"/>
      <c r="F1091" s="82"/>
      <c r="G1091" s="82"/>
      <c r="H1091" s="82"/>
      <c r="I1091" s="82"/>
      <c r="J1091" s="82"/>
      <c r="K1091" s="82"/>
      <c r="L1091" s="82"/>
      <c r="M1091" s="82"/>
      <c r="N1091" s="82"/>
      <c r="O1091" s="82"/>
      <c r="P1091" s="82"/>
      <c r="Q1091" s="82"/>
      <c r="R1091" s="82"/>
      <c r="S1091" s="82"/>
      <c r="T1091" s="82"/>
      <c r="U1091" s="82"/>
      <c r="V1091" s="82"/>
      <c r="W1091" s="82"/>
      <c r="X1091" s="82"/>
      <c r="Y1091" s="82"/>
      <c r="Z1091" s="82"/>
      <c r="AA1091" s="82"/>
      <c r="AB1091" s="82"/>
      <c r="AC1091" s="82"/>
      <c r="AD1091" s="82"/>
      <c r="AE1091" s="82"/>
      <c r="AF1091" s="82"/>
      <c r="AG1091" s="82"/>
      <c r="AH1091" s="82"/>
      <c r="AI1091" s="82"/>
      <c r="AJ1091" s="82"/>
      <c r="AK1091" s="82"/>
      <c r="AL1091" s="82"/>
      <c r="AM1091" s="82"/>
      <c r="AN1091" s="82"/>
      <c r="AO1091" s="82"/>
      <c r="AP1091" s="82"/>
      <c r="AQ1091" s="82"/>
      <c r="AR1091" s="82"/>
      <c r="AS1091" s="82"/>
      <c r="AT1091" s="82"/>
      <c r="AU1091" s="82"/>
      <c r="AV1091" s="82"/>
      <c r="AW1091" s="82"/>
      <c r="AX1091" s="82"/>
      <c r="AY1091" s="82"/>
      <c r="AZ1091" s="82"/>
      <c r="BA1091" s="82"/>
    </row>
    <row r="1092" spans="1:53" x14ac:dyDescent="0.35">
      <c r="A1092" s="82"/>
      <c r="B1092" s="82"/>
      <c r="C1092" s="82"/>
      <c r="D1092" s="82"/>
      <c r="E1092" s="82"/>
      <c r="F1092" s="82"/>
      <c r="G1092" s="82"/>
      <c r="H1092" s="82"/>
      <c r="I1092" s="82"/>
      <c r="J1092" s="82"/>
      <c r="K1092" s="82"/>
      <c r="L1092" s="82"/>
      <c r="M1092" s="82"/>
      <c r="N1092" s="82"/>
      <c r="O1092" s="82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  <c r="Z1092" s="82"/>
      <c r="AA1092" s="82"/>
      <c r="AB1092" s="82"/>
      <c r="AC1092" s="82"/>
      <c r="AD1092" s="82"/>
      <c r="AE1092" s="82"/>
      <c r="AF1092" s="82"/>
      <c r="AG1092" s="82"/>
      <c r="AH1092" s="82"/>
      <c r="AI1092" s="82"/>
      <c r="AJ1092" s="82"/>
      <c r="AK1092" s="82"/>
      <c r="AL1092" s="82"/>
      <c r="AM1092" s="82"/>
      <c r="AN1092" s="82"/>
      <c r="AO1092" s="82"/>
      <c r="AP1092" s="82"/>
      <c r="AQ1092" s="82"/>
      <c r="AR1092" s="82"/>
      <c r="AS1092" s="82"/>
      <c r="AT1092" s="82"/>
      <c r="AU1092" s="82"/>
      <c r="AV1092" s="82"/>
      <c r="AW1092" s="82"/>
      <c r="AX1092" s="82"/>
      <c r="AY1092" s="82"/>
      <c r="AZ1092" s="82"/>
      <c r="BA1092" s="82"/>
    </row>
    <row r="1093" spans="1:53" x14ac:dyDescent="0.35">
      <c r="A1093" s="82"/>
      <c r="B1093" s="82"/>
      <c r="C1093" s="82"/>
      <c r="D1093" s="82"/>
      <c r="E1093" s="82"/>
      <c r="F1093" s="82"/>
      <c r="G1093" s="82"/>
      <c r="H1093" s="82"/>
      <c r="I1093" s="82"/>
      <c r="J1093" s="82"/>
      <c r="K1093" s="82"/>
      <c r="L1093" s="82"/>
      <c r="M1093" s="82"/>
      <c r="N1093" s="82"/>
      <c r="O1093" s="82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  <c r="Z1093" s="82"/>
      <c r="AA1093" s="82"/>
      <c r="AB1093" s="82"/>
      <c r="AC1093" s="82"/>
      <c r="AD1093" s="82"/>
      <c r="AE1093" s="82"/>
      <c r="AF1093" s="82"/>
      <c r="AG1093" s="82"/>
      <c r="AH1093" s="82"/>
      <c r="AI1093" s="82"/>
      <c r="AJ1093" s="82"/>
      <c r="AK1093" s="82"/>
      <c r="AL1093" s="82"/>
      <c r="AM1093" s="82"/>
      <c r="AN1093" s="82"/>
      <c r="AO1093" s="82"/>
      <c r="AP1093" s="82"/>
      <c r="AQ1093" s="82"/>
      <c r="AR1093" s="82"/>
      <c r="AS1093" s="82"/>
      <c r="AT1093" s="82"/>
      <c r="AU1093" s="82"/>
      <c r="AV1093" s="82"/>
      <c r="AW1093" s="82"/>
      <c r="AX1093" s="82"/>
      <c r="AY1093" s="82"/>
      <c r="AZ1093" s="82"/>
      <c r="BA1093" s="82"/>
    </row>
    <row r="1094" spans="1:53" x14ac:dyDescent="0.35">
      <c r="A1094" s="82"/>
      <c r="B1094" s="82"/>
      <c r="C1094" s="82"/>
      <c r="D1094" s="82"/>
      <c r="E1094" s="82"/>
      <c r="F1094" s="82"/>
      <c r="G1094" s="82"/>
      <c r="H1094" s="82"/>
      <c r="I1094" s="82"/>
      <c r="J1094" s="82"/>
      <c r="K1094" s="82"/>
      <c r="L1094" s="82"/>
      <c r="M1094" s="82"/>
      <c r="N1094" s="82"/>
      <c r="O1094" s="82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  <c r="Z1094" s="82"/>
      <c r="AA1094" s="82"/>
      <c r="AB1094" s="82"/>
      <c r="AC1094" s="82"/>
      <c r="AD1094" s="82"/>
      <c r="AE1094" s="82"/>
      <c r="AF1094" s="82"/>
      <c r="AG1094" s="82"/>
      <c r="AH1094" s="82"/>
      <c r="AI1094" s="82"/>
      <c r="AJ1094" s="82"/>
      <c r="AK1094" s="82"/>
      <c r="AL1094" s="82"/>
      <c r="AM1094" s="82"/>
      <c r="AN1094" s="82"/>
      <c r="AO1094" s="82"/>
      <c r="AP1094" s="82"/>
      <c r="AQ1094" s="82"/>
      <c r="AR1094" s="82"/>
      <c r="AS1094" s="82"/>
      <c r="AT1094" s="82"/>
      <c r="AU1094" s="82"/>
      <c r="AV1094" s="82"/>
      <c r="AW1094" s="82"/>
      <c r="AX1094" s="82"/>
      <c r="AY1094" s="82"/>
      <c r="AZ1094" s="82"/>
      <c r="BA1094" s="82"/>
    </row>
    <row r="1095" spans="1:53" x14ac:dyDescent="0.35">
      <c r="A1095" s="82"/>
      <c r="B1095" s="82"/>
      <c r="C1095" s="82"/>
      <c r="D1095" s="82"/>
      <c r="E1095" s="82"/>
      <c r="F1095" s="82"/>
      <c r="G1095" s="82"/>
      <c r="H1095" s="82"/>
      <c r="I1095" s="82"/>
      <c r="J1095" s="82"/>
      <c r="K1095" s="82"/>
      <c r="L1095" s="82"/>
      <c r="M1095" s="82"/>
      <c r="N1095" s="82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2"/>
      <c r="AA1095" s="82"/>
      <c r="AB1095" s="82"/>
      <c r="AC1095" s="82"/>
      <c r="AD1095" s="82"/>
      <c r="AE1095" s="82"/>
      <c r="AF1095" s="82"/>
      <c r="AG1095" s="82"/>
      <c r="AH1095" s="82"/>
      <c r="AI1095" s="82"/>
      <c r="AJ1095" s="82"/>
      <c r="AK1095" s="82"/>
      <c r="AL1095" s="82"/>
      <c r="AM1095" s="82"/>
      <c r="AN1095" s="82"/>
      <c r="AO1095" s="82"/>
      <c r="AP1095" s="82"/>
      <c r="AQ1095" s="82"/>
      <c r="AR1095" s="82"/>
      <c r="AS1095" s="82"/>
      <c r="AT1095" s="82"/>
      <c r="AU1095" s="82"/>
      <c r="AV1095" s="82"/>
      <c r="AW1095" s="82"/>
      <c r="AX1095" s="82"/>
      <c r="AY1095" s="82"/>
      <c r="AZ1095" s="82"/>
      <c r="BA1095" s="82"/>
    </row>
    <row r="1096" spans="1:53" x14ac:dyDescent="0.35">
      <c r="A1096" s="82"/>
      <c r="B1096" s="82"/>
      <c r="C1096" s="82"/>
      <c r="D1096" s="82"/>
      <c r="E1096" s="82"/>
      <c r="F1096" s="82"/>
      <c r="G1096" s="82"/>
      <c r="H1096" s="82"/>
      <c r="I1096" s="82"/>
      <c r="J1096" s="82"/>
      <c r="K1096" s="82"/>
      <c r="L1096" s="82"/>
      <c r="M1096" s="82"/>
      <c r="N1096" s="82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2"/>
      <c r="AA1096" s="82"/>
      <c r="AB1096" s="82"/>
      <c r="AC1096" s="82"/>
      <c r="AD1096" s="82"/>
      <c r="AE1096" s="82"/>
      <c r="AF1096" s="82"/>
      <c r="AG1096" s="82"/>
      <c r="AH1096" s="82"/>
      <c r="AI1096" s="82"/>
      <c r="AJ1096" s="82"/>
      <c r="AK1096" s="82"/>
      <c r="AL1096" s="82"/>
      <c r="AM1096" s="82"/>
      <c r="AN1096" s="82"/>
      <c r="AO1096" s="82"/>
      <c r="AP1096" s="82"/>
      <c r="AQ1096" s="82"/>
      <c r="AR1096" s="82"/>
      <c r="AS1096" s="82"/>
      <c r="AT1096" s="82"/>
      <c r="AU1096" s="82"/>
      <c r="AV1096" s="82"/>
      <c r="AW1096" s="82"/>
      <c r="AX1096" s="82"/>
      <c r="AY1096" s="82"/>
      <c r="AZ1096" s="82"/>
      <c r="BA1096" s="82"/>
    </row>
    <row r="1097" spans="1:53" x14ac:dyDescent="0.35">
      <c r="A1097" s="82"/>
      <c r="B1097" s="82"/>
      <c r="C1097" s="82"/>
      <c r="D1097" s="82"/>
      <c r="E1097" s="82"/>
      <c r="F1097" s="82"/>
      <c r="G1097" s="82"/>
      <c r="H1097" s="82"/>
      <c r="I1097" s="82"/>
      <c r="J1097" s="82"/>
      <c r="K1097" s="82"/>
      <c r="L1097" s="82"/>
      <c r="M1097" s="82"/>
      <c r="N1097" s="82"/>
      <c r="O1097" s="82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  <c r="Z1097" s="82"/>
      <c r="AA1097" s="82"/>
      <c r="AB1097" s="82"/>
      <c r="AC1097" s="82"/>
      <c r="AD1097" s="82"/>
      <c r="AE1097" s="82"/>
      <c r="AF1097" s="82"/>
      <c r="AG1097" s="82"/>
      <c r="AH1097" s="82"/>
      <c r="AI1097" s="82"/>
      <c r="AJ1097" s="82"/>
      <c r="AK1097" s="82"/>
      <c r="AL1097" s="82"/>
      <c r="AM1097" s="82"/>
      <c r="AN1097" s="82"/>
      <c r="AO1097" s="82"/>
      <c r="AP1097" s="82"/>
      <c r="AQ1097" s="82"/>
      <c r="AR1097" s="82"/>
      <c r="AS1097" s="82"/>
      <c r="AT1097" s="82"/>
      <c r="AU1097" s="82"/>
      <c r="AV1097" s="82"/>
      <c r="AW1097" s="82"/>
      <c r="AX1097" s="82"/>
      <c r="AY1097" s="82"/>
      <c r="AZ1097" s="82"/>
      <c r="BA1097" s="82"/>
    </row>
    <row r="1098" spans="1:53" x14ac:dyDescent="0.35">
      <c r="A1098" s="82"/>
      <c r="B1098" s="82"/>
      <c r="C1098" s="82"/>
      <c r="D1098" s="82"/>
      <c r="E1098" s="82"/>
      <c r="F1098" s="82"/>
      <c r="G1098" s="82"/>
      <c r="H1098" s="82"/>
      <c r="I1098" s="82"/>
      <c r="J1098" s="82"/>
      <c r="K1098" s="82"/>
      <c r="L1098" s="82"/>
      <c r="M1098" s="82"/>
      <c r="N1098" s="82"/>
      <c r="O1098" s="82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  <c r="Z1098" s="82"/>
      <c r="AA1098" s="82"/>
      <c r="AB1098" s="82"/>
      <c r="AC1098" s="82"/>
      <c r="AD1098" s="82"/>
      <c r="AE1098" s="82"/>
      <c r="AF1098" s="82"/>
      <c r="AG1098" s="82"/>
      <c r="AH1098" s="82"/>
      <c r="AI1098" s="82"/>
      <c r="AJ1098" s="82"/>
      <c r="AK1098" s="82"/>
      <c r="AL1098" s="82"/>
      <c r="AM1098" s="82"/>
      <c r="AN1098" s="82"/>
      <c r="AO1098" s="82"/>
      <c r="AP1098" s="82"/>
      <c r="AQ1098" s="82"/>
      <c r="AR1098" s="82"/>
      <c r="AS1098" s="82"/>
      <c r="AT1098" s="82"/>
      <c r="AU1098" s="82"/>
      <c r="AV1098" s="82"/>
      <c r="AW1098" s="82"/>
      <c r="AX1098" s="82"/>
      <c r="AY1098" s="82"/>
      <c r="AZ1098" s="82"/>
      <c r="BA1098" s="82"/>
    </row>
    <row r="1099" spans="1:53" x14ac:dyDescent="0.35">
      <c r="A1099" s="82"/>
      <c r="B1099" s="82"/>
      <c r="C1099" s="82"/>
      <c r="D1099" s="82"/>
      <c r="E1099" s="82"/>
      <c r="F1099" s="82"/>
      <c r="G1099" s="82"/>
      <c r="H1099" s="82"/>
      <c r="I1099" s="82"/>
      <c r="J1099" s="82"/>
      <c r="K1099" s="82"/>
      <c r="L1099" s="82"/>
      <c r="M1099" s="82"/>
      <c r="N1099" s="82"/>
      <c r="O1099" s="82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  <c r="Z1099" s="82"/>
      <c r="AA1099" s="82"/>
      <c r="AB1099" s="82"/>
      <c r="AC1099" s="82"/>
      <c r="AD1099" s="82"/>
      <c r="AE1099" s="82"/>
      <c r="AF1099" s="82"/>
      <c r="AG1099" s="82"/>
      <c r="AH1099" s="82"/>
      <c r="AI1099" s="82"/>
      <c r="AJ1099" s="82"/>
      <c r="AK1099" s="82"/>
      <c r="AL1099" s="82"/>
      <c r="AM1099" s="82"/>
      <c r="AN1099" s="82"/>
      <c r="AO1099" s="82"/>
      <c r="AP1099" s="82"/>
      <c r="AQ1099" s="82"/>
      <c r="AR1099" s="82"/>
      <c r="AS1099" s="82"/>
      <c r="AT1099" s="82"/>
      <c r="AU1099" s="82"/>
      <c r="AV1099" s="82"/>
      <c r="AW1099" s="82"/>
      <c r="AX1099" s="82"/>
      <c r="AY1099" s="82"/>
      <c r="AZ1099" s="82"/>
      <c r="BA1099" s="82"/>
    </row>
    <row r="1100" spans="1:53" x14ac:dyDescent="0.35">
      <c r="A1100" s="82"/>
      <c r="B1100" s="82"/>
      <c r="C1100" s="82"/>
      <c r="D1100" s="82"/>
      <c r="E1100" s="82"/>
      <c r="F1100" s="82"/>
      <c r="G1100" s="82"/>
      <c r="H1100" s="82"/>
      <c r="I1100" s="82"/>
      <c r="J1100" s="82"/>
      <c r="K1100" s="82"/>
      <c r="L1100" s="82"/>
      <c r="M1100" s="82"/>
      <c r="N1100" s="82"/>
      <c r="O1100" s="82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  <c r="Z1100" s="82"/>
      <c r="AA1100" s="82"/>
      <c r="AB1100" s="82"/>
      <c r="AC1100" s="82"/>
      <c r="AD1100" s="82"/>
      <c r="AE1100" s="82"/>
      <c r="AF1100" s="82"/>
      <c r="AG1100" s="82"/>
      <c r="AH1100" s="82"/>
      <c r="AI1100" s="82"/>
      <c r="AJ1100" s="82"/>
      <c r="AK1100" s="82"/>
      <c r="AL1100" s="82"/>
      <c r="AM1100" s="82"/>
      <c r="AN1100" s="82"/>
      <c r="AO1100" s="82"/>
      <c r="AP1100" s="82"/>
      <c r="AQ1100" s="82"/>
      <c r="AR1100" s="82"/>
      <c r="AS1100" s="82"/>
      <c r="AT1100" s="82"/>
      <c r="AU1100" s="82"/>
      <c r="AV1100" s="82"/>
      <c r="AW1100" s="82"/>
      <c r="AX1100" s="82"/>
      <c r="AY1100" s="82"/>
      <c r="AZ1100" s="82"/>
      <c r="BA1100" s="82"/>
    </row>
    <row r="1101" spans="1:53" x14ac:dyDescent="0.35">
      <c r="A1101" s="82"/>
      <c r="B1101" s="82"/>
      <c r="C1101" s="82"/>
      <c r="D1101" s="82"/>
      <c r="E1101" s="82"/>
      <c r="F1101" s="82"/>
      <c r="G1101" s="82"/>
      <c r="H1101" s="82"/>
      <c r="I1101" s="82"/>
      <c r="J1101" s="82"/>
      <c r="K1101" s="82"/>
      <c r="L1101" s="82"/>
      <c r="M1101" s="82"/>
      <c r="N1101" s="82"/>
      <c r="O1101" s="82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  <c r="Z1101" s="82"/>
      <c r="AA1101" s="82"/>
      <c r="AB1101" s="82"/>
      <c r="AC1101" s="82"/>
      <c r="AD1101" s="82"/>
      <c r="AE1101" s="82"/>
      <c r="AF1101" s="82"/>
      <c r="AG1101" s="82"/>
      <c r="AH1101" s="82"/>
      <c r="AI1101" s="82"/>
      <c r="AJ1101" s="82"/>
      <c r="AK1101" s="82"/>
      <c r="AL1101" s="82"/>
      <c r="AM1101" s="82"/>
      <c r="AN1101" s="82"/>
      <c r="AO1101" s="82"/>
      <c r="AP1101" s="82"/>
      <c r="AQ1101" s="82"/>
      <c r="AR1101" s="82"/>
      <c r="AS1101" s="82"/>
      <c r="AT1101" s="82"/>
      <c r="AU1101" s="82"/>
      <c r="AV1101" s="82"/>
      <c r="AW1101" s="82"/>
      <c r="AX1101" s="82"/>
      <c r="AY1101" s="82"/>
      <c r="AZ1101" s="82"/>
      <c r="BA1101" s="82"/>
    </row>
    <row r="1102" spans="1:53" x14ac:dyDescent="0.35">
      <c r="A1102" s="82"/>
      <c r="B1102" s="82"/>
      <c r="C1102" s="82"/>
      <c r="D1102" s="82"/>
      <c r="E1102" s="82"/>
      <c r="F1102" s="82"/>
      <c r="G1102" s="82"/>
      <c r="H1102" s="82"/>
      <c r="I1102" s="82"/>
      <c r="J1102" s="82"/>
      <c r="K1102" s="82"/>
      <c r="L1102" s="82"/>
      <c r="M1102" s="82"/>
      <c r="N1102" s="82"/>
      <c r="O1102" s="82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  <c r="Z1102" s="82"/>
      <c r="AA1102" s="82"/>
      <c r="AB1102" s="82"/>
      <c r="AC1102" s="82"/>
      <c r="AD1102" s="82"/>
      <c r="AE1102" s="82"/>
      <c r="AF1102" s="82"/>
      <c r="AG1102" s="82"/>
      <c r="AH1102" s="82"/>
      <c r="AI1102" s="82"/>
      <c r="AJ1102" s="82"/>
      <c r="AK1102" s="82"/>
      <c r="AL1102" s="82"/>
      <c r="AM1102" s="82"/>
      <c r="AN1102" s="82"/>
      <c r="AO1102" s="82"/>
      <c r="AP1102" s="82"/>
      <c r="AQ1102" s="82"/>
      <c r="AR1102" s="82"/>
      <c r="AS1102" s="82"/>
      <c r="AT1102" s="82"/>
      <c r="AU1102" s="82"/>
      <c r="AV1102" s="82"/>
      <c r="AW1102" s="82"/>
      <c r="AX1102" s="82"/>
      <c r="AY1102" s="82"/>
      <c r="AZ1102" s="82"/>
      <c r="BA1102" s="82"/>
    </row>
    <row r="1103" spans="1:53" x14ac:dyDescent="0.35">
      <c r="A1103" s="82"/>
      <c r="B1103" s="82"/>
      <c r="C1103" s="82"/>
      <c r="D1103" s="82"/>
      <c r="E1103" s="82"/>
      <c r="F1103" s="82"/>
      <c r="G1103" s="82"/>
      <c r="H1103" s="82"/>
      <c r="I1103" s="82"/>
      <c r="J1103" s="82"/>
      <c r="K1103" s="82"/>
      <c r="L1103" s="82"/>
      <c r="M1103" s="82"/>
      <c r="N1103" s="82"/>
      <c r="O1103" s="82"/>
      <c r="P1103" s="82"/>
      <c r="Q1103" s="82"/>
      <c r="R1103" s="82"/>
      <c r="S1103" s="82"/>
      <c r="T1103" s="82"/>
      <c r="U1103" s="82"/>
      <c r="V1103" s="82"/>
      <c r="W1103" s="82"/>
      <c r="X1103" s="82"/>
      <c r="Y1103" s="82"/>
      <c r="Z1103" s="82"/>
      <c r="AA1103" s="82"/>
      <c r="AB1103" s="82"/>
      <c r="AC1103" s="82"/>
      <c r="AD1103" s="82"/>
      <c r="AE1103" s="82"/>
      <c r="AF1103" s="82"/>
      <c r="AG1103" s="82"/>
      <c r="AH1103" s="82"/>
      <c r="AI1103" s="82"/>
      <c r="AJ1103" s="82"/>
      <c r="AK1103" s="82"/>
      <c r="AL1103" s="82"/>
      <c r="AM1103" s="82"/>
      <c r="AN1103" s="82"/>
      <c r="AO1103" s="82"/>
      <c r="AP1103" s="82"/>
      <c r="AQ1103" s="82"/>
      <c r="AR1103" s="82"/>
      <c r="AS1103" s="82"/>
      <c r="AT1103" s="82"/>
      <c r="AU1103" s="82"/>
      <c r="AV1103" s="82"/>
      <c r="AW1103" s="82"/>
      <c r="AX1103" s="82"/>
      <c r="AY1103" s="82"/>
      <c r="AZ1103" s="82"/>
      <c r="BA1103" s="82"/>
    </row>
    <row r="1104" spans="1:53" x14ac:dyDescent="0.35">
      <c r="A1104" s="82"/>
      <c r="B1104" s="82"/>
      <c r="C1104" s="82"/>
      <c r="D1104" s="82"/>
      <c r="E1104" s="82"/>
      <c r="F1104" s="82"/>
      <c r="G1104" s="82"/>
      <c r="H1104" s="82"/>
      <c r="I1104" s="82"/>
      <c r="J1104" s="82"/>
      <c r="K1104" s="82"/>
      <c r="L1104" s="82"/>
      <c r="M1104" s="82"/>
      <c r="N1104" s="82"/>
      <c r="O1104" s="82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  <c r="Z1104" s="82"/>
      <c r="AA1104" s="82"/>
      <c r="AB1104" s="82"/>
      <c r="AC1104" s="82"/>
      <c r="AD1104" s="82"/>
      <c r="AE1104" s="82"/>
      <c r="AF1104" s="82"/>
      <c r="AG1104" s="82"/>
      <c r="AH1104" s="82"/>
      <c r="AI1104" s="82"/>
      <c r="AJ1104" s="82"/>
      <c r="AK1104" s="82"/>
      <c r="AL1104" s="82"/>
      <c r="AM1104" s="82"/>
      <c r="AN1104" s="82"/>
      <c r="AO1104" s="82"/>
      <c r="AP1104" s="82"/>
      <c r="AQ1104" s="82"/>
      <c r="AR1104" s="82"/>
      <c r="AS1104" s="82"/>
      <c r="AT1104" s="82"/>
      <c r="AU1104" s="82"/>
      <c r="AV1104" s="82"/>
      <c r="AW1104" s="82"/>
      <c r="AX1104" s="82"/>
      <c r="AY1104" s="82"/>
      <c r="AZ1104" s="82"/>
      <c r="BA1104" s="82"/>
    </row>
    <row r="1105" spans="1:53" x14ac:dyDescent="0.35">
      <c r="A1105" s="82"/>
      <c r="B1105" s="82"/>
      <c r="C1105" s="82"/>
      <c r="D1105" s="82"/>
      <c r="E1105" s="82"/>
      <c r="F1105" s="82"/>
      <c r="G1105" s="82"/>
      <c r="H1105" s="82"/>
      <c r="I1105" s="82"/>
      <c r="J1105" s="82"/>
      <c r="K1105" s="82"/>
      <c r="L1105" s="82"/>
      <c r="M1105" s="82"/>
      <c r="N1105" s="82"/>
      <c r="O1105" s="82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  <c r="Z1105" s="82"/>
      <c r="AA1105" s="82"/>
      <c r="AB1105" s="82"/>
      <c r="AC1105" s="82"/>
      <c r="AD1105" s="82"/>
      <c r="AE1105" s="82"/>
      <c r="AF1105" s="82"/>
      <c r="AG1105" s="82"/>
      <c r="AH1105" s="82"/>
      <c r="AI1105" s="82"/>
      <c r="AJ1105" s="82"/>
      <c r="AK1105" s="82"/>
      <c r="AL1105" s="82"/>
      <c r="AM1105" s="82"/>
      <c r="AN1105" s="82"/>
      <c r="AO1105" s="82"/>
      <c r="AP1105" s="82"/>
      <c r="AQ1105" s="82"/>
      <c r="AR1105" s="82"/>
      <c r="AS1105" s="82"/>
      <c r="AT1105" s="82"/>
      <c r="AU1105" s="82"/>
      <c r="AV1105" s="82"/>
      <c r="AW1105" s="82"/>
      <c r="AX1105" s="82"/>
      <c r="AY1105" s="82"/>
      <c r="AZ1105" s="82"/>
      <c r="BA1105" s="82"/>
    </row>
    <row r="1106" spans="1:53" x14ac:dyDescent="0.35">
      <c r="A1106" s="82"/>
      <c r="B1106" s="82"/>
      <c r="C1106" s="82"/>
      <c r="D1106" s="82"/>
      <c r="E1106" s="82"/>
      <c r="F1106" s="82"/>
      <c r="G1106" s="82"/>
      <c r="H1106" s="82"/>
      <c r="I1106" s="82"/>
      <c r="J1106" s="82"/>
      <c r="K1106" s="82"/>
      <c r="L1106" s="82"/>
      <c r="M1106" s="82"/>
      <c r="N1106" s="82"/>
      <c r="O1106" s="82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  <c r="Z1106" s="82"/>
      <c r="AA1106" s="82"/>
      <c r="AB1106" s="82"/>
      <c r="AC1106" s="82"/>
      <c r="AD1106" s="82"/>
      <c r="AE1106" s="82"/>
      <c r="AF1106" s="82"/>
      <c r="AG1106" s="82"/>
      <c r="AH1106" s="82"/>
      <c r="AI1106" s="82"/>
      <c r="AJ1106" s="82"/>
      <c r="AK1106" s="82"/>
      <c r="AL1106" s="82"/>
      <c r="AM1106" s="82"/>
      <c r="AN1106" s="82"/>
      <c r="AO1106" s="82"/>
      <c r="AP1106" s="82"/>
      <c r="AQ1106" s="82"/>
      <c r="AR1106" s="82"/>
      <c r="AS1106" s="82"/>
      <c r="AT1106" s="82"/>
      <c r="AU1106" s="82"/>
      <c r="AV1106" s="82"/>
      <c r="AW1106" s="82"/>
      <c r="AX1106" s="82"/>
      <c r="AY1106" s="82"/>
      <c r="AZ1106" s="82"/>
      <c r="BA1106" s="82"/>
    </row>
    <row r="1107" spans="1:53" x14ac:dyDescent="0.35">
      <c r="A1107" s="82"/>
      <c r="B1107" s="82"/>
      <c r="C1107" s="82"/>
      <c r="D1107" s="82"/>
      <c r="E1107" s="82"/>
      <c r="F1107" s="82"/>
      <c r="G1107" s="82"/>
      <c r="H1107" s="82"/>
      <c r="I1107" s="82"/>
      <c r="J1107" s="82"/>
      <c r="K1107" s="82"/>
      <c r="L1107" s="82"/>
      <c r="M1107" s="82"/>
      <c r="N1107" s="82"/>
      <c r="O1107" s="82"/>
      <c r="P1107" s="82"/>
      <c r="Q1107" s="82"/>
      <c r="R1107" s="82"/>
      <c r="S1107" s="82"/>
      <c r="T1107" s="82"/>
      <c r="U1107" s="82"/>
      <c r="V1107" s="82"/>
      <c r="W1107" s="82"/>
      <c r="X1107" s="82"/>
      <c r="Y1107" s="82"/>
      <c r="Z1107" s="82"/>
      <c r="AA1107" s="82"/>
      <c r="AB1107" s="82"/>
      <c r="AC1107" s="82"/>
      <c r="AD1107" s="82"/>
      <c r="AE1107" s="82"/>
      <c r="AF1107" s="82"/>
      <c r="AG1107" s="82"/>
      <c r="AH1107" s="82"/>
      <c r="AI1107" s="82"/>
      <c r="AJ1107" s="82"/>
      <c r="AK1107" s="82"/>
      <c r="AL1107" s="82"/>
      <c r="AM1107" s="82"/>
      <c r="AN1107" s="82"/>
      <c r="AO1107" s="82"/>
      <c r="AP1107" s="82"/>
      <c r="AQ1107" s="82"/>
      <c r="AR1107" s="82"/>
      <c r="AS1107" s="82"/>
      <c r="AT1107" s="82"/>
      <c r="AU1107" s="82"/>
      <c r="AV1107" s="82"/>
      <c r="AW1107" s="82"/>
      <c r="AX1107" s="82"/>
      <c r="AY1107" s="82"/>
      <c r="AZ1107" s="82"/>
      <c r="BA1107" s="82"/>
    </row>
    <row r="1108" spans="1:53" x14ac:dyDescent="0.35">
      <c r="A1108" s="82"/>
      <c r="B1108" s="82"/>
      <c r="C1108" s="82"/>
      <c r="D1108" s="82"/>
      <c r="E1108" s="82"/>
      <c r="F1108" s="82"/>
      <c r="G1108" s="82"/>
      <c r="H1108" s="82"/>
      <c r="I1108" s="82"/>
      <c r="J1108" s="82"/>
      <c r="K1108" s="82"/>
      <c r="L1108" s="82"/>
      <c r="M1108" s="82"/>
      <c r="N1108" s="82"/>
      <c r="O1108" s="82"/>
      <c r="P1108" s="82"/>
      <c r="Q1108" s="82"/>
      <c r="R1108" s="82"/>
      <c r="S1108" s="82"/>
      <c r="T1108" s="82"/>
      <c r="U1108" s="82"/>
      <c r="V1108" s="82"/>
      <c r="W1108" s="82"/>
      <c r="X1108" s="82"/>
      <c r="Y1108" s="82"/>
      <c r="Z1108" s="82"/>
      <c r="AA1108" s="82"/>
      <c r="AB1108" s="82"/>
      <c r="AC1108" s="82"/>
      <c r="AD1108" s="82"/>
      <c r="AE1108" s="82"/>
      <c r="AF1108" s="82"/>
      <c r="AG1108" s="82"/>
      <c r="AH1108" s="82"/>
      <c r="AI1108" s="82"/>
      <c r="AJ1108" s="82"/>
      <c r="AK1108" s="82"/>
      <c r="AL1108" s="82"/>
      <c r="AM1108" s="82"/>
      <c r="AN1108" s="82"/>
      <c r="AO1108" s="82"/>
      <c r="AP1108" s="82"/>
      <c r="AQ1108" s="82"/>
      <c r="AR1108" s="82"/>
      <c r="AS1108" s="82"/>
      <c r="AT1108" s="82"/>
      <c r="AU1108" s="82"/>
      <c r="AV1108" s="82"/>
      <c r="AW1108" s="82"/>
      <c r="AX1108" s="82"/>
      <c r="AY1108" s="82"/>
      <c r="AZ1108" s="82"/>
      <c r="BA1108" s="82"/>
    </row>
    <row r="1109" spans="1:53" x14ac:dyDescent="0.35">
      <c r="A1109" s="82"/>
      <c r="B1109" s="82"/>
      <c r="C1109" s="82"/>
      <c r="D1109" s="82"/>
      <c r="E1109" s="82"/>
      <c r="F1109" s="82"/>
      <c r="G1109" s="82"/>
      <c r="H1109" s="82"/>
      <c r="I1109" s="82"/>
      <c r="J1109" s="82"/>
      <c r="K1109" s="82"/>
      <c r="L1109" s="82"/>
      <c r="M1109" s="82"/>
      <c r="N1109" s="82"/>
      <c r="O1109" s="82"/>
      <c r="P1109" s="82"/>
      <c r="Q1109" s="82"/>
      <c r="R1109" s="82"/>
      <c r="S1109" s="82"/>
      <c r="T1109" s="82"/>
      <c r="U1109" s="82"/>
      <c r="V1109" s="82"/>
      <c r="W1109" s="82"/>
      <c r="X1109" s="82"/>
      <c r="Y1109" s="82"/>
      <c r="Z1109" s="82"/>
      <c r="AA1109" s="82"/>
      <c r="AB1109" s="82"/>
      <c r="AC1109" s="82"/>
      <c r="AD1109" s="82"/>
      <c r="AE1109" s="82"/>
      <c r="AF1109" s="82"/>
      <c r="AG1109" s="82"/>
      <c r="AH1109" s="82"/>
      <c r="AI1109" s="82"/>
      <c r="AJ1109" s="82"/>
      <c r="AK1109" s="82"/>
      <c r="AL1109" s="82"/>
      <c r="AM1109" s="82"/>
      <c r="AN1109" s="82"/>
      <c r="AO1109" s="82"/>
      <c r="AP1109" s="82"/>
      <c r="AQ1109" s="82"/>
      <c r="AR1109" s="82"/>
      <c r="AS1109" s="82"/>
      <c r="AT1109" s="82"/>
      <c r="AU1109" s="82"/>
      <c r="AV1109" s="82"/>
      <c r="AW1109" s="82"/>
      <c r="AX1109" s="82"/>
      <c r="AY1109" s="82"/>
      <c r="AZ1109" s="82"/>
      <c r="BA1109" s="82"/>
    </row>
    <row r="1110" spans="1:53" x14ac:dyDescent="0.35">
      <c r="A1110" s="82"/>
      <c r="B1110" s="82"/>
      <c r="C1110" s="82"/>
      <c r="D1110" s="82"/>
      <c r="E1110" s="82"/>
      <c r="F1110" s="82"/>
      <c r="G1110" s="82"/>
      <c r="H1110" s="82"/>
      <c r="I1110" s="82"/>
      <c r="J1110" s="82"/>
      <c r="K1110" s="82"/>
      <c r="L1110" s="82"/>
      <c r="M1110" s="82"/>
      <c r="N1110" s="82"/>
      <c r="O1110" s="82"/>
      <c r="P1110" s="82"/>
      <c r="Q1110" s="82"/>
      <c r="R1110" s="82"/>
      <c r="S1110" s="82"/>
      <c r="T1110" s="82"/>
      <c r="U1110" s="82"/>
      <c r="V1110" s="82"/>
      <c r="W1110" s="82"/>
      <c r="X1110" s="82"/>
      <c r="Y1110" s="82"/>
      <c r="Z1110" s="82"/>
      <c r="AA1110" s="82"/>
      <c r="AB1110" s="82"/>
      <c r="AC1110" s="82"/>
      <c r="AD1110" s="82"/>
      <c r="AE1110" s="82"/>
      <c r="AF1110" s="82"/>
      <c r="AG1110" s="82"/>
      <c r="AH1110" s="82"/>
      <c r="AI1110" s="82"/>
      <c r="AJ1110" s="82"/>
      <c r="AK1110" s="82"/>
      <c r="AL1110" s="82"/>
      <c r="AM1110" s="82"/>
      <c r="AN1110" s="82"/>
      <c r="AO1110" s="82"/>
      <c r="AP1110" s="82"/>
      <c r="AQ1110" s="82"/>
      <c r="AR1110" s="82"/>
      <c r="AS1110" s="82"/>
      <c r="AT1110" s="82"/>
      <c r="AU1110" s="82"/>
      <c r="AV1110" s="82"/>
      <c r="AW1110" s="82"/>
      <c r="AX1110" s="82"/>
      <c r="AY1110" s="82"/>
      <c r="AZ1110" s="82"/>
      <c r="BA1110" s="82"/>
    </row>
    <row r="1111" spans="1:53" x14ac:dyDescent="0.35">
      <c r="A1111" s="82"/>
      <c r="B1111" s="82"/>
      <c r="C1111" s="82"/>
      <c r="D1111" s="82"/>
      <c r="E1111" s="82"/>
      <c r="F1111" s="82"/>
      <c r="G1111" s="82"/>
      <c r="H1111" s="82"/>
      <c r="I1111" s="82"/>
      <c r="J1111" s="82"/>
      <c r="K1111" s="82"/>
      <c r="L1111" s="82"/>
      <c r="M1111" s="82"/>
      <c r="N1111" s="82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2"/>
      <c r="AA1111" s="82"/>
      <c r="AB1111" s="82"/>
      <c r="AC1111" s="82"/>
      <c r="AD1111" s="82"/>
      <c r="AE1111" s="82"/>
      <c r="AF1111" s="82"/>
      <c r="AG1111" s="82"/>
      <c r="AH1111" s="82"/>
      <c r="AI1111" s="82"/>
      <c r="AJ1111" s="82"/>
      <c r="AK1111" s="82"/>
      <c r="AL1111" s="82"/>
      <c r="AM1111" s="82"/>
      <c r="AN1111" s="82"/>
      <c r="AO1111" s="82"/>
      <c r="AP1111" s="82"/>
      <c r="AQ1111" s="82"/>
      <c r="AR1111" s="82"/>
      <c r="AS1111" s="82"/>
      <c r="AT1111" s="82"/>
      <c r="AU1111" s="82"/>
      <c r="AV1111" s="82"/>
      <c r="AW1111" s="82"/>
      <c r="AX1111" s="82"/>
      <c r="AY1111" s="82"/>
      <c r="AZ1111" s="82"/>
      <c r="BA1111" s="82"/>
    </row>
    <row r="1112" spans="1:53" x14ac:dyDescent="0.35">
      <c r="A1112" s="82"/>
      <c r="B1112" s="82"/>
      <c r="C1112" s="82"/>
      <c r="D1112" s="82"/>
      <c r="E1112" s="82"/>
      <c r="F1112" s="82"/>
      <c r="G1112" s="82"/>
      <c r="H1112" s="82"/>
      <c r="I1112" s="82"/>
      <c r="J1112" s="82"/>
      <c r="K1112" s="82"/>
      <c r="L1112" s="82"/>
      <c r="M1112" s="82"/>
      <c r="N1112" s="82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2"/>
      <c r="AA1112" s="82"/>
      <c r="AB1112" s="82"/>
      <c r="AC1112" s="82"/>
      <c r="AD1112" s="82"/>
      <c r="AE1112" s="82"/>
      <c r="AF1112" s="82"/>
      <c r="AG1112" s="82"/>
      <c r="AH1112" s="82"/>
      <c r="AI1112" s="82"/>
      <c r="AJ1112" s="82"/>
      <c r="AK1112" s="82"/>
      <c r="AL1112" s="82"/>
      <c r="AM1112" s="82"/>
      <c r="AN1112" s="82"/>
      <c r="AO1112" s="82"/>
      <c r="AP1112" s="82"/>
      <c r="AQ1112" s="82"/>
      <c r="AR1112" s="82"/>
      <c r="AS1112" s="82"/>
      <c r="AT1112" s="82"/>
      <c r="AU1112" s="82"/>
      <c r="AV1112" s="82"/>
      <c r="AW1112" s="82"/>
      <c r="AX1112" s="82"/>
      <c r="AY1112" s="82"/>
      <c r="AZ1112" s="82"/>
      <c r="BA1112" s="82"/>
    </row>
    <row r="1113" spans="1:53" x14ac:dyDescent="0.35">
      <c r="A1113" s="82"/>
      <c r="B1113" s="82"/>
      <c r="C1113" s="82"/>
      <c r="D1113" s="82"/>
      <c r="E1113" s="82"/>
      <c r="F1113" s="82"/>
      <c r="G1113" s="82"/>
      <c r="H1113" s="82"/>
      <c r="I1113" s="82"/>
      <c r="J1113" s="82"/>
      <c r="K1113" s="82"/>
      <c r="L1113" s="82"/>
      <c r="M1113" s="82"/>
      <c r="N1113" s="82"/>
      <c r="O1113" s="82"/>
      <c r="P1113" s="82"/>
      <c r="Q1113" s="82"/>
      <c r="R1113" s="82"/>
      <c r="S1113" s="82"/>
      <c r="T1113" s="82"/>
      <c r="U1113" s="82"/>
      <c r="V1113" s="82"/>
      <c r="W1113" s="82"/>
      <c r="X1113" s="82"/>
      <c r="Y1113" s="82"/>
      <c r="Z1113" s="82"/>
      <c r="AA1113" s="82"/>
      <c r="AB1113" s="82"/>
      <c r="AC1113" s="82"/>
      <c r="AD1113" s="82"/>
      <c r="AE1113" s="82"/>
      <c r="AF1113" s="82"/>
      <c r="AG1113" s="82"/>
      <c r="AH1113" s="82"/>
      <c r="AI1113" s="82"/>
      <c r="AJ1113" s="82"/>
      <c r="AK1113" s="82"/>
      <c r="AL1113" s="82"/>
      <c r="AM1113" s="82"/>
      <c r="AN1113" s="82"/>
      <c r="AO1113" s="82"/>
      <c r="AP1113" s="82"/>
      <c r="AQ1113" s="82"/>
      <c r="AR1113" s="82"/>
      <c r="AS1113" s="82"/>
      <c r="AT1113" s="82"/>
      <c r="AU1113" s="82"/>
      <c r="AV1113" s="82"/>
      <c r="AW1113" s="82"/>
      <c r="AX1113" s="82"/>
      <c r="AY1113" s="82"/>
      <c r="AZ1113" s="82"/>
      <c r="BA1113" s="82"/>
    </row>
    <row r="1114" spans="1:53" x14ac:dyDescent="0.35">
      <c r="A1114" s="82"/>
      <c r="B1114" s="82"/>
      <c r="C1114" s="82"/>
      <c r="D1114" s="82"/>
      <c r="E1114" s="82"/>
      <c r="F1114" s="82"/>
      <c r="G1114" s="82"/>
      <c r="H1114" s="82"/>
      <c r="I1114" s="82"/>
      <c r="J1114" s="82"/>
      <c r="K1114" s="82"/>
      <c r="L1114" s="82"/>
      <c r="M1114" s="82"/>
      <c r="N1114" s="82"/>
      <c r="O1114" s="82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  <c r="Z1114" s="82"/>
      <c r="AA1114" s="82"/>
      <c r="AB1114" s="82"/>
      <c r="AC1114" s="82"/>
      <c r="AD1114" s="82"/>
      <c r="AE1114" s="82"/>
      <c r="AF1114" s="82"/>
      <c r="AG1114" s="82"/>
      <c r="AH1114" s="82"/>
      <c r="AI1114" s="82"/>
      <c r="AJ1114" s="82"/>
      <c r="AK1114" s="82"/>
      <c r="AL1114" s="82"/>
      <c r="AM1114" s="82"/>
      <c r="AN1114" s="82"/>
      <c r="AO1114" s="82"/>
      <c r="AP1114" s="82"/>
      <c r="AQ1114" s="82"/>
      <c r="AR1114" s="82"/>
      <c r="AS1114" s="82"/>
      <c r="AT1114" s="82"/>
      <c r="AU1114" s="82"/>
      <c r="AV1114" s="82"/>
      <c r="AW1114" s="82"/>
      <c r="AX1114" s="82"/>
      <c r="AY1114" s="82"/>
      <c r="AZ1114" s="82"/>
      <c r="BA1114" s="82"/>
    </row>
    <row r="1115" spans="1:53" x14ac:dyDescent="0.35">
      <c r="A1115" s="82"/>
      <c r="B1115" s="82"/>
      <c r="C1115" s="82"/>
      <c r="D1115" s="82"/>
      <c r="E1115" s="82"/>
      <c r="F1115" s="82"/>
      <c r="G1115" s="82"/>
      <c r="H1115" s="82"/>
      <c r="I1115" s="82"/>
      <c r="J1115" s="82"/>
      <c r="K1115" s="82"/>
      <c r="L1115" s="82"/>
      <c r="M1115" s="82"/>
      <c r="N1115" s="82"/>
      <c r="O1115" s="82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  <c r="Z1115" s="82"/>
      <c r="AA1115" s="82"/>
      <c r="AB1115" s="82"/>
      <c r="AC1115" s="82"/>
      <c r="AD1115" s="82"/>
      <c r="AE1115" s="82"/>
      <c r="AF1115" s="82"/>
      <c r="AG1115" s="82"/>
      <c r="AH1115" s="82"/>
      <c r="AI1115" s="82"/>
      <c r="AJ1115" s="82"/>
      <c r="AK1115" s="82"/>
      <c r="AL1115" s="82"/>
      <c r="AM1115" s="82"/>
      <c r="AN1115" s="82"/>
      <c r="AO1115" s="82"/>
      <c r="AP1115" s="82"/>
      <c r="AQ1115" s="82"/>
      <c r="AR1115" s="82"/>
      <c r="AS1115" s="82"/>
      <c r="AT1115" s="82"/>
      <c r="AU1115" s="82"/>
      <c r="AV1115" s="82"/>
      <c r="AW1115" s="82"/>
      <c r="AX1115" s="82"/>
      <c r="AY1115" s="82"/>
      <c r="AZ1115" s="82"/>
      <c r="BA1115" s="82"/>
    </row>
    <row r="1116" spans="1:53" x14ac:dyDescent="0.35">
      <c r="A1116" s="82"/>
      <c r="B1116" s="82"/>
      <c r="C1116" s="82"/>
      <c r="D1116" s="82"/>
      <c r="E1116" s="82"/>
      <c r="F1116" s="82"/>
      <c r="G1116" s="82"/>
      <c r="H1116" s="82"/>
      <c r="I1116" s="82"/>
      <c r="J1116" s="82"/>
      <c r="K1116" s="82"/>
      <c r="L1116" s="82"/>
      <c r="M1116" s="82"/>
      <c r="N1116" s="82"/>
      <c r="O1116" s="82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  <c r="Z1116" s="82"/>
      <c r="AA1116" s="82"/>
      <c r="AB1116" s="82"/>
      <c r="AC1116" s="82"/>
      <c r="AD1116" s="82"/>
      <c r="AE1116" s="82"/>
      <c r="AF1116" s="82"/>
      <c r="AG1116" s="82"/>
      <c r="AH1116" s="82"/>
      <c r="AI1116" s="82"/>
      <c r="AJ1116" s="82"/>
      <c r="AK1116" s="82"/>
      <c r="AL1116" s="82"/>
      <c r="AM1116" s="82"/>
      <c r="AN1116" s="82"/>
      <c r="AO1116" s="82"/>
      <c r="AP1116" s="82"/>
      <c r="AQ1116" s="82"/>
      <c r="AR1116" s="82"/>
      <c r="AS1116" s="82"/>
      <c r="AT1116" s="82"/>
      <c r="AU1116" s="82"/>
      <c r="AV1116" s="82"/>
      <c r="AW1116" s="82"/>
      <c r="AX1116" s="82"/>
      <c r="AY1116" s="82"/>
      <c r="AZ1116" s="82"/>
      <c r="BA1116" s="82"/>
    </row>
    <row r="1117" spans="1:53" x14ac:dyDescent="0.35">
      <c r="A1117" s="82"/>
      <c r="B1117" s="82"/>
      <c r="C1117" s="82"/>
      <c r="D1117" s="82"/>
      <c r="E1117" s="82"/>
      <c r="F1117" s="82"/>
      <c r="G1117" s="82"/>
      <c r="H1117" s="82"/>
      <c r="I1117" s="82"/>
      <c r="J1117" s="82"/>
      <c r="K1117" s="82"/>
      <c r="L1117" s="82"/>
      <c r="M1117" s="82"/>
      <c r="N1117" s="82"/>
      <c r="O1117" s="82"/>
      <c r="P1117" s="82"/>
      <c r="Q1117" s="82"/>
      <c r="R1117" s="82"/>
      <c r="S1117" s="82"/>
      <c r="T1117" s="82"/>
      <c r="U1117" s="82"/>
      <c r="V1117" s="82"/>
      <c r="W1117" s="82"/>
      <c r="X1117" s="82"/>
      <c r="Y1117" s="82"/>
      <c r="Z1117" s="82"/>
      <c r="AA1117" s="82"/>
      <c r="AB1117" s="82"/>
      <c r="AC1117" s="82"/>
      <c r="AD1117" s="82"/>
      <c r="AE1117" s="82"/>
      <c r="AF1117" s="82"/>
      <c r="AG1117" s="82"/>
      <c r="AH1117" s="82"/>
      <c r="AI1117" s="82"/>
      <c r="AJ1117" s="82"/>
      <c r="AK1117" s="82"/>
      <c r="AL1117" s="82"/>
      <c r="AM1117" s="82"/>
      <c r="AN1117" s="82"/>
      <c r="AO1117" s="82"/>
      <c r="AP1117" s="82"/>
      <c r="AQ1117" s="82"/>
      <c r="AR1117" s="82"/>
      <c r="AS1117" s="82"/>
      <c r="AT1117" s="82"/>
      <c r="AU1117" s="82"/>
      <c r="AV1117" s="82"/>
      <c r="AW1117" s="82"/>
      <c r="AX1117" s="82"/>
      <c r="AY1117" s="82"/>
      <c r="AZ1117" s="82"/>
      <c r="BA1117" s="82"/>
    </row>
    <row r="1118" spans="1:53" x14ac:dyDescent="0.35">
      <c r="A1118" s="82"/>
      <c r="B1118" s="82"/>
      <c r="C1118" s="82"/>
      <c r="D1118" s="82"/>
      <c r="E1118" s="82"/>
      <c r="F1118" s="82"/>
      <c r="G1118" s="82"/>
      <c r="H1118" s="82"/>
      <c r="I1118" s="82"/>
      <c r="J1118" s="82"/>
      <c r="K1118" s="82"/>
      <c r="L1118" s="82"/>
      <c r="M1118" s="82"/>
      <c r="N1118" s="82"/>
      <c r="O1118" s="82"/>
      <c r="P1118" s="82"/>
      <c r="Q1118" s="82"/>
      <c r="R1118" s="82"/>
      <c r="S1118" s="82"/>
      <c r="T1118" s="82"/>
      <c r="U1118" s="82"/>
      <c r="V1118" s="82"/>
      <c r="W1118" s="82"/>
      <c r="X1118" s="82"/>
      <c r="Y1118" s="82"/>
      <c r="Z1118" s="82"/>
      <c r="AA1118" s="82"/>
      <c r="AB1118" s="82"/>
      <c r="AC1118" s="82"/>
      <c r="AD1118" s="82"/>
      <c r="AE1118" s="82"/>
      <c r="AF1118" s="82"/>
      <c r="AG1118" s="82"/>
      <c r="AH1118" s="82"/>
      <c r="AI1118" s="82"/>
      <c r="AJ1118" s="82"/>
      <c r="AK1118" s="82"/>
      <c r="AL1118" s="82"/>
      <c r="AM1118" s="82"/>
      <c r="AN1118" s="82"/>
      <c r="AO1118" s="82"/>
      <c r="AP1118" s="82"/>
      <c r="AQ1118" s="82"/>
      <c r="AR1118" s="82"/>
      <c r="AS1118" s="82"/>
      <c r="AT1118" s="82"/>
      <c r="AU1118" s="82"/>
      <c r="AV1118" s="82"/>
      <c r="AW1118" s="82"/>
      <c r="AX1118" s="82"/>
      <c r="AY1118" s="82"/>
      <c r="AZ1118" s="82"/>
      <c r="BA1118" s="82"/>
    </row>
    <row r="1119" spans="1:53" x14ac:dyDescent="0.35">
      <c r="A1119" s="82"/>
      <c r="B1119" s="82"/>
      <c r="C1119" s="82"/>
      <c r="D1119" s="82"/>
      <c r="E1119" s="82"/>
      <c r="F1119" s="82"/>
      <c r="G1119" s="82"/>
      <c r="H1119" s="82"/>
      <c r="I1119" s="82"/>
      <c r="J1119" s="82"/>
      <c r="K1119" s="82"/>
      <c r="L1119" s="82"/>
      <c r="M1119" s="82"/>
      <c r="N1119" s="82"/>
      <c r="O1119" s="82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  <c r="Z1119" s="82"/>
      <c r="AA1119" s="82"/>
      <c r="AB1119" s="82"/>
      <c r="AC1119" s="82"/>
      <c r="AD1119" s="82"/>
      <c r="AE1119" s="82"/>
      <c r="AF1119" s="82"/>
      <c r="AG1119" s="82"/>
      <c r="AH1119" s="82"/>
      <c r="AI1119" s="82"/>
      <c r="AJ1119" s="82"/>
      <c r="AK1119" s="82"/>
      <c r="AL1119" s="82"/>
      <c r="AM1119" s="82"/>
      <c r="AN1119" s="82"/>
      <c r="AO1119" s="82"/>
      <c r="AP1119" s="82"/>
      <c r="AQ1119" s="82"/>
      <c r="AR1119" s="82"/>
      <c r="AS1119" s="82"/>
      <c r="AT1119" s="82"/>
      <c r="AU1119" s="82"/>
      <c r="AV1119" s="82"/>
      <c r="AW1119" s="82"/>
      <c r="AX1119" s="82"/>
      <c r="AY1119" s="82"/>
      <c r="AZ1119" s="82"/>
      <c r="BA1119" s="82"/>
    </row>
    <row r="1120" spans="1:53" x14ac:dyDescent="0.35">
      <c r="A1120" s="82"/>
      <c r="B1120" s="82"/>
      <c r="C1120" s="82"/>
      <c r="D1120" s="82"/>
      <c r="E1120" s="82"/>
      <c r="F1120" s="82"/>
      <c r="G1120" s="82"/>
      <c r="H1120" s="82"/>
      <c r="I1120" s="82"/>
      <c r="J1120" s="82"/>
      <c r="K1120" s="82"/>
      <c r="L1120" s="82"/>
      <c r="M1120" s="82"/>
      <c r="N1120" s="82"/>
      <c r="O1120" s="82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  <c r="Z1120" s="82"/>
      <c r="AA1120" s="82"/>
      <c r="AB1120" s="82"/>
      <c r="AC1120" s="82"/>
      <c r="AD1120" s="82"/>
      <c r="AE1120" s="82"/>
      <c r="AF1120" s="82"/>
      <c r="AG1120" s="82"/>
      <c r="AH1120" s="82"/>
      <c r="AI1120" s="82"/>
      <c r="AJ1120" s="82"/>
      <c r="AK1120" s="82"/>
      <c r="AL1120" s="82"/>
      <c r="AM1120" s="82"/>
      <c r="AN1120" s="82"/>
      <c r="AO1120" s="82"/>
      <c r="AP1120" s="82"/>
      <c r="AQ1120" s="82"/>
      <c r="AR1120" s="82"/>
      <c r="AS1120" s="82"/>
      <c r="AT1120" s="82"/>
      <c r="AU1120" s="82"/>
      <c r="AV1120" s="82"/>
      <c r="AW1120" s="82"/>
      <c r="AX1120" s="82"/>
      <c r="AY1120" s="82"/>
      <c r="AZ1120" s="82"/>
      <c r="BA1120" s="82"/>
    </row>
    <row r="1121" spans="1:53" x14ac:dyDescent="0.35">
      <c r="A1121" s="82"/>
      <c r="B1121" s="82"/>
      <c r="C1121" s="82"/>
      <c r="D1121" s="82"/>
      <c r="E1121" s="82"/>
      <c r="F1121" s="82"/>
      <c r="G1121" s="82"/>
      <c r="H1121" s="82"/>
      <c r="I1121" s="82"/>
      <c r="J1121" s="82"/>
      <c r="K1121" s="82"/>
      <c r="L1121" s="82"/>
      <c r="M1121" s="82"/>
      <c r="N1121" s="82"/>
      <c r="O1121" s="82"/>
      <c r="P1121" s="82"/>
      <c r="Q1121" s="82"/>
      <c r="R1121" s="82"/>
      <c r="S1121" s="82"/>
      <c r="T1121" s="82"/>
      <c r="U1121" s="82"/>
      <c r="V1121" s="82"/>
      <c r="W1121" s="82"/>
      <c r="X1121" s="82"/>
      <c r="Y1121" s="82"/>
      <c r="Z1121" s="82"/>
      <c r="AA1121" s="82"/>
      <c r="AB1121" s="82"/>
      <c r="AC1121" s="82"/>
      <c r="AD1121" s="82"/>
      <c r="AE1121" s="82"/>
      <c r="AF1121" s="82"/>
      <c r="AG1121" s="82"/>
      <c r="AH1121" s="82"/>
      <c r="AI1121" s="82"/>
      <c r="AJ1121" s="82"/>
      <c r="AK1121" s="82"/>
      <c r="AL1121" s="82"/>
      <c r="AM1121" s="82"/>
      <c r="AN1121" s="82"/>
      <c r="AO1121" s="82"/>
      <c r="AP1121" s="82"/>
      <c r="AQ1121" s="82"/>
      <c r="AR1121" s="82"/>
      <c r="AS1121" s="82"/>
      <c r="AT1121" s="82"/>
      <c r="AU1121" s="82"/>
      <c r="AV1121" s="82"/>
      <c r="AW1121" s="82"/>
      <c r="AX1121" s="82"/>
      <c r="AY1121" s="82"/>
      <c r="AZ1121" s="82"/>
      <c r="BA1121" s="82"/>
    </row>
    <row r="1122" spans="1:53" x14ac:dyDescent="0.35">
      <c r="A1122" s="82"/>
      <c r="B1122" s="82"/>
      <c r="C1122" s="82"/>
      <c r="D1122" s="82"/>
      <c r="E1122" s="82"/>
      <c r="F1122" s="82"/>
      <c r="G1122" s="82"/>
      <c r="H1122" s="82"/>
      <c r="I1122" s="82"/>
      <c r="J1122" s="82"/>
      <c r="K1122" s="82"/>
      <c r="L1122" s="82"/>
      <c r="M1122" s="82"/>
      <c r="N1122" s="82"/>
      <c r="O1122" s="82"/>
      <c r="P1122" s="82"/>
      <c r="Q1122" s="82"/>
      <c r="R1122" s="82"/>
      <c r="S1122" s="82"/>
      <c r="T1122" s="82"/>
      <c r="U1122" s="82"/>
      <c r="V1122" s="82"/>
      <c r="W1122" s="82"/>
      <c r="X1122" s="82"/>
      <c r="Y1122" s="82"/>
      <c r="Z1122" s="82"/>
      <c r="AA1122" s="82"/>
      <c r="AB1122" s="82"/>
      <c r="AC1122" s="82"/>
      <c r="AD1122" s="82"/>
      <c r="AE1122" s="82"/>
      <c r="AF1122" s="82"/>
      <c r="AG1122" s="82"/>
      <c r="AH1122" s="82"/>
      <c r="AI1122" s="82"/>
      <c r="AJ1122" s="82"/>
      <c r="AK1122" s="82"/>
      <c r="AL1122" s="82"/>
      <c r="AM1122" s="82"/>
      <c r="AN1122" s="82"/>
      <c r="AO1122" s="82"/>
      <c r="AP1122" s="82"/>
      <c r="AQ1122" s="82"/>
      <c r="AR1122" s="82"/>
      <c r="AS1122" s="82"/>
      <c r="AT1122" s="82"/>
      <c r="AU1122" s="82"/>
      <c r="AV1122" s="82"/>
      <c r="AW1122" s="82"/>
      <c r="AX1122" s="82"/>
      <c r="AY1122" s="82"/>
      <c r="AZ1122" s="82"/>
      <c r="BA1122" s="82"/>
    </row>
    <row r="1123" spans="1:53" x14ac:dyDescent="0.35">
      <c r="A1123" s="82"/>
      <c r="B1123" s="82"/>
      <c r="C1123" s="82"/>
      <c r="D1123" s="82"/>
      <c r="E1123" s="82"/>
      <c r="F1123" s="82"/>
      <c r="G1123" s="82"/>
      <c r="H1123" s="82"/>
      <c r="I1123" s="82"/>
      <c r="J1123" s="82"/>
      <c r="K1123" s="82"/>
      <c r="L1123" s="82"/>
      <c r="M1123" s="82"/>
      <c r="N1123" s="82"/>
      <c r="O1123" s="82"/>
      <c r="P1123" s="82"/>
      <c r="Q1123" s="82"/>
      <c r="R1123" s="82"/>
      <c r="S1123" s="82"/>
      <c r="T1123" s="82"/>
      <c r="U1123" s="82"/>
      <c r="V1123" s="82"/>
      <c r="W1123" s="82"/>
      <c r="X1123" s="82"/>
      <c r="Y1123" s="82"/>
      <c r="Z1123" s="82"/>
      <c r="AA1123" s="82"/>
      <c r="AB1123" s="82"/>
      <c r="AC1123" s="82"/>
      <c r="AD1123" s="82"/>
      <c r="AE1123" s="82"/>
      <c r="AF1123" s="82"/>
      <c r="AG1123" s="82"/>
      <c r="AH1123" s="82"/>
      <c r="AI1123" s="82"/>
      <c r="AJ1123" s="82"/>
      <c r="AK1123" s="82"/>
      <c r="AL1123" s="82"/>
      <c r="AM1123" s="82"/>
      <c r="AN1123" s="82"/>
      <c r="AO1123" s="82"/>
      <c r="AP1123" s="82"/>
      <c r="AQ1123" s="82"/>
      <c r="AR1123" s="82"/>
      <c r="AS1123" s="82"/>
      <c r="AT1123" s="82"/>
      <c r="AU1123" s="82"/>
      <c r="AV1123" s="82"/>
      <c r="AW1123" s="82"/>
      <c r="AX1123" s="82"/>
      <c r="AY1123" s="82"/>
      <c r="AZ1123" s="82"/>
      <c r="BA1123" s="82"/>
    </row>
    <row r="1124" spans="1:53" x14ac:dyDescent="0.35">
      <c r="A1124" s="82"/>
      <c r="B1124" s="82"/>
      <c r="C1124" s="82"/>
      <c r="D1124" s="82"/>
      <c r="E1124" s="82"/>
      <c r="F1124" s="82"/>
      <c r="G1124" s="82"/>
      <c r="H1124" s="82"/>
      <c r="I1124" s="82"/>
      <c r="J1124" s="82"/>
      <c r="K1124" s="82"/>
      <c r="L1124" s="82"/>
      <c r="M1124" s="82"/>
      <c r="N1124" s="82"/>
      <c r="O1124" s="82"/>
      <c r="P1124" s="82"/>
      <c r="Q1124" s="82"/>
      <c r="R1124" s="82"/>
      <c r="S1124" s="82"/>
      <c r="T1124" s="82"/>
      <c r="U1124" s="82"/>
      <c r="V1124" s="82"/>
      <c r="W1124" s="82"/>
      <c r="X1124" s="82"/>
      <c r="Y1124" s="82"/>
      <c r="Z1124" s="82"/>
      <c r="AA1124" s="82"/>
      <c r="AB1124" s="82"/>
      <c r="AC1124" s="82"/>
      <c r="AD1124" s="82"/>
      <c r="AE1124" s="82"/>
      <c r="AF1124" s="82"/>
      <c r="AG1124" s="82"/>
      <c r="AH1124" s="82"/>
      <c r="AI1124" s="82"/>
      <c r="AJ1124" s="82"/>
      <c r="AK1124" s="82"/>
      <c r="AL1124" s="82"/>
      <c r="AM1124" s="82"/>
      <c r="AN1124" s="82"/>
      <c r="AO1124" s="82"/>
      <c r="AP1124" s="82"/>
      <c r="AQ1124" s="82"/>
      <c r="AR1124" s="82"/>
      <c r="AS1124" s="82"/>
      <c r="AT1124" s="82"/>
      <c r="AU1124" s="82"/>
      <c r="AV1124" s="82"/>
      <c r="AW1124" s="82"/>
      <c r="AX1124" s="82"/>
      <c r="AY1124" s="82"/>
      <c r="AZ1124" s="82"/>
      <c r="BA1124" s="82"/>
    </row>
    <row r="1125" spans="1:53" x14ac:dyDescent="0.35">
      <c r="A1125" s="82"/>
      <c r="B1125" s="82"/>
      <c r="C1125" s="82"/>
      <c r="D1125" s="82"/>
      <c r="E1125" s="82"/>
      <c r="F1125" s="82"/>
      <c r="G1125" s="82"/>
      <c r="H1125" s="82"/>
      <c r="I1125" s="82"/>
      <c r="J1125" s="82"/>
      <c r="K1125" s="82"/>
      <c r="L1125" s="82"/>
      <c r="M1125" s="82"/>
      <c r="N1125" s="82"/>
      <c r="O1125" s="82"/>
      <c r="P1125" s="82"/>
      <c r="Q1125" s="82"/>
      <c r="R1125" s="82"/>
      <c r="S1125" s="82"/>
      <c r="T1125" s="82"/>
      <c r="U1125" s="82"/>
      <c r="V1125" s="82"/>
      <c r="W1125" s="82"/>
      <c r="X1125" s="82"/>
      <c r="Y1125" s="82"/>
      <c r="Z1125" s="82"/>
      <c r="AA1125" s="82"/>
      <c r="AB1125" s="82"/>
      <c r="AC1125" s="82"/>
      <c r="AD1125" s="82"/>
      <c r="AE1125" s="82"/>
      <c r="AF1125" s="82"/>
      <c r="AG1125" s="82"/>
      <c r="AH1125" s="82"/>
      <c r="AI1125" s="82"/>
      <c r="AJ1125" s="82"/>
      <c r="AK1125" s="82"/>
      <c r="AL1125" s="82"/>
      <c r="AM1125" s="82"/>
      <c r="AN1125" s="82"/>
      <c r="AO1125" s="82"/>
      <c r="AP1125" s="82"/>
      <c r="AQ1125" s="82"/>
      <c r="AR1125" s="82"/>
      <c r="AS1125" s="82"/>
      <c r="AT1125" s="82"/>
      <c r="AU1125" s="82"/>
      <c r="AV1125" s="82"/>
      <c r="AW1125" s="82"/>
      <c r="AX1125" s="82"/>
      <c r="AY1125" s="82"/>
      <c r="AZ1125" s="82"/>
      <c r="BA1125" s="82"/>
    </row>
    <row r="1126" spans="1:53" x14ac:dyDescent="0.35">
      <c r="A1126" s="82"/>
      <c r="B1126" s="82"/>
      <c r="C1126" s="82"/>
      <c r="D1126" s="82"/>
      <c r="E1126" s="82"/>
      <c r="F1126" s="82"/>
      <c r="G1126" s="82"/>
      <c r="H1126" s="82"/>
      <c r="I1126" s="82"/>
      <c r="J1126" s="82"/>
      <c r="K1126" s="82"/>
      <c r="L1126" s="82"/>
      <c r="M1126" s="82"/>
      <c r="N1126" s="82"/>
      <c r="O1126" s="82"/>
      <c r="P1126" s="82"/>
      <c r="Q1126" s="82"/>
      <c r="R1126" s="82"/>
      <c r="S1126" s="82"/>
      <c r="T1126" s="82"/>
      <c r="U1126" s="82"/>
      <c r="V1126" s="82"/>
      <c r="W1126" s="82"/>
      <c r="X1126" s="82"/>
      <c r="Y1126" s="82"/>
      <c r="Z1126" s="82"/>
      <c r="AA1126" s="82"/>
      <c r="AB1126" s="82"/>
      <c r="AC1126" s="82"/>
      <c r="AD1126" s="82"/>
      <c r="AE1126" s="82"/>
      <c r="AF1126" s="82"/>
      <c r="AG1126" s="82"/>
      <c r="AH1126" s="82"/>
      <c r="AI1126" s="82"/>
      <c r="AJ1126" s="82"/>
      <c r="AK1126" s="82"/>
      <c r="AL1126" s="82"/>
      <c r="AM1126" s="82"/>
      <c r="AN1126" s="82"/>
      <c r="AO1126" s="82"/>
      <c r="AP1126" s="82"/>
      <c r="AQ1126" s="82"/>
      <c r="AR1126" s="82"/>
      <c r="AS1126" s="82"/>
      <c r="AT1126" s="82"/>
      <c r="AU1126" s="82"/>
      <c r="AV1126" s="82"/>
      <c r="AW1126" s="82"/>
      <c r="AX1126" s="82"/>
      <c r="AY1126" s="82"/>
      <c r="AZ1126" s="82"/>
      <c r="BA1126" s="82"/>
    </row>
    <row r="1127" spans="1:53" x14ac:dyDescent="0.35">
      <c r="A1127" s="82"/>
      <c r="B1127" s="82"/>
      <c r="C1127" s="82"/>
      <c r="D1127" s="82"/>
      <c r="E1127" s="82"/>
      <c r="F1127" s="82"/>
      <c r="G1127" s="82"/>
      <c r="H1127" s="82"/>
      <c r="I1127" s="82"/>
      <c r="J1127" s="82"/>
      <c r="K1127" s="82"/>
      <c r="L1127" s="82"/>
      <c r="M1127" s="82"/>
      <c r="N1127" s="82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2"/>
      <c r="AA1127" s="82"/>
      <c r="AB1127" s="82"/>
      <c r="AC1127" s="82"/>
      <c r="AD1127" s="82"/>
      <c r="AE1127" s="82"/>
      <c r="AF1127" s="82"/>
      <c r="AG1127" s="82"/>
      <c r="AH1127" s="82"/>
      <c r="AI1127" s="82"/>
      <c r="AJ1127" s="82"/>
      <c r="AK1127" s="82"/>
      <c r="AL1127" s="82"/>
      <c r="AM1127" s="82"/>
      <c r="AN1127" s="82"/>
      <c r="AO1127" s="82"/>
      <c r="AP1127" s="82"/>
      <c r="AQ1127" s="82"/>
      <c r="AR1127" s="82"/>
      <c r="AS1127" s="82"/>
      <c r="AT1127" s="82"/>
      <c r="AU1127" s="82"/>
      <c r="AV1127" s="82"/>
      <c r="AW1127" s="82"/>
      <c r="AX1127" s="82"/>
      <c r="AY1127" s="82"/>
      <c r="AZ1127" s="82"/>
      <c r="BA1127" s="82"/>
    </row>
    <row r="1128" spans="1:53" x14ac:dyDescent="0.35">
      <c r="A1128" s="82"/>
      <c r="B1128" s="82"/>
      <c r="C1128" s="82"/>
      <c r="D1128" s="82"/>
      <c r="E1128" s="82"/>
      <c r="F1128" s="82"/>
      <c r="G1128" s="82"/>
      <c r="H1128" s="82"/>
      <c r="I1128" s="82"/>
      <c r="J1128" s="82"/>
      <c r="K1128" s="82"/>
      <c r="L1128" s="82"/>
      <c r="M1128" s="82"/>
      <c r="N1128" s="82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2"/>
      <c r="AA1128" s="82"/>
      <c r="AB1128" s="82"/>
      <c r="AC1128" s="82"/>
      <c r="AD1128" s="82"/>
      <c r="AE1128" s="82"/>
      <c r="AF1128" s="82"/>
      <c r="AG1128" s="82"/>
      <c r="AH1128" s="82"/>
      <c r="AI1128" s="82"/>
      <c r="AJ1128" s="82"/>
      <c r="AK1128" s="82"/>
      <c r="AL1128" s="82"/>
      <c r="AM1128" s="82"/>
      <c r="AN1128" s="82"/>
      <c r="AO1128" s="82"/>
      <c r="AP1128" s="82"/>
      <c r="AQ1128" s="82"/>
      <c r="AR1128" s="82"/>
      <c r="AS1128" s="82"/>
      <c r="AT1128" s="82"/>
      <c r="AU1128" s="82"/>
      <c r="AV1128" s="82"/>
      <c r="AW1128" s="82"/>
      <c r="AX1128" s="82"/>
      <c r="AY1128" s="82"/>
      <c r="AZ1128" s="82"/>
      <c r="BA1128" s="82"/>
    </row>
    <row r="1129" spans="1:53" x14ac:dyDescent="0.35">
      <c r="A1129" s="82"/>
      <c r="B1129" s="82"/>
      <c r="C1129" s="82"/>
      <c r="D1129" s="82"/>
      <c r="E1129" s="82"/>
      <c r="F1129" s="82"/>
      <c r="G1129" s="82"/>
      <c r="H1129" s="82"/>
      <c r="I1129" s="82"/>
      <c r="J1129" s="82"/>
      <c r="K1129" s="82"/>
      <c r="L1129" s="82"/>
      <c r="M1129" s="82"/>
      <c r="N1129" s="82"/>
      <c r="O1129" s="82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82"/>
      <c r="AH1129" s="82"/>
      <c r="AI1129" s="82"/>
      <c r="AJ1129" s="82"/>
      <c r="AK1129" s="82"/>
      <c r="AL1129" s="82"/>
      <c r="AM1129" s="82"/>
      <c r="AN1129" s="82"/>
      <c r="AO1129" s="82"/>
      <c r="AP1129" s="82"/>
      <c r="AQ1129" s="82"/>
      <c r="AR1129" s="82"/>
      <c r="AS1129" s="82"/>
      <c r="AT1129" s="82"/>
      <c r="AU1129" s="82"/>
      <c r="AV1129" s="82"/>
      <c r="AW1129" s="82"/>
      <c r="AX1129" s="82"/>
      <c r="AY1129" s="82"/>
      <c r="AZ1129" s="82"/>
      <c r="BA1129" s="82"/>
    </row>
    <row r="1130" spans="1:53" x14ac:dyDescent="0.35">
      <c r="A1130" s="82"/>
      <c r="B1130" s="82"/>
      <c r="C1130" s="82"/>
      <c r="D1130" s="82"/>
      <c r="E1130" s="82"/>
      <c r="F1130" s="82"/>
      <c r="G1130" s="82"/>
      <c r="H1130" s="82"/>
      <c r="I1130" s="82"/>
      <c r="J1130" s="82"/>
      <c r="K1130" s="82"/>
      <c r="L1130" s="82"/>
      <c r="M1130" s="82"/>
      <c r="N1130" s="82"/>
      <c r="O1130" s="82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  <c r="Z1130" s="82"/>
      <c r="AA1130" s="82"/>
      <c r="AB1130" s="82"/>
      <c r="AC1130" s="82"/>
      <c r="AD1130" s="82"/>
      <c r="AE1130" s="82"/>
      <c r="AF1130" s="82"/>
      <c r="AG1130" s="82"/>
      <c r="AH1130" s="82"/>
      <c r="AI1130" s="82"/>
      <c r="AJ1130" s="82"/>
      <c r="AK1130" s="82"/>
      <c r="AL1130" s="82"/>
      <c r="AM1130" s="82"/>
      <c r="AN1130" s="82"/>
      <c r="AO1130" s="82"/>
      <c r="AP1130" s="82"/>
      <c r="AQ1130" s="82"/>
      <c r="AR1130" s="82"/>
      <c r="AS1130" s="82"/>
      <c r="AT1130" s="82"/>
      <c r="AU1130" s="82"/>
      <c r="AV1130" s="82"/>
      <c r="AW1130" s="82"/>
      <c r="AX1130" s="82"/>
      <c r="AY1130" s="82"/>
      <c r="AZ1130" s="82"/>
      <c r="BA1130" s="82"/>
    </row>
    <row r="1131" spans="1:53" x14ac:dyDescent="0.35">
      <c r="A1131" s="82"/>
      <c r="B1131" s="82"/>
      <c r="C1131" s="82"/>
      <c r="D1131" s="82"/>
      <c r="E1131" s="82"/>
      <c r="F1131" s="82"/>
      <c r="G1131" s="82"/>
      <c r="H1131" s="82"/>
      <c r="I1131" s="82"/>
      <c r="J1131" s="82"/>
      <c r="K1131" s="82"/>
      <c r="L1131" s="82"/>
      <c r="M1131" s="82"/>
      <c r="N1131" s="82"/>
      <c r="O1131" s="82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  <c r="Z1131" s="82"/>
      <c r="AA1131" s="82"/>
      <c r="AB1131" s="82"/>
      <c r="AC1131" s="82"/>
      <c r="AD1131" s="82"/>
      <c r="AE1131" s="82"/>
      <c r="AF1131" s="82"/>
      <c r="AG1131" s="82"/>
      <c r="AH1131" s="82"/>
      <c r="AI1131" s="82"/>
      <c r="AJ1131" s="82"/>
      <c r="AK1131" s="82"/>
      <c r="AL1131" s="82"/>
      <c r="AM1131" s="82"/>
      <c r="AN1131" s="82"/>
      <c r="AO1131" s="82"/>
      <c r="AP1131" s="82"/>
      <c r="AQ1131" s="82"/>
      <c r="AR1131" s="82"/>
      <c r="AS1131" s="82"/>
      <c r="AT1131" s="82"/>
      <c r="AU1131" s="82"/>
      <c r="AV1131" s="82"/>
      <c r="AW1131" s="82"/>
      <c r="AX1131" s="82"/>
      <c r="AY1131" s="82"/>
      <c r="AZ1131" s="82"/>
      <c r="BA1131" s="82"/>
    </row>
    <row r="1132" spans="1:53" x14ac:dyDescent="0.35">
      <c r="A1132" s="82"/>
      <c r="B1132" s="82"/>
      <c r="C1132" s="82"/>
      <c r="D1132" s="82"/>
      <c r="E1132" s="82"/>
      <c r="F1132" s="82"/>
      <c r="G1132" s="82"/>
      <c r="H1132" s="82"/>
      <c r="I1132" s="82"/>
      <c r="J1132" s="82"/>
      <c r="K1132" s="82"/>
      <c r="L1132" s="82"/>
      <c r="M1132" s="82"/>
      <c r="N1132" s="82"/>
      <c r="O1132" s="82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  <c r="Z1132" s="82"/>
      <c r="AA1132" s="82"/>
      <c r="AB1132" s="82"/>
      <c r="AC1132" s="82"/>
      <c r="AD1132" s="82"/>
      <c r="AE1132" s="82"/>
      <c r="AF1132" s="82"/>
      <c r="AG1132" s="82"/>
      <c r="AH1132" s="82"/>
      <c r="AI1132" s="82"/>
      <c r="AJ1132" s="82"/>
      <c r="AK1132" s="82"/>
      <c r="AL1132" s="82"/>
      <c r="AM1132" s="82"/>
      <c r="AN1132" s="82"/>
      <c r="AO1132" s="82"/>
      <c r="AP1132" s="82"/>
      <c r="AQ1132" s="82"/>
      <c r="AR1132" s="82"/>
      <c r="AS1132" s="82"/>
      <c r="AT1132" s="82"/>
      <c r="AU1132" s="82"/>
      <c r="AV1132" s="82"/>
      <c r="AW1132" s="82"/>
      <c r="AX1132" s="82"/>
      <c r="AY1132" s="82"/>
      <c r="AZ1132" s="82"/>
      <c r="BA1132" s="82"/>
    </row>
    <row r="1133" spans="1:53" x14ac:dyDescent="0.35">
      <c r="A1133" s="82"/>
      <c r="B1133" s="82"/>
      <c r="C1133" s="82"/>
      <c r="D1133" s="82"/>
      <c r="E1133" s="82"/>
      <c r="F1133" s="82"/>
      <c r="G1133" s="82"/>
      <c r="H1133" s="82"/>
      <c r="I1133" s="82"/>
      <c r="J1133" s="82"/>
      <c r="K1133" s="82"/>
      <c r="L1133" s="82"/>
      <c r="M1133" s="82"/>
      <c r="N1133" s="82"/>
      <c r="O1133" s="82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  <c r="Z1133" s="82"/>
      <c r="AA1133" s="82"/>
      <c r="AB1133" s="82"/>
      <c r="AC1133" s="82"/>
      <c r="AD1133" s="82"/>
      <c r="AE1133" s="82"/>
      <c r="AF1133" s="82"/>
      <c r="AG1133" s="82"/>
      <c r="AH1133" s="82"/>
      <c r="AI1133" s="82"/>
      <c r="AJ1133" s="82"/>
      <c r="AK1133" s="82"/>
      <c r="AL1133" s="82"/>
      <c r="AM1133" s="82"/>
      <c r="AN1133" s="82"/>
      <c r="AO1133" s="82"/>
      <c r="AP1133" s="82"/>
      <c r="AQ1133" s="82"/>
      <c r="AR1133" s="82"/>
      <c r="AS1133" s="82"/>
      <c r="AT1133" s="82"/>
      <c r="AU1133" s="82"/>
      <c r="AV1133" s="82"/>
      <c r="AW1133" s="82"/>
      <c r="AX1133" s="82"/>
      <c r="AY1133" s="82"/>
      <c r="AZ1133" s="82"/>
      <c r="BA1133" s="82"/>
    </row>
    <row r="1134" spans="1:53" x14ac:dyDescent="0.35">
      <c r="A1134" s="82"/>
      <c r="B1134" s="82"/>
      <c r="C1134" s="82"/>
      <c r="D1134" s="82"/>
      <c r="E1134" s="82"/>
      <c r="F1134" s="82"/>
      <c r="G1134" s="82"/>
      <c r="H1134" s="82"/>
      <c r="I1134" s="82"/>
      <c r="J1134" s="82"/>
      <c r="K1134" s="82"/>
      <c r="L1134" s="82"/>
      <c r="M1134" s="82"/>
      <c r="N1134" s="82"/>
      <c r="O1134" s="82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  <c r="Z1134" s="82"/>
      <c r="AA1134" s="82"/>
      <c r="AB1134" s="82"/>
      <c r="AC1134" s="82"/>
      <c r="AD1134" s="82"/>
      <c r="AE1134" s="82"/>
      <c r="AF1134" s="82"/>
      <c r="AG1134" s="82"/>
      <c r="AH1134" s="82"/>
      <c r="AI1134" s="82"/>
      <c r="AJ1134" s="82"/>
      <c r="AK1134" s="82"/>
      <c r="AL1134" s="82"/>
      <c r="AM1134" s="82"/>
      <c r="AN1134" s="82"/>
      <c r="AO1134" s="82"/>
      <c r="AP1134" s="82"/>
      <c r="AQ1134" s="82"/>
      <c r="AR1134" s="82"/>
      <c r="AS1134" s="82"/>
      <c r="AT1134" s="82"/>
      <c r="AU1134" s="82"/>
      <c r="AV1134" s="82"/>
      <c r="AW1134" s="82"/>
      <c r="AX1134" s="82"/>
      <c r="AY1134" s="82"/>
      <c r="AZ1134" s="82"/>
      <c r="BA1134" s="82"/>
    </row>
    <row r="1135" spans="1:53" x14ac:dyDescent="0.35">
      <c r="A1135" s="82"/>
      <c r="B1135" s="82"/>
      <c r="C1135" s="82"/>
      <c r="D1135" s="82"/>
      <c r="E1135" s="82"/>
      <c r="F1135" s="82"/>
      <c r="G1135" s="82"/>
      <c r="H1135" s="82"/>
      <c r="I1135" s="82"/>
      <c r="J1135" s="82"/>
      <c r="K1135" s="82"/>
      <c r="L1135" s="82"/>
      <c r="M1135" s="82"/>
      <c r="N1135" s="82"/>
      <c r="O1135" s="82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  <c r="Z1135" s="82"/>
      <c r="AA1135" s="82"/>
      <c r="AB1135" s="82"/>
      <c r="AC1135" s="82"/>
      <c r="AD1135" s="82"/>
      <c r="AE1135" s="82"/>
      <c r="AF1135" s="82"/>
      <c r="AG1135" s="82"/>
      <c r="AH1135" s="82"/>
      <c r="AI1135" s="82"/>
      <c r="AJ1135" s="82"/>
      <c r="AK1135" s="82"/>
      <c r="AL1135" s="82"/>
      <c r="AM1135" s="82"/>
      <c r="AN1135" s="82"/>
      <c r="AO1135" s="82"/>
      <c r="AP1135" s="82"/>
      <c r="AQ1135" s="82"/>
      <c r="AR1135" s="82"/>
      <c r="AS1135" s="82"/>
      <c r="AT1135" s="82"/>
      <c r="AU1135" s="82"/>
      <c r="AV1135" s="82"/>
      <c r="AW1135" s="82"/>
      <c r="AX1135" s="82"/>
      <c r="AY1135" s="82"/>
      <c r="AZ1135" s="82"/>
      <c r="BA1135" s="82"/>
    </row>
    <row r="1136" spans="1:53" x14ac:dyDescent="0.35">
      <c r="A1136" s="82"/>
      <c r="B1136" s="82"/>
      <c r="C1136" s="82"/>
      <c r="D1136" s="82"/>
      <c r="E1136" s="82"/>
      <c r="F1136" s="82"/>
      <c r="G1136" s="82"/>
      <c r="H1136" s="82"/>
      <c r="I1136" s="82"/>
      <c r="J1136" s="82"/>
      <c r="K1136" s="82"/>
      <c r="L1136" s="82"/>
      <c r="M1136" s="82"/>
      <c r="N1136" s="82"/>
      <c r="O1136" s="82"/>
      <c r="P1136" s="82"/>
      <c r="Q1136" s="82"/>
      <c r="R1136" s="82"/>
      <c r="S1136" s="82"/>
      <c r="T1136" s="82"/>
      <c r="U1136" s="82"/>
      <c r="V1136" s="82"/>
      <c r="W1136" s="82"/>
      <c r="X1136" s="82"/>
      <c r="Y1136" s="82"/>
      <c r="Z1136" s="82"/>
      <c r="AA1136" s="82"/>
      <c r="AB1136" s="82"/>
      <c r="AC1136" s="82"/>
      <c r="AD1136" s="82"/>
      <c r="AE1136" s="82"/>
      <c r="AF1136" s="82"/>
      <c r="AG1136" s="82"/>
      <c r="AH1136" s="82"/>
      <c r="AI1136" s="82"/>
      <c r="AJ1136" s="82"/>
      <c r="AK1136" s="82"/>
      <c r="AL1136" s="82"/>
      <c r="AM1136" s="82"/>
      <c r="AN1136" s="82"/>
      <c r="AO1136" s="82"/>
      <c r="AP1136" s="82"/>
      <c r="AQ1136" s="82"/>
      <c r="AR1136" s="82"/>
      <c r="AS1136" s="82"/>
      <c r="AT1136" s="82"/>
      <c r="AU1136" s="82"/>
      <c r="AV1136" s="82"/>
      <c r="AW1136" s="82"/>
      <c r="AX1136" s="82"/>
      <c r="AY1136" s="82"/>
      <c r="AZ1136" s="82"/>
      <c r="BA1136" s="82"/>
    </row>
    <row r="1137" spans="1:53" x14ac:dyDescent="0.35">
      <c r="A1137" s="82"/>
      <c r="B1137" s="82"/>
      <c r="C1137" s="82"/>
      <c r="D1137" s="82"/>
      <c r="E1137" s="82"/>
      <c r="F1137" s="82"/>
      <c r="G1137" s="82"/>
      <c r="H1137" s="82"/>
      <c r="I1137" s="82"/>
      <c r="J1137" s="82"/>
      <c r="K1137" s="82"/>
      <c r="L1137" s="82"/>
      <c r="M1137" s="82"/>
      <c r="N1137" s="82"/>
      <c r="O1137" s="82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  <c r="Z1137" s="82"/>
      <c r="AA1137" s="82"/>
      <c r="AB1137" s="82"/>
      <c r="AC1137" s="82"/>
      <c r="AD1137" s="82"/>
      <c r="AE1137" s="82"/>
      <c r="AF1137" s="82"/>
      <c r="AG1137" s="82"/>
      <c r="AH1137" s="82"/>
      <c r="AI1137" s="82"/>
      <c r="AJ1137" s="82"/>
      <c r="AK1137" s="82"/>
      <c r="AL1137" s="82"/>
      <c r="AM1137" s="82"/>
      <c r="AN1137" s="82"/>
      <c r="AO1137" s="82"/>
      <c r="AP1137" s="82"/>
      <c r="AQ1137" s="82"/>
      <c r="AR1137" s="82"/>
      <c r="AS1137" s="82"/>
      <c r="AT1137" s="82"/>
      <c r="AU1137" s="82"/>
      <c r="AV1137" s="82"/>
      <c r="AW1137" s="82"/>
      <c r="AX1137" s="82"/>
      <c r="AY1137" s="82"/>
      <c r="AZ1137" s="82"/>
      <c r="BA1137" s="82"/>
    </row>
    <row r="1138" spans="1:53" x14ac:dyDescent="0.35">
      <c r="A1138" s="82"/>
      <c r="B1138" s="82"/>
      <c r="C1138" s="82"/>
      <c r="D1138" s="82"/>
      <c r="E1138" s="82"/>
      <c r="F1138" s="82"/>
      <c r="G1138" s="82"/>
      <c r="H1138" s="82"/>
      <c r="I1138" s="82"/>
      <c r="J1138" s="82"/>
      <c r="K1138" s="82"/>
      <c r="L1138" s="82"/>
      <c r="M1138" s="82"/>
      <c r="N1138" s="82"/>
      <c r="O1138" s="82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  <c r="Z1138" s="82"/>
      <c r="AA1138" s="82"/>
      <c r="AB1138" s="82"/>
      <c r="AC1138" s="82"/>
      <c r="AD1138" s="82"/>
      <c r="AE1138" s="82"/>
      <c r="AF1138" s="82"/>
      <c r="AG1138" s="82"/>
      <c r="AH1138" s="82"/>
      <c r="AI1138" s="82"/>
      <c r="AJ1138" s="82"/>
      <c r="AK1138" s="82"/>
      <c r="AL1138" s="82"/>
      <c r="AM1138" s="82"/>
      <c r="AN1138" s="82"/>
      <c r="AO1138" s="82"/>
      <c r="AP1138" s="82"/>
      <c r="AQ1138" s="82"/>
      <c r="AR1138" s="82"/>
      <c r="AS1138" s="82"/>
      <c r="AT1138" s="82"/>
      <c r="AU1138" s="82"/>
      <c r="AV1138" s="82"/>
      <c r="AW1138" s="82"/>
      <c r="AX1138" s="82"/>
      <c r="AY1138" s="82"/>
      <c r="AZ1138" s="82"/>
      <c r="BA1138" s="82"/>
    </row>
    <row r="1139" spans="1:53" x14ac:dyDescent="0.35">
      <c r="A1139" s="82"/>
      <c r="B1139" s="82"/>
      <c r="C1139" s="82"/>
      <c r="D1139" s="82"/>
      <c r="E1139" s="82"/>
      <c r="F1139" s="82"/>
      <c r="G1139" s="82"/>
      <c r="H1139" s="82"/>
      <c r="I1139" s="82"/>
      <c r="J1139" s="82"/>
      <c r="K1139" s="82"/>
      <c r="L1139" s="82"/>
      <c r="M1139" s="82"/>
      <c r="N1139" s="82"/>
      <c r="O1139" s="82"/>
      <c r="P1139" s="82"/>
      <c r="Q1139" s="82"/>
      <c r="R1139" s="82"/>
      <c r="S1139" s="82"/>
      <c r="T1139" s="82"/>
      <c r="U1139" s="82"/>
      <c r="V1139" s="82"/>
      <c r="W1139" s="82"/>
      <c r="X1139" s="82"/>
      <c r="Y1139" s="82"/>
      <c r="Z1139" s="82"/>
      <c r="AA1139" s="82"/>
      <c r="AB1139" s="82"/>
      <c r="AC1139" s="82"/>
      <c r="AD1139" s="82"/>
      <c r="AE1139" s="82"/>
      <c r="AF1139" s="82"/>
      <c r="AG1139" s="82"/>
      <c r="AH1139" s="82"/>
      <c r="AI1139" s="82"/>
      <c r="AJ1139" s="82"/>
      <c r="AK1139" s="82"/>
      <c r="AL1139" s="82"/>
      <c r="AM1139" s="82"/>
      <c r="AN1139" s="82"/>
      <c r="AO1139" s="82"/>
      <c r="AP1139" s="82"/>
      <c r="AQ1139" s="82"/>
      <c r="AR1139" s="82"/>
      <c r="AS1139" s="82"/>
      <c r="AT1139" s="82"/>
      <c r="AU1139" s="82"/>
      <c r="AV1139" s="82"/>
      <c r="AW1139" s="82"/>
      <c r="AX1139" s="82"/>
      <c r="AY1139" s="82"/>
      <c r="AZ1139" s="82"/>
      <c r="BA1139" s="82"/>
    </row>
    <row r="1140" spans="1:53" x14ac:dyDescent="0.35">
      <c r="A1140" s="82"/>
      <c r="B1140" s="82"/>
      <c r="C1140" s="82"/>
      <c r="D1140" s="82"/>
      <c r="E1140" s="82"/>
      <c r="F1140" s="82"/>
      <c r="G1140" s="82"/>
      <c r="H1140" s="82"/>
      <c r="I1140" s="82"/>
      <c r="J1140" s="82"/>
      <c r="K1140" s="82"/>
      <c r="L1140" s="82"/>
      <c r="M1140" s="82"/>
      <c r="N1140" s="82"/>
      <c r="O1140" s="82"/>
      <c r="P1140" s="82"/>
      <c r="Q1140" s="82"/>
      <c r="R1140" s="82"/>
      <c r="S1140" s="82"/>
      <c r="T1140" s="82"/>
      <c r="U1140" s="82"/>
      <c r="V1140" s="82"/>
      <c r="W1140" s="82"/>
      <c r="X1140" s="82"/>
      <c r="Y1140" s="82"/>
      <c r="Z1140" s="82"/>
      <c r="AA1140" s="82"/>
      <c r="AB1140" s="82"/>
      <c r="AC1140" s="82"/>
      <c r="AD1140" s="82"/>
      <c r="AE1140" s="82"/>
      <c r="AF1140" s="82"/>
      <c r="AG1140" s="82"/>
      <c r="AH1140" s="82"/>
      <c r="AI1140" s="82"/>
      <c r="AJ1140" s="82"/>
      <c r="AK1140" s="82"/>
      <c r="AL1140" s="82"/>
      <c r="AM1140" s="82"/>
      <c r="AN1140" s="82"/>
      <c r="AO1140" s="82"/>
      <c r="AP1140" s="82"/>
      <c r="AQ1140" s="82"/>
      <c r="AR1140" s="82"/>
      <c r="AS1140" s="82"/>
      <c r="AT1140" s="82"/>
      <c r="AU1140" s="82"/>
      <c r="AV1140" s="82"/>
      <c r="AW1140" s="82"/>
      <c r="AX1140" s="82"/>
      <c r="AY1140" s="82"/>
      <c r="AZ1140" s="82"/>
      <c r="BA1140" s="82"/>
    </row>
    <row r="1141" spans="1:53" x14ac:dyDescent="0.35">
      <c r="A1141" s="82"/>
      <c r="B1141" s="82"/>
      <c r="C1141" s="82"/>
      <c r="D1141" s="82"/>
      <c r="E1141" s="82"/>
      <c r="F1141" s="82"/>
      <c r="G1141" s="82"/>
      <c r="H1141" s="82"/>
      <c r="I1141" s="82"/>
      <c r="J1141" s="82"/>
      <c r="K1141" s="82"/>
      <c r="L1141" s="82"/>
      <c r="M1141" s="82"/>
      <c r="N1141" s="82"/>
      <c r="O1141" s="82"/>
      <c r="P1141" s="82"/>
      <c r="Q1141" s="82"/>
      <c r="R1141" s="82"/>
      <c r="S1141" s="82"/>
      <c r="T1141" s="82"/>
      <c r="U1141" s="82"/>
      <c r="V1141" s="82"/>
      <c r="W1141" s="82"/>
      <c r="X1141" s="82"/>
      <c r="Y1141" s="82"/>
      <c r="Z1141" s="82"/>
      <c r="AA1141" s="82"/>
      <c r="AB1141" s="82"/>
      <c r="AC1141" s="82"/>
      <c r="AD1141" s="82"/>
      <c r="AE1141" s="82"/>
      <c r="AF1141" s="82"/>
      <c r="AG1141" s="82"/>
      <c r="AH1141" s="82"/>
      <c r="AI1141" s="82"/>
      <c r="AJ1141" s="82"/>
      <c r="AK1141" s="82"/>
      <c r="AL1141" s="82"/>
      <c r="AM1141" s="82"/>
      <c r="AN1141" s="82"/>
      <c r="AO1141" s="82"/>
      <c r="AP1141" s="82"/>
      <c r="AQ1141" s="82"/>
      <c r="AR1141" s="82"/>
      <c r="AS1141" s="82"/>
      <c r="AT1141" s="82"/>
      <c r="AU1141" s="82"/>
      <c r="AV1141" s="82"/>
      <c r="AW1141" s="82"/>
      <c r="AX1141" s="82"/>
      <c r="AY1141" s="82"/>
      <c r="AZ1141" s="82"/>
      <c r="BA1141" s="82"/>
    </row>
    <row r="1142" spans="1:53" x14ac:dyDescent="0.35">
      <c r="A1142" s="82"/>
      <c r="B1142" s="82"/>
      <c r="C1142" s="82"/>
      <c r="D1142" s="82"/>
      <c r="E1142" s="82"/>
      <c r="F1142" s="82"/>
      <c r="G1142" s="82"/>
      <c r="H1142" s="82"/>
      <c r="I1142" s="82"/>
      <c r="J1142" s="82"/>
      <c r="K1142" s="82"/>
      <c r="L1142" s="82"/>
      <c r="M1142" s="82"/>
      <c r="N1142" s="82"/>
      <c r="O1142" s="82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  <c r="Z1142" s="82"/>
      <c r="AA1142" s="82"/>
      <c r="AB1142" s="82"/>
      <c r="AC1142" s="82"/>
      <c r="AD1142" s="82"/>
      <c r="AE1142" s="82"/>
      <c r="AF1142" s="82"/>
      <c r="AG1142" s="82"/>
      <c r="AH1142" s="82"/>
      <c r="AI1142" s="82"/>
      <c r="AJ1142" s="82"/>
      <c r="AK1142" s="82"/>
      <c r="AL1142" s="82"/>
      <c r="AM1142" s="82"/>
      <c r="AN1142" s="82"/>
      <c r="AO1142" s="82"/>
      <c r="AP1142" s="82"/>
      <c r="AQ1142" s="82"/>
      <c r="AR1142" s="82"/>
      <c r="AS1142" s="82"/>
      <c r="AT1142" s="82"/>
      <c r="AU1142" s="82"/>
      <c r="AV1142" s="82"/>
      <c r="AW1142" s="82"/>
      <c r="AX1142" s="82"/>
      <c r="AY1142" s="82"/>
      <c r="AZ1142" s="82"/>
      <c r="BA1142" s="82"/>
    </row>
    <row r="1143" spans="1:53" x14ac:dyDescent="0.35">
      <c r="A1143" s="82"/>
      <c r="B1143" s="82"/>
      <c r="C1143" s="82"/>
      <c r="D1143" s="82"/>
      <c r="E1143" s="82"/>
      <c r="F1143" s="82"/>
      <c r="G1143" s="82"/>
      <c r="H1143" s="82"/>
      <c r="I1143" s="82"/>
      <c r="J1143" s="82"/>
      <c r="K1143" s="82"/>
      <c r="L1143" s="82"/>
      <c r="M1143" s="82"/>
      <c r="N1143" s="82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2"/>
      <c r="AA1143" s="82"/>
      <c r="AB1143" s="82"/>
      <c r="AC1143" s="82"/>
      <c r="AD1143" s="82"/>
      <c r="AE1143" s="82"/>
      <c r="AF1143" s="82"/>
      <c r="AG1143" s="82"/>
      <c r="AH1143" s="82"/>
      <c r="AI1143" s="82"/>
      <c r="AJ1143" s="82"/>
      <c r="AK1143" s="82"/>
      <c r="AL1143" s="82"/>
      <c r="AM1143" s="82"/>
      <c r="AN1143" s="82"/>
      <c r="AO1143" s="82"/>
      <c r="AP1143" s="82"/>
      <c r="AQ1143" s="82"/>
      <c r="AR1143" s="82"/>
      <c r="AS1143" s="82"/>
      <c r="AT1143" s="82"/>
      <c r="AU1143" s="82"/>
      <c r="AV1143" s="82"/>
      <c r="AW1143" s="82"/>
      <c r="AX1143" s="82"/>
      <c r="AY1143" s="82"/>
      <c r="AZ1143" s="82"/>
      <c r="BA1143" s="82"/>
    </row>
    <row r="1144" spans="1:53" x14ac:dyDescent="0.35">
      <c r="A1144" s="82"/>
      <c r="B1144" s="82"/>
      <c r="C1144" s="82"/>
      <c r="D1144" s="82"/>
      <c r="E1144" s="82"/>
      <c r="F1144" s="82"/>
      <c r="G1144" s="82"/>
      <c r="H1144" s="82"/>
      <c r="I1144" s="82"/>
      <c r="J1144" s="82"/>
      <c r="K1144" s="82"/>
      <c r="L1144" s="82"/>
      <c r="M1144" s="82"/>
      <c r="N1144" s="82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2"/>
      <c r="AA1144" s="82"/>
      <c r="AB1144" s="82"/>
      <c r="AC1144" s="82"/>
      <c r="AD1144" s="82"/>
      <c r="AE1144" s="82"/>
      <c r="AF1144" s="82"/>
      <c r="AG1144" s="82"/>
      <c r="AH1144" s="82"/>
      <c r="AI1144" s="82"/>
      <c r="AJ1144" s="82"/>
      <c r="AK1144" s="82"/>
      <c r="AL1144" s="82"/>
      <c r="AM1144" s="82"/>
      <c r="AN1144" s="82"/>
      <c r="AO1144" s="82"/>
      <c r="AP1144" s="82"/>
      <c r="AQ1144" s="82"/>
      <c r="AR1144" s="82"/>
      <c r="AS1144" s="82"/>
      <c r="AT1144" s="82"/>
      <c r="AU1144" s="82"/>
      <c r="AV1144" s="82"/>
      <c r="AW1144" s="82"/>
      <c r="AX1144" s="82"/>
      <c r="AY1144" s="82"/>
      <c r="AZ1144" s="82"/>
      <c r="BA1144" s="82"/>
    </row>
    <row r="1145" spans="1:53" x14ac:dyDescent="0.35">
      <c r="A1145" s="82"/>
      <c r="B1145" s="82"/>
      <c r="C1145" s="82"/>
      <c r="D1145" s="82"/>
      <c r="E1145" s="82"/>
      <c r="F1145" s="82"/>
      <c r="G1145" s="82"/>
      <c r="H1145" s="82"/>
      <c r="I1145" s="82"/>
      <c r="J1145" s="82"/>
      <c r="K1145" s="82"/>
      <c r="L1145" s="82"/>
      <c r="M1145" s="82"/>
      <c r="N1145" s="82"/>
      <c r="O1145" s="82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  <c r="Z1145" s="82"/>
      <c r="AA1145" s="82"/>
      <c r="AB1145" s="82"/>
      <c r="AC1145" s="82"/>
      <c r="AD1145" s="82"/>
      <c r="AE1145" s="82"/>
      <c r="AF1145" s="82"/>
      <c r="AG1145" s="82"/>
      <c r="AH1145" s="82"/>
      <c r="AI1145" s="82"/>
      <c r="AJ1145" s="82"/>
      <c r="AK1145" s="82"/>
      <c r="AL1145" s="82"/>
      <c r="AM1145" s="82"/>
      <c r="AN1145" s="82"/>
      <c r="AO1145" s="82"/>
      <c r="AP1145" s="82"/>
      <c r="AQ1145" s="82"/>
      <c r="AR1145" s="82"/>
      <c r="AS1145" s="82"/>
      <c r="AT1145" s="82"/>
      <c r="AU1145" s="82"/>
      <c r="AV1145" s="82"/>
      <c r="AW1145" s="82"/>
      <c r="AX1145" s="82"/>
      <c r="AY1145" s="82"/>
      <c r="AZ1145" s="82"/>
      <c r="BA1145" s="82"/>
    </row>
    <row r="1146" spans="1:53" x14ac:dyDescent="0.35">
      <c r="A1146" s="82"/>
      <c r="B1146" s="82"/>
      <c r="C1146" s="82"/>
      <c r="D1146" s="82"/>
      <c r="E1146" s="82"/>
      <c r="F1146" s="82"/>
      <c r="G1146" s="82"/>
      <c r="H1146" s="82"/>
      <c r="I1146" s="82"/>
      <c r="J1146" s="82"/>
      <c r="K1146" s="82"/>
      <c r="L1146" s="82"/>
      <c r="M1146" s="82"/>
      <c r="N1146" s="82"/>
      <c r="O1146" s="82"/>
      <c r="P1146" s="82"/>
      <c r="Q1146" s="82"/>
      <c r="R1146" s="82"/>
      <c r="S1146" s="82"/>
      <c r="T1146" s="82"/>
      <c r="U1146" s="82"/>
      <c r="V1146" s="82"/>
      <c r="W1146" s="82"/>
      <c r="X1146" s="82"/>
      <c r="Y1146" s="82"/>
      <c r="Z1146" s="82"/>
      <c r="AA1146" s="82"/>
      <c r="AB1146" s="82"/>
      <c r="AC1146" s="82"/>
      <c r="AD1146" s="82"/>
      <c r="AE1146" s="82"/>
      <c r="AF1146" s="82"/>
      <c r="AG1146" s="82"/>
      <c r="AH1146" s="82"/>
      <c r="AI1146" s="82"/>
      <c r="AJ1146" s="82"/>
      <c r="AK1146" s="82"/>
      <c r="AL1146" s="82"/>
      <c r="AM1146" s="82"/>
      <c r="AN1146" s="82"/>
      <c r="AO1146" s="82"/>
      <c r="AP1146" s="82"/>
      <c r="AQ1146" s="82"/>
      <c r="AR1146" s="82"/>
      <c r="AS1146" s="82"/>
      <c r="AT1146" s="82"/>
      <c r="AU1146" s="82"/>
      <c r="AV1146" s="82"/>
      <c r="AW1146" s="82"/>
      <c r="AX1146" s="82"/>
      <c r="AY1146" s="82"/>
      <c r="AZ1146" s="82"/>
      <c r="BA1146" s="82"/>
    </row>
    <row r="1147" spans="1:53" x14ac:dyDescent="0.35">
      <c r="A1147" s="82"/>
      <c r="B1147" s="82"/>
      <c r="C1147" s="82"/>
      <c r="D1147" s="82"/>
      <c r="E1147" s="82"/>
      <c r="F1147" s="82"/>
      <c r="G1147" s="82"/>
      <c r="H1147" s="82"/>
      <c r="I1147" s="82"/>
      <c r="J1147" s="82"/>
      <c r="K1147" s="82"/>
      <c r="L1147" s="82"/>
      <c r="M1147" s="82"/>
      <c r="N1147" s="82"/>
      <c r="O1147" s="82"/>
      <c r="P1147" s="82"/>
      <c r="Q1147" s="82"/>
      <c r="R1147" s="82"/>
      <c r="S1147" s="82"/>
      <c r="T1147" s="82"/>
      <c r="U1147" s="82"/>
      <c r="V1147" s="82"/>
      <c r="W1147" s="82"/>
      <c r="X1147" s="82"/>
      <c r="Y1147" s="82"/>
      <c r="Z1147" s="82"/>
      <c r="AA1147" s="82"/>
      <c r="AB1147" s="82"/>
      <c r="AC1147" s="82"/>
      <c r="AD1147" s="82"/>
      <c r="AE1147" s="82"/>
      <c r="AF1147" s="82"/>
      <c r="AG1147" s="82"/>
      <c r="AH1147" s="82"/>
      <c r="AI1147" s="82"/>
      <c r="AJ1147" s="82"/>
      <c r="AK1147" s="82"/>
      <c r="AL1147" s="82"/>
      <c r="AM1147" s="82"/>
      <c r="AN1147" s="82"/>
      <c r="AO1147" s="82"/>
      <c r="AP1147" s="82"/>
      <c r="AQ1147" s="82"/>
      <c r="AR1147" s="82"/>
      <c r="AS1147" s="82"/>
      <c r="AT1147" s="82"/>
      <c r="AU1147" s="82"/>
      <c r="AV1147" s="82"/>
      <c r="AW1147" s="82"/>
      <c r="AX1147" s="82"/>
      <c r="AY1147" s="82"/>
      <c r="AZ1147" s="82"/>
      <c r="BA1147" s="82"/>
    </row>
    <row r="1148" spans="1:53" x14ac:dyDescent="0.35">
      <c r="A1148" s="82"/>
      <c r="B1148" s="82"/>
      <c r="C1148" s="82"/>
      <c r="D1148" s="82"/>
      <c r="E1148" s="82"/>
      <c r="F1148" s="82"/>
      <c r="G1148" s="82"/>
      <c r="H1148" s="82"/>
      <c r="I1148" s="82"/>
      <c r="J1148" s="82"/>
      <c r="K1148" s="82"/>
      <c r="L1148" s="82"/>
      <c r="M1148" s="82"/>
      <c r="N1148" s="82"/>
      <c r="O1148" s="82"/>
      <c r="P1148" s="82"/>
      <c r="Q1148" s="82"/>
      <c r="R1148" s="82"/>
      <c r="S1148" s="82"/>
      <c r="T1148" s="82"/>
      <c r="U1148" s="82"/>
      <c r="V1148" s="82"/>
      <c r="W1148" s="82"/>
      <c r="X1148" s="82"/>
      <c r="Y1148" s="82"/>
      <c r="Z1148" s="82"/>
      <c r="AA1148" s="82"/>
      <c r="AB1148" s="82"/>
      <c r="AC1148" s="82"/>
      <c r="AD1148" s="82"/>
      <c r="AE1148" s="82"/>
      <c r="AF1148" s="82"/>
      <c r="AG1148" s="82"/>
      <c r="AH1148" s="82"/>
      <c r="AI1148" s="82"/>
      <c r="AJ1148" s="82"/>
      <c r="AK1148" s="82"/>
      <c r="AL1148" s="82"/>
      <c r="AM1148" s="82"/>
      <c r="AN1148" s="82"/>
      <c r="AO1148" s="82"/>
      <c r="AP1148" s="82"/>
      <c r="AQ1148" s="82"/>
      <c r="AR1148" s="82"/>
      <c r="AS1148" s="82"/>
      <c r="AT1148" s="82"/>
      <c r="AU1148" s="82"/>
      <c r="AV1148" s="82"/>
      <c r="AW1148" s="82"/>
      <c r="AX1148" s="82"/>
      <c r="AY1148" s="82"/>
      <c r="AZ1148" s="82"/>
      <c r="BA1148" s="82"/>
    </row>
    <row r="1149" spans="1:53" x14ac:dyDescent="0.35">
      <c r="A1149" s="82"/>
      <c r="B1149" s="82"/>
      <c r="C1149" s="82"/>
      <c r="D1149" s="82"/>
      <c r="E1149" s="82"/>
      <c r="F1149" s="82"/>
      <c r="G1149" s="82"/>
      <c r="H1149" s="82"/>
      <c r="I1149" s="82"/>
      <c r="J1149" s="82"/>
      <c r="K1149" s="82"/>
      <c r="L1149" s="82"/>
      <c r="M1149" s="82"/>
      <c r="N1149" s="82"/>
      <c r="O1149" s="82"/>
      <c r="P1149" s="82"/>
      <c r="Q1149" s="82"/>
      <c r="R1149" s="82"/>
      <c r="S1149" s="82"/>
      <c r="T1149" s="82"/>
      <c r="U1149" s="82"/>
      <c r="V1149" s="82"/>
      <c r="W1149" s="82"/>
      <c r="X1149" s="82"/>
      <c r="Y1149" s="82"/>
      <c r="Z1149" s="82"/>
      <c r="AA1149" s="82"/>
      <c r="AB1149" s="82"/>
      <c r="AC1149" s="82"/>
      <c r="AD1149" s="82"/>
      <c r="AE1149" s="82"/>
      <c r="AF1149" s="82"/>
      <c r="AG1149" s="82"/>
      <c r="AH1149" s="82"/>
      <c r="AI1149" s="82"/>
      <c r="AJ1149" s="82"/>
      <c r="AK1149" s="82"/>
      <c r="AL1149" s="82"/>
      <c r="AM1149" s="82"/>
      <c r="AN1149" s="82"/>
      <c r="AO1149" s="82"/>
      <c r="AP1149" s="82"/>
      <c r="AQ1149" s="82"/>
      <c r="AR1149" s="82"/>
      <c r="AS1149" s="82"/>
      <c r="AT1149" s="82"/>
      <c r="AU1149" s="82"/>
      <c r="AV1149" s="82"/>
      <c r="AW1149" s="82"/>
      <c r="AX1149" s="82"/>
      <c r="AY1149" s="82"/>
      <c r="AZ1149" s="82"/>
      <c r="BA1149" s="82"/>
    </row>
    <row r="1150" spans="1:53" x14ac:dyDescent="0.35">
      <c r="A1150" s="82"/>
      <c r="B1150" s="82"/>
      <c r="C1150" s="82"/>
      <c r="D1150" s="82"/>
      <c r="E1150" s="82"/>
      <c r="F1150" s="82"/>
      <c r="G1150" s="82"/>
      <c r="H1150" s="82"/>
      <c r="I1150" s="82"/>
      <c r="J1150" s="82"/>
      <c r="K1150" s="82"/>
      <c r="L1150" s="82"/>
      <c r="M1150" s="82"/>
      <c r="N1150" s="82"/>
      <c r="O1150" s="82"/>
      <c r="P1150" s="82"/>
      <c r="Q1150" s="82"/>
      <c r="R1150" s="82"/>
      <c r="S1150" s="82"/>
      <c r="T1150" s="82"/>
      <c r="U1150" s="82"/>
      <c r="V1150" s="82"/>
      <c r="W1150" s="82"/>
      <c r="X1150" s="82"/>
      <c r="Y1150" s="82"/>
      <c r="Z1150" s="82"/>
      <c r="AA1150" s="82"/>
      <c r="AB1150" s="82"/>
      <c r="AC1150" s="82"/>
      <c r="AD1150" s="82"/>
      <c r="AE1150" s="82"/>
      <c r="AF1150" s="82"/>
      <c r="AG1150" s="82"/>
      <c r="AH1150" s="82"/>
      <c r="AI1150" s="82"/>
      <c r="AJ1150" s="82"/>
      <c r="AK1150" s="82"/>
      <c r="AL1150" s="82"/>
      <c r="AM1150" s="82"/>
      <c r="AN1150" s="82"/>
      <c r="AO1150" s="82"/>
      <c r="AP1150" s="82"/>
      <c r="AQ1150" s="82"/>
      <c r="AR1150" s="82"/>
      <c r="AS1150" s="82"/>
      <c r="AT1150" s="82"/>
      <c r="AU1150" s="82"/>
      <c r="AV1150" s="82"/>
      <c r="AW1150" s="82"/>
      <c r="AX1150" s="82"/>
      <c r="AY1150" s="82"/>
      <c r="AZ1150" s="82"/>
      <c r="BA1150" s="82"/>
    </row>
    <row r="1151" spans="1:53" x14ac:dyDescent="0.35">
      <c r="A1151" s="82"/>
      <c r="B1151" s="82"/>
      <c r="C1151" s="82"/>
      <c r="D1151" s="82"/>
      <c r="E1151" s="82"/>
      <c r="F1151" s="82"/>
      <c r="G1151" s="82"/>
      <c r="H1151" s="82"/>
      <c r="I1151" s="82"/>
      <c r="J1151" s="82"/>
      <c r="K1151" s="82"/>
      <c r="L1151" s="82"/>
      <c r="M1151" s="82"/>
      <c r="N1151" s="82"/>
      <c r="O1151" s="82"/>
      <c r="P1151" s="82"/>
      <c r="Q1151" s="82"/>
      <c r="R1151" s="82"/>
      <c r="S1151" s="82"/>
      <c r="T1151" s="82"/>
      <c r="U1151" s="82"/>
      <c r="V1151" s="82"/>
      <c r="W1151" s="82"/>
      <c r="X1151" s="82"/>
      <c r="Y1151" s="82"/>
      <c r="Z1151" s="82"/>
      <c r="AA1151" s="82"/>
      <c r="AB1151" s="82"/>
      <c r="AC1151" s="82"/>
      <c r="AD1151" s="82"/>
      <c r="AE1151" s="82"/>
      <c r="AF1151" s="82"/>
      <c r="AG1151" s="82"/>
      <c r="AH1151" s="82"/>
      <c r="AI1151" s="82"/>
      <c r="AJ1151" s="82"/>
      <c r="AK1151" s="82"/>
      <c r="AL1151" s="82"/>
      <c r="AM1151" s="82"/>
      <c r="AN1151" s="82"/>
      <c r="AO1151" s="82"/>
      <c r="AP1151" s="82"/>
      <c r="AQ1151" s="82"/>
      <c r="AR1151" s="82"/>
      <c r="AS1151" s="82"/>
      <c r="AT1151" s="82"/>
      <c r="AU1151" s="82"/>
      <c r="AV1151" s="82"/>
      <c r="AW1151" s="82"/>
      <c r="AX1151" s="82"/>
      <c r="AY1151" s="82"/>
      <c r="AZ1151" s="82"/>
      <c r="BA1151" s="82"/>
    </row>
    <row r="1152" spans="1:53" x14ac:dyDescent="0.35">
      <c r="A1152" s="82"/>
      <c r="B1152" s="82"/>
      <c r="C1152" s="82"/>
      <c r="D1152" s="82"/>
      <c r="E1152" s="82"/>
      <c r="F1152" s="82"/>
      <c r="G1152" s="82"/>
      <c r="H1152" s="82"/>
      <c r="I1152" s="82"/>
      <c r="J1152" s="82"/>
      <c r="K1152" s="82"/>
      <c r="L1152" s="82"/>
      <c r="M1152" s="82"/>
      <c r="N1152" s="82"/>
      <c r="O1152" s="82"/>
      <c r="P1152" s="82"/>
      <c r="Q1152" s="82"/>
      <c r="R1152" s="82"/>
      <c r="S1152" s="82"/>
      <c r="T1152" s="82"/>
      <c r="U1152" s="82"/>
      <c r="V1152" s="82"/>
      <c r="W1152" s="82"/>
      <c r="X1152" s="82"/>
      <c r="Y1152" s="82"/>
      <c r="Z1152" s="82"/>
      <c r="AA1152" s="82"/>
      <c r="AB1152" s="82"/>
      <c r="AC1152" s="82"/>
      <c r="AD1152" s="82"/>
      <c r="AE1152" s="82"/>
      <c r="AF1152" s="82"/>
      <c r="AG1152" s="82"/>
      <c r="AH1152" s="82"/>
      <c r="AI1152" s="82"/>
      <c r="AJ1152" s="82"/>
      <c r="AK1152" s="82"/>
      <c r="AL1152" s="82"/>
      <c r="AM1152" s="82"/>
      <c r="AN1152" s="82"/>
      <c r="AO1152" s="82"/>
      <c r="AP1152" s="82"/>
      <c r="AQ1152" s="82"/>
      <c r="AR1152" s="82"/>
      <c r="AS1152" s="82"/>
      <c r="AT1152" s="82"/>
      <c r="AU1152" s="82"/>
      <c r="AV1152" s="82"/>
      <c r="AW1152" s="82"/>
      <c r="AX1152" s="82"/>
      <c r="AY1152" s="82"/>
      <c r="AZ1152" s="82"/>
      <c r="BA1152" s="82"/>
    </row>
    <row r="1153" spans="1:53" x14ac:dyDescent="0.35">
      <c r="A1153" s="82"/>
      <c r="B1153" s="82"/>
      <c r="C1153" s="82"/>
      <c r="D1153" s="82"/>
      <c r="E1153" s="82"/>
      <c r="F1153" s="82"/>
      <c r="G1153" s="82"/>
      <c r="H1153" s="82"/>
      <c r="I1153" s="82"/>
      <c r="J1153" s="82"/>
      <c r="K1153" s="82"/>
      <c r="L1153" s="82"/>
      <c r="M1153" s="82"/>
      <c r="N1153" s="82"/>
      <c r="O1153" s="82"/>
      <c r="P1153" s="82"/>
      <c r="Q1153" s="82"/>
      <c r="R1153" s="82"/>
      <c r="S1153" s="82"/>
      <c r="T1153" s="82"/>
      <c r="U1153" s="82"/>
      <c r="V1153" s="82"/>
      <c r="W1153" s="82"/>
      <c r="X1153" s="82"/>
      <c r="Y1153" s="82"/>
      <c r="Z1153" s="82"/>
      <c r="AA1153" s="82"/>
      <c r="AB1153" s="82"/>
      <c r="AC1153" s="82"/>
      <c r="AD1153" s="82"/>
      <c r="AE1153" s="82"/>
      <c r="AF1153" s="82"/>
      <c r="AG1153" s="82"/>
      <c r="AH1153" s="82"/>
      <c r="AI1153" s="82"/>
      <c r="AJ1153" s="82"/>
      <c r="AK1153" s="82"/>
      <c r="AL1153" s="82"/>
      <c r="AM1153" s="82"/>
      <c r="AN1153" s="82"/>
      <c r="AO1153" s="82"/>
      <c r="AP1153" s="82"/>
      <c r="AQ1153" s="82"/>
      <c r="AR1153" s="82"/>
      <c r="AS1153" s="82"/>
      <c r="AT1153" s="82"/>
      <c r="AU1153" s="82"/>
      <c r="AV1153" s="82"/>
      <c r="AW1153" s="82"/>
      <c r="AX1153" s="82"/>
      <c r="AY1153" s="82"/>
      <c r="AZ1153" s="82"/>
      <c r="BA1153" s="82"/>
    </row>
    <row r="1154" spans="1:53" x14ac:dyDescent="0.35">
      <c r="A1154" s="82"/>
      <c r="B1154" s="82"/>
      <c r="C1154" s="82"/>
      <c r="D1154" s="82"/>
      <c r="E1154" s="82"/>
      <c r="F1154" s="82"/>
      <c r="G1154" s="82"/>
      <c r="H1154" s="82"/>
      <c r="I1154" s="82"/>
      <c r="J1154" s="82"/>
      <c r="K1154" s="82"/>
      <c r="L1154" s="82"/>
      <c r="M1154" s="82"/>
      <c r="N1154" s="82"/>
      <c r="O1154" s="82"/>
      <c r="P1154" s="82"/>
      <c r="Q1154" s="82"/>
      <c r="R1154" s="82"/>
      <c r="S1154" s="82"/>
      <c r="T1154" s="82"/>
      <c r="U1154" s="82"/>
      <c r="V1154" s="82"/>
      <c r="W1154" s="82"/>
      <c r="X1154" s="82"/>
      <c r="Y1154" s="82"/>
      <c r="Z1154" s="82"/>
      <c r="AA1154" s="82"/>
      <c r="AB1154" s="82"/>
      <c r="AC1154" s="82"/>
      <c r="AD1154" s="82"/>
      <c r="AE1154" s="82"/>
      <c r="AF1154" s="82"/>
      <c r="AG1154" s="82"/>
      <c r="AH1154" s="82"/>
      <c r="AI1154" s="82"/>
      <c r="AJ1154" s="82"/>
      <c r="AK1154" s="82"/>
      <c r="AL1154" s="82"/>
      <c r="AM1154" s="82"/>
      <c r="AN1154" s="82"/>
      <c r="AO1154" s="82"/>
      <c r="AP1154" s="82"/>
      <c r="AQ1154" s="82"/>
      <c r="AR1154" s="82"/>
      <c r="AS1154" s="82"/>
      <c r="AT1154" s="82"/>
      <c r="AU1154" s="82"/>
      <c r="AV1154" s="82"/>
      <c r="AW1154" s="82"/>
      <c r="AX1154" s="82"/>
      <c r="AY1154" s="82"/>
      <c r="AZ1154" s="82"/>
      <c r="BA1154" s="82"/>
    </row>
    <row r="1155" spans="1:53" x14ac:dyDescent="0.35">
      <c r="A1155" s="82"/>
      <c r="B1155" s="82"/>
      <c r="C1155" s="82"/>
      <c r="D1155" s="82"/>
      <c r="E1155" s="82"/>
      <c r="F1155" s="82"/>
      <c r="G1155" s="82"/>
      <c r="H1155" s="82"/>
      <c r="I1155" s="82"/>
      <c r="J1155" s="82"/>
      <c r="K1155" s="82"/>
      <c r="L1155" s="82"/>
      <c r="M1155" s="82"/>
      <c r="N1155" s="82"/>
      <c r="O1155" s="82"/>
      <c r="P1155" s="82"/>
      <c r="Q1155" s="82"/>
      <c r="R1155" s="82"/>
      <c r="S1155" s="82"/>
      <c r="T1155" s="82"/>
      <c r="U1155" s="82"/>
      <c r="V1155" s="82"/>
      <c r="W1155" s="82"/>
      <c r="X1155" s="82"/>
      <c r="Y1155" s="82"/>
      <c r="Z1155" s="82"/>
      <c r="AA1155" s="82"/>
      <c r="AB1155" s="82"/>
      <c r="AC1155" s="82"/>
      <c r="AD1155" s="82"/>
      <c r="AE1155" s="82"/>
      <c r="AF1155" s="82"/>
      <c r="AG1155" s="82"/>
      <c r="AH1155" s="82"/>
      <c r="AI1155" s="82"/>
      <c r="AJ1155" s="82"/>
      <c r="AK1155" s="82"/>
      <c r="AL1155" s="82"/>
      <c r="AM1155" s="82"/>
      <c r="AN1155" s="82"/>
      <c r="AO1155" s="82"/>
      <c r="AP1155" s="82"/>
      <c r="AQ1155" s="82"/>
      <c r="AR1155" s="82"/>
      <c r="AS1155" s="82"/>
      <c r="AT1155" s="82"/>
      <c r="AU1155" s="82"/>
      <c r="AV1155" s="82"/>
      <c r="AW1155" s="82"/>
      <c r="AX1155" s="82"/>
      <c r="AY1155" s="82"/>
      <c r="AZ1155" s="82"/>
      <c r="BA1155" s="82"/>
    </row>
    <row r="1156" spans="1:53" x14ac:dyDescent="0.35">
      <c r="A1156" s="82"/>
      <c r="B1156" s="82"/>
      <c r="C1156" s="82"/>
      <c r="D1156" s="82"/>
      <c r="E1156" s="82"/>
      <c r="F1156" s="82"/>
      <c r="G1156" s="82"/>
      <c r="H1156" s="82"/>
      <c r="I1156" s="82"/>
      <c r="J1156" s="82"/>
      <c r="K1156" s="82"/>
      <c r="L1156" s="82"/>
      <c r="M1156" s="82"/>
      <c r="N1156" s="82"/>
      <c r="O1156" s="82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  <c r="Z1156" s="82"/>
      <c r="AA1156" s="82"/>
      <c r="AB1156" s="82"/>
      <c r="AC1156" s="82"/>
      <c r="AD1156" s="82"/>
      <c r="AE1156" s="82"/>
      <c r="AF1156" s="82"/>
      <c r="AG1156" s="82"/>
      <c r="AH1156" s="82"/>
      <c r="AI1156" s="82"/>
      <c r="AJ1156" s="82"/>
      <c r="AK1156" s="82"/>
      <c r="AL1156" s="82"/>
      <c r="AM1156" s="82"/>
      <c r="AN1156" s="82"/>
      <c r="AO1156" s="82"/>
      <c r="AP1156" s="82"/>
      <c r="AQ1156" s="82"/>
      <c r="AR1156" s="82"/>
      <c r="AS1156" s="82"/>
      <c r="AT1156" s="82"/>
      <c r="AU1156" s="82"/>
      <c r="AV1156" s="82"/>
      <c r="AW1156" s="82"/>
      <c r="AX1156" s="82"/>
      <c r="AY1156" s="82"/>
      <c r="AZ1156" s="82"/>
      <c r="BA1156" s="82"/>
    </row>
    <row r="1157" spans="1:53" x14ac:dyDescent="0.35">
      <c r="A1157" s="82"/>
      <c r="B1157" s="82"/>
      <c r="C1157" s="82"/>
      <c r="D1157" s="82"/>
      <c r="E1157" s="82"/>
      <c r="F1157" s="82"/>
      <c r="G1157" s="82"/>
      <c r="H1157" s="82"/>
      <c r="I1157" s="82"/>
      <c r="J1157" s="82"/>
      <c r="K1157" s="82"/>
      <c r="L1157" s="82"/>
      <c r="M1157" s="82"/>
      <c r="N1157" s="82"/>
      <c r="O1157" s="82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  <c r="Z1157" s="82"/>
      <c r="AA1157" s="82"/>
      <c r="AB1157" s="82"/>
      <c r="AC1157" s="82"/>
      <c r="AD1157" s="82"/>
      <c r="AE1157" s="82"/>
      <c r="AF1157" s="82"/>
      <c r="AG1157" s="82"/>
      <c r="AH1157" s="82"/>
      <c r="AI1157" s="82"/>
      <c r="AJ1157" s="82"/>
      <c r="AK1157" s="82"/>
      <c r="AL1157" s="82"/>
      <c r="AM1157" s="82"/>
      <c r="AN1157" s="82"/>
      <c r="AO1157" s="82"/>
      <c r="AP1157" s="82"/>
      <c r="AQ1157" s="82"/>
      <c r="AR1157" s="82"/>
      <c r="AS1157" s="82"/>
      <c r="AT1157" s="82"/>
      <c r="AU1157" s="82"/>
      <c r="AV1157" s="82"/>
      <c r="AW1157" s="82"/>
      <c r="AX1157" s="82"/>
      <c r="AY1157" s="82"/>
      <c r="AZ1157" s="82"/>
      <c r="BA1157" s="82"/>
    </row>
    <row r="1158" spans="1:53" x14ac:dyDescent="0.35">
      <c r="A1158" s="82"/>
      <c r="B1158" s="82"/>
      <c r="C1158" s="82"/>
      <c r="D1158" s="82"/>
      <c r="E1158" s="82"/>
      <c r="F1158" s="82"/>
      <c r="G1158" s="82"/>
      <c r="H1158" s="82"/>
      <c r="I1158" s="82"/>
      <c r="J1158" s="82"/>
      <c r="K1158" s="82"/>
      <c r="L1158" s="82"/>
      <c r="M1158" s="82"/>
      <c r="N1158" s="82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82"/>
      <c r="AA1158" s="82"/>
      <c r="AB1158" s="82"/>
      <c r="AC1158" s="82"/>
      <c r="AD1158" s="82"/>
      <c r="AE1158" s="82"/>
      <c r="AF1158" s="82"/>
      <c r="AG1158" s="82"/>
      <c r="AH1158" s="82"/>
      <c r="AI1158" s="82"/>
      <c r="AJ1158" s="82"/>
      <c r="AK1158" s="82"/>
      <c r="AL1158" s="82"/>
      <c r="AM1158" s="82"/>
      <c r="AN1158" s="82"/>
      <c r="AO1158" s="82"/>
      <c r="AP1158" s="82"/>
      <c r="AQ1158" s="82"/>
      <c r="AR1158" s="82"/>
      <c r="AS1158" s="82"/>
      <c r="AT1158" s="82"/>
      <c r="AU1158" s="82"/>
      <c r="AV1158" s="82"/>
      <c r="AW1158" s="82"/>
      <c r="AX1158" s="82"/>
      <c r="AY1158" s="82"/>
      <c r="AZ1158" s="82"/>
      <c r="BA1158" s="82"/>
    </row>
    <row r="1159" spans="1:53" x14ac:dyDescent="0.35">
      <c r="A1159" s="82"/>
      <c r="B1159" s="82"/>
      <c r="C1159" s="82"/>
      <c r="D1159" s="82"/>
      <c r="E1159" s="82"/>
      <c r="F1159" s="82"/>
      <c r="G1159" s="82"/>
      <c r="H1159" s="82"/>
      <c r="I1159" s="82"/>
      <c r="J1159" s="82"/>
      <c r="K1159" s="82"/>
      <c r="L1159" s="82"/>
      <c r="M1159" s="82"/>
      <c r="N1159" s="82"/>
      <c r="O1159" s="82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  <c r="Z1159" s="82"/>
      <c r="AA1159" s="82"/>
      <c r="AB1159" s="82"/>
      <c r="AC1159" s="82"/>
      <c r="AD1159" s="82"/>
      <c r="AE1159" s="82"/>
      <c r="AF1159" s="82"/>
      <c r="AG1159" s="82"/>
      <c r="AH1159" s="82"/>
      <c r="AI1159" s="82"/>
      <c r="AJ1159" s="82"/>
      <c r="AK1159" s="82"/>
      <c r="AL1159" s="82"/>
      <c r="AM1159" s="82"/>
      <c r="AN1159" s="82"/>
      <c r="AO1159" s="82"/>
      <c r="AP1159" s="82"/>
      <c r="AQ1159" s="82"/>
      <c r="AR1159" s="82"/>
      <c r="AS1159" s="82"/>
      <c r="AT1159" s="82"/>
      <c r="AU1159" s="82"/>
      <c r="AV1159" s="82"/>
      <c r="AW1159" s="82"/>
      <c r="AX1159" s="82"/>
      <c r="AY1159" s="82"/>
      <c r="AZ1159" s="82"/>
      <c r="BA1159" s="82"/>
    </row>
    <row r="1160" spans="1:53" x14ac:dyDescent="0.35">
      <c r="A1160" s="82"/>
      <c r="B1160" s="82"/>
      <c r="C1160" s="82"/>
      <c r="D1160" s="82"/>
      <c r="E1160" s="82"/>
      <c r="F1160" s="82"/>
      <c r="G1160" s="82"/>
      <c r="H1160" s="82"/>
      <c r="I1160" s="82"/>
      <c r="J1160" s="82"/>
      <c r="K1160" s="82"/>
      <c r="L1160" s="82"/>
      <c r="M1160" s="82"/>
      <c r="N1160" s="82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2"/>
      <c r="AA1160" s="82"/>
      <c r="AB1160" s="82"/>
      <c r="AC1160" s="82"/>
      <c r="AD1160" s="82"/>
      <c r="AE1160" s="82"/>
      <c r="AF1160" s="82"/>
      <c r="AG1160" s="82"/>
      <c r="AH1160" s="82"/>
      <c r="AI1160" s="82"/>
      <c r="AJ1160" s="82"/>
      <c r="AK1160" s="82"/>
      <c r="AL1160" s="82"/>
      <c r="AM1160" s="82"/>
      <c r="AN1160" s="82"/>
      <c r="AO1160" s="82"/>
      <c r="AP1160" s="82"/>
      <c r="AQ1160" s="82"/>
      <c r="AR1160" s="82"/>
      <c r="AS1160" s="82"/>
      <c r="AT1160" s="82"/>
      <c r="AU1160" s="82"/>
      <c r="AV1160" s="82"/>
      <c r="AW1160" s="82"/>
      <c r="AX1160" s="82"/>
      <c r="AY1160" s="82"/>
      <c r="AZ1160" s="82"/>
      <c r="BA1160" s="82"/>
    </row>
    <row r="1161" spans="1:53" ht="15.75" customHeight="1" x14ac:dyDescent="0.35">
      <c r="A1161" s="82"/>
      <c r="B1161" s="82"/>
      <c r="C1161" s="82"/>
      <c r="D1161" s="82"/>
      <c r="E1161" s="82"/>
      <c r="F1161" s="82"/>
      <c r="G1161" s="82"/>
      <c r="H1161" s="82"/>
      <c r="I1161" s="82"/>
      <c r="J1161" s="82"/>
      <c r="K1161" s="82"/>
      <c r="L1161" s="82"/>
      <c r="M1161" s="82"/>
      <c r="N1161" s="82"/>
      <c r="O1161" s="82"/>
      <c r="P1161" s="82"/>
      <c r="Q1161" s="82"/>
      <c r="R1161" s="82"/>
      <c r="S1161" s="82"/>
      <c r="T1161" s="82"/>
      <c r="U1161" s="82"/>
      <c r="V1161" s="82"/>
      <c r="W1161" s="82"/>
      <c r="X1161" s="82"/>
      <c r="Y1161" s="82"/>
      <c r="Z1161" s="82"/>
      <c r="AA1161" s="82"/>
      <c r="AB1161" s="82"/>
      <c r="AC1161" s="82"/>
      <c r="AD1161" s="82"/>
      <c r="AE1161" s="82"/>
      <c r="AF1161" s="82"/>
      <c r="AG1161" s="82"/>
      <c r="AH1161" s="82"/>
      <c r="AI1161" s="82"/>
      <c r="AJ1161" s="82"/>
      <c r="AK1161" s="82"/>
      <c r="AL1161" s="82"/>
      <c r="AM1161" s="82"/>
      <c r="AN1161" s="82"/>
      <c r="AO1161" s="82"/>
      <c r="AP1161" s="82"/>
      <c r="AQ1161" s="82"/>
      <c r="AR1161" s="82"/>
      <c r="AS1161" s="82"/>
      <c r="AT1161" s="82"/>
      <c r="AU1161" s="82"/>
      <c r="AV1161" s="82"/>
      <c r="AW1161" s="82"/>
      <c r="AX1161" s="82"/>
      <c r="AY1161" s="82"/>
      <c r="AZ1161" s="82"/>
      <c r="BA1161" s="82"/>
    </row>
    <row r="1162" spans="1:53" ht="15.75" customHeight="1" x14ac:dyDescent="0.35">
      <c r="A1162" s="82"/>
      <c r="B1162" s="82"/>
      <c r="C1162" s="82"/>
      <c r="D1162" s="82"/>
      <c r="E1162" s="82"/>
      <c r="F1162" s="82"/>
      <c r="G1162" s="82"/>
      <c r="H1162" s="82"/>
      <c r="I1162" s="82"/>
      <c r="J1162" s="82"/>
      <c r="K1162" s="82"/>
      <c r="L1162" s="82"/>
      <c r="M1162" s="82"/>
      <c r="N1162" s="82"/>
      <c r="O1162" s="82"/>
      <c r="P1162" s="82"/>
      <c r="Q1162" s="82"/>
      <c r="R1162" s="82"/>
      <c r="S1162" s="82"/>
      <c r="T1162" s="82"/>
      <c r="U1162" s="82"/>
      <c r="V1162" s="82"/>
      <c r="W1162" s="82"/>
      <c r="X1162" s="82"/>
      <c r="Y1162" s="82"/>
      <c r="Z1162" s="82"/>
      <c r="AA1162" s="82"/>
      <c r="AB1162" s="82"/>
      <c r="AC1162" s="82"/>
      <c r="AD1162" s="82"/>
      <c r="AE1162" s="82"/>
      <c r="AF1162" s="82"/>
      <c r="AG1162" s="82"/>
      <c r="AH1162" s="82"/>
      <c r="AI1162" s="82"/>
      <c r="AJ1162" s="82"/>
      <c r="AK1162" s="82"/>
      <c r="AL1162" s="82"/>
      <c r="AM1162" s="82"/>
      <c r="AN1162" s="82"/>
      <c r="AO1162" s="82"/>
      <c r="AP1162" s="82"/>
      <c r="AQ1162" s="82"/>
      <c r="AR1162" s="82"/>
      <c r="AS1162" s="82"/>
      <c r="AT1162" s="82"/>
      <c r="AU1162" s="82"/>
      <c r="AV1162" s="82"/>
      <c r="AW1162" s="82"/>
      <c r="AX1162" s="82"/>
      <c r="AY1162" s="82"/>
      <c r="AZ1162" s="82"/>
      <c r="BA1162" s="82"/>
    </row>
    <row r="1163" spans="1:53" x14ac:dyDescent="0.35">
      <c r="A1163" s="82"/>
      <c r="B1163" s="82"/>
      <c r="C1163" s="82"/>
      <c r="D1163" s="82"/>
      <c r="E1163" s="82"/>
      <c r="F1163" s="82"/>
      <c r="G1163" s="82"/>
      <c r="H1163" s="82"/>
      <c r="I1163" s="82"/>
      <c r="J1163" s="82"/>
      <c r="K1163" s="82"/>
      <c r="L1163" s="82"/>
      <c r="M1163" s="82"/>
      <c r="N1163" s="82"/>
      <c r="O1163" s="82"/>
      <c r="P1163" s="82"/>
      <c r="Q1163" s="82"/>
      <c r="R1163" s="82"/>
      <c r="S1163" s="82"/>
      <c r="T1163" s="82"/>
      <c r="U1163" s="82"/>
      <c r="V1163" s="82"/>
      <c r="W1163" s="82"/>
      <c r="X1163" s="82"/>
      <c r="Y1163" s="82"/>
      <c r="Z1163" s="82"/>
      <c r="AA1163" s="82"/>
      <c r="AB1163" s="82"/>
      <c r="AC1163" s="82"/>
      <c r="AD1163" s="82"/>
      <c r="AE1163" s="82"/>
      <c r="AF1163" s="82"/>
      <c r="AG1163" s="82"/>
      <c r="AH1163" s="82"/>
      <c r="AI1163" s="82"/>
      <c r="AJ1163" s="82"/>
      <c r="AK1163" s="82"/>
      <c r="AL1163" s="82"/>
      <c r="AM1163" s="82"/>
      <c r="AN1163" s="82"/>
      <c r="AO1163" s="82"/>
      <c r="AP1163" s="82"/>
      <c r="AQ1163" s="82"/>
      <c r="AR1163" s="82"/>
      <c r="AS1163" s="82"/>
      <c r="AT1163" s="82"/>
      <c r="AU1163" s="82"/>
      <c r="AV1163" s="82"/>
      <c r="AW1163" s="82"/>
      <c r="AX1163" s="82"/>
      <c r="AY1163" s="82"/>
      <c r="AZ1163" s="82"/>
      <c r="BA1163" s="82"/>
    </row>
    <row r="1164" spans="1:53" x14ac:dyDescent="0.35">
      <c r="A1164" s="82"/>
      <c r="B1164" s="82"/>
      <c r="C1164" s="82"/>
      <c r="D1164" s="82"/>
      <c r="E1164" s="82"/>
      <c r="F1164" s="82"/>
      <c r="G1164" s="82"/>
      <c r="H1164" s="82"/>
      <c r="I1164" s="82"/>
      <c r="J1164" s="82"/>
      <c r="K1164" s="82"/>
      <c r="L1164" s="82"/>
      <c r="M1164" s="82"/>
      <c r="N1164" s="82"/>
      <c r="O1164" s="82"/>
      <c r="P1164" s="82"/>
      <c r="Q1164" s="82"/>
      <c r="R1164" s="82"/>
      <c r="S1164" s="82"/>
      <c r="T1164" s="82"/>
      <c r="U1164" s="82"/>
      <c r="V1164" s="82"/>
      <c r="W1164" s="82"/>
      <c r="X1164" s="82"/>
      <c r="Y1164" s="82"/>
      <c r="Z1164" s="82"/>
      <c r="AA1164" s="82"/>
      <c r="AB1164" s="82"/>
      <c r="AC1164" s="82"/>
      <c r="AD1164" s="82"/>
      <c r="AE1164" s="82"/>
      <c r="AF1164" s="82"/>
      <c r="AG1164" s="82"/>
      <c r="AH1164" s="82"/>
      <c r="AI1164" s="82"/>
      <c r="AJ1164" s="82"/>
      <c r="AK1164" s="82"/>
      <c r="AL1164" s="82"/>
      <c r="AM1164" s="82"/>
      <c r="AN1164" s="82"/>
      <c r="AO1164" s="82"/>
      <c r="AP1164" s="82"/>
      <c r="AQ1164" s="82"/>
      <c r="AR1164" s="82"/>
      <c r="AS1164" s="82"/>
      <c r="AT1164" s="82"/>
      <c r="AU1164" s="82"/>
      <c r="AV1164" s="82"/>
      <c r="AW1164" s="82"/>
      <c r="AX1164" s="82"/>
      <c r="AY1164" s="82"/>
      <c r="AZ1164" s="82"/>
      <c r="BA1164" s="82"/>
    </row>
    <row r="1165" spans="1:53" x14ac:dyDescent="0.35">
      <c r="A1165" s="82"/>
      <c r="B1165" s="82"/>
      <c r="C1165" s="82"/>
      <c r="D1165" s="82"/>
      <c r="E1165" s="82"/>
      <c r="F1165" s="82"/>
      <c r="G1165" s="82"/>
      <c r="H1165" s="82"/>
      <c r="I1165" s="82"/>
      <c r="J1165" s="82"/>
      <c r="K1165" s="82"/>
      <c r="L1165" s="82"/>
      <c r="M1165" s="82"/>
      <c r="N1165" s="82"/>
      <c r="O1165" s="82"/>
      <c r="P1165" s="82"/>
      <c r="Q1165" s="82"/>
      <c r="R1165" s="82"/>
      <c r="S1165" s="82"/>
      <c r="T1165" s="82"/>
      <c r="U1165" s="82"/>
      <c r="V1165" s="82"/>
      <c r="W1165" s="82"/>
      <c r="X1165" s="82"/>
      <c r="Y1165" s="82"/>
      <c r="Z1165" s="82"/>
      <c r="AA1165" s="82"/>
      <c r="AB1165" s="82"/>
      <c r="AC1165" s="82"/>
      <c r="AD1165" s="82"/>
      <c r="AE1165" s="82"/>
      <c r="AF1165" s="82"/>
      <c r="AG1165" s="82"/>
      <c r="AH1165" s="82"/>
      <c r="AI1165" s="82"/>
      <c r="AJ1165" s="82"/>
      <c r="AK1165" s="82"/>
      <c r="AL1165" s="82"/>
      <c r="AM1165" s="82"/>
      <c r="AN1165" s="82"/>
      <c r="AO1165" s="82"/>
      <c r="AP1165" s="82"/>
      <c r="AQ1165" s="82"/>
      <c r="AR1165" s="82"/>
      <c r="AS1165" s="82"/>
      <c r="AT1165" s="82"/>
      <c r="AU1165" s="82"/>
      <c r="AV1165" s="82"/>
      <c r="AW1165" s="82"/>
      <c r="AX1165" s="82"/>
      <c r="AY1165" s="82"/>
      <c r="AZ1165" s="82"/>
      <c r="BA1165" s="82"/>
    </row>
    <row r="1166" spans="1:53" x14ac:dyDescent="0.35">
      <c r="A1166" s="82"/>
      <c r="B1166" s="82"/>
      <c r="C1166" s="82"/>
      <c r="D1166" s="82"/>
      <c r="E1166" s="82"/>
      <c r="F1166" s="82"/>
      <c r="G1166" s="82"/>
      <c r="H1166" s="82"/>
      <c r="I1166" s="82"/>
      <c r="J1166" s="82"/>
      <c r="K1166" s="82"/>
      <c r="L1166" s="82"/>
      <c r="M1166" s="82"/>
      <c r="N1166" s="82"/>
      <c r="O1166" s="82"/>
      <c r="P1166" s="82"/>
      <c r="Q1166" s="82"/>
      <c r="R1166" s="82"/>
      <c r="S1166" s="82"/>
      <c r="T1166" s="82"/>
      <c r="U1166" s="82"/>
      <c r="V1166" s="82"/>
      <c r="W1166" s="82"/>
      <c r="X1166" s="82"/>
      <c r="Y1166" s="82"/>
      <c r="Z1166" s="82"/>
      <c r="AA1166" s="82"/>
      <c r="AB1166" s="82"/>
      <c r="AC1166" s="82"/>
      <c r="AD1166" s="82"/>
      <c r="AE1166" s="82"/>
      <c r="AF1166" s="82"/>
      <c r="AG1166" s="82"/>
      <c r="AH1166" s="82"/>
      <c r="AI1166" s="82"/>
      <c r="AJ1166" s="82"/>
      <c r="AK1166" s="82"/>
      <c r="AL1166" s="82"/>
      <c r="AM1166" s="82"/>
      <c r="AN1166" s="82"/>
      <c r="AO1166" s="82"/>
      <c r="AP1166" s="82"/>
      <c r="AQ1166" s="82"/>
      <c r="AR1166" s="82"/>
      <c r="AS1166" s="82"/>
      <c r="AT1166" s="82"/>
      <c r="AU1166" s="82"/>
      <c r="AV1166" s="82"/>
      <c r="AW1166" s="82"/>
      <c r="AX1166" s="82"/>
      <c r="AY1166" s="82"/>
      <c r="AZ1166" s="82"/>
      <c r="BA1166" s="82"/>
    </row>
    <row r="1167" spans="1:53" x14ac:dyDescent="0.35">
      <c r="A1167" s="82"/>
      <c r="B1167" s="82"/>
      <c r="C1167" s="82"/>
      <c r="D1167" s="82"/>
      <c r="E1167" s="82"/>
      <c r="F1167" s="82"/>
      <c r="G1167" s="82"/>
      <c r="H1167" s="82"/>
      <c r="I1167" s="82"/>
      <c r="J1167" s="82"/>
      <c r="K1167" s="82"/>
      <c r="L1167" s="82"/>
      <c r="M1167" s="82"/>
      <c r="N1167" s="82"/>
      <c r="O1167" s="82"/>
      <c r="P1167" s="82"/>
      <c r="Q1167" s="82"/>
      <c r="R1167" s="82"/>
      <c r="S1167" s="82"/>
      <c r="T1167" s="82"/>
      <c r="U1167" s="82"/>
      <c r="V1167" s="82"/>
      <c r="W1167" s="82"/>
      <c r="X1167" s="82"/>
      <c r="Y1167" s="82"/>
      <c r="Z1167" s="82"/>
      <c r="AA1167" s="82"/>
      <c r="AB1167" s="82"/>
      <c r="AC1167" s="82"/>
      <c r="AD1167" s="82"/>
      <c r="AE1167" s="82"/>
      <c r="AF1167" s="82"/>
      <c r="AG1167" s="82"/>
      <c r="AH1167" s="82"/>
      <c r="AI1167" s="82"/>
      <c r="AJ1167" s="82"/>
      <c r="AK1167" s="82"/>
      <c r="AL1167" s="82"/>
      <c r="AM1167" s="82"/>
      <c r="AN1167" s="82"/>
      <c r="AO1167" s="82"/>
      <c r="AP1167" s="82"/>
      <c r="AQ1167" s="82"/>
      <c r="AR1167" s="82"/>
      <c r="AS1167" s="82"/>
      <c r="AT1167" s="82"/>
      <c r="AU1167" s="82"/>
      <c r="AV1167" s="82"/>
      <c r="AW1167" s="82"/>
      <c r="AX1167" s="82"/>
      <c r="AY1167" s="82"/>
      <c r="AZ1167" s="82"/>
      <c r="BA1167" s="82"/>
    </row>
    <row r="1168" spans="1:53" x14ac:dyDescent="0.35">
      <c r="A1168" s="82"/>
      <c r="B1168" s="82"/>
      <c r="C1168" s="82"/>
      <c r="D1168" s="82"/>
      <c r="E1168" s="82"/>
      <c r="F1168" s="82"/>
      <c r="G1168" s="82"/>
      <c r="H1168" s="82"/>
      <c r="I1168" s="82"/>
      <c r="J1168" s="82"/>
      <c r="K1168" s="82"/>
      <c r="L1168" s="82"/>
      <c r="M1168" s="82"/>
      <c r="N1168" s="82"/>
      <c r="O1168" s="82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  <c r="Z1168" s="82"/>
      <c r="AA1168" s="82"/>
      <c r="AB1168" s="82"/>
      <c r="AC1168" s="82"/>
      <c r="AD1168" s="82"/>
      <c r="AE1168" s="82"/>
      <c r="AF1168" s="82"/>
      <c r="AG1168" s="82"/>
      <c r="AH1168" s="82"/>
      <c r="AI1168" s="82"/>
      <c r="AJ1168" s="82"/>
      <c r="AK1168" s="82"/>
      <c r="AL1168" s="82"/>
      <c r="AM1168" s="82"/>
      <c r="AN1168" s="82"/>
      <c r="AO1168" s="82"/>
      <c r="AP1168" s="82"/>
      <c r="AQ1168" s="82"/>
      <c r="AR1168" s="82"/>
      <c r="AS1168" s="82"/>
      <c r="AT1168" s="82"/>
      <c r="AU1168" s="82"/>
      <c r="AV1168" s="82"/>
      <c r="AW1168" s="82"/>
      <c r="AX1168" s="82"/>
      <c r="AY1168" s="82"/>
      <c r="AZ1168" s="82"/>
      <c r="BA1168" s="82"/>
    </row>
    <row r="1169" spans="1:53" x14ac:dyDescent="0.35">
      <c r="A1169" s="82"/>
      <c r="B1169" s="82"/>
      <c r="C1169" s="82"/>
      <c r="D1169" s="82"/>
      <c r="E1169" s="82"/>
      <c r="F1169" s="82"/>
      <c r="G1169" s="82"/>
      <c r="H1169" s="82"/>
      <c r="I1169" s="82"/>
      <c r="J1169" s="82"/>
      <c r="K1169" s="82"/>
      <c r="L1169" s="82"/>
      <c r="M1169" s="82"/>
      <c r="N1169" s="82"/>
      <c r="O1169" s="82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  <c r="Z1169" s="82"/>
      <c r="AA1169" s="82"/>
      <c r="AB1169" s="82"/>
      <c r="AC1169" s="82"/>
      <c r="AD1169" s="82"/>
      <c r="AE1169" s="82"/>
      <c r="AF1169" s="82"/>
      <c r="AG1169" s="82"/>
      <c r="AH1169" s="82"/>
      <c r="AI1169" s="82"/>
      <c r="AJ1169" s="82"/>
      <c r="AK1169" s="82"/>
      <c r="AL1169" s="82"/>
      <c r="AM1169" s="82"/>
      <c r="AN1169" s="82"/>
      <c r="AO1169" s="82"/>
      <c r="AP1169" s="82"/>
      <c r="AQ1169" s="82"/>
      <c r="AR1169" s="82"/>
      <c r="AS1169" s="82"/>
      <c r="AT1169" s="82"/>
      <c r="AU1169" s="82"/>
      <c r="AV1169" s="82"/>
      <c r="AW1169" s="82"/>
      <c r="AX1169" s="82"/>
      <c r="AY1169" s="82"/>
      <c r="AZ1169" s="82"/>
      <c r="BA1169" s="82"/>
    </row>
    <row r="1170" spans="1:53" x14ac:dyDescent="0.35">
      <c r="A1170" s="82"/>
      <c r="B1170" s="82"/>
      <c r="C1170" s="82"/>
      <c r="D1170" s="82"/>
      <c r="E1170" s="82"/>
      <c r="F1170" s="82"/>
      <c r="G1170" s="82"/>
      <c r="H1170" s="82"/>
      <c r="I1170" s="82"/>
      <c r="J1170" s="82"/>
      <c r="K1170" s="82"/>
      <c r="L1170" s="82"/>
      <c r="M1170" s="82"/>
      <c r="N1170" s="82"/>
      <c r="O1170" s="82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  <c r="Z1170" s="82"/>
      <c r="AA1170" s="82"/>
      <c r="AB1170" s="82"/>
      <c r="AC1170" s="82"/>
      <c r="AD1170" s="82"/>
      <c r="AE1170" s="82"/>
      <c r="AF1170" s="82"/>
      <c r="AG1170" s="82"/>
      <c r="AH1170" s="82"/>
      <c r="AI1170" s="82"/>
      <c r="AJ1170" s="82"/>
      <c r="AK1170" s="82"/>
      <c r="AL1170" s="82"/>
      <c r="AM1170" s="82"/>
      <c r="AN1170" s="82"/>
      <c r="AO1170" s="82"/>
      <c r="AP1170" s="82"/>
      <c r="AQ1170" s="82"/>
      <c r="AR1170" s="82"/>
      <c r="AS1170" s="82"/>
      <c r="AT1170" s="82"/>
      <c r="AU1170" s="82"/>
      <c r="AV1170" s="82"/>
      <c r="AW1170" s="82"/>
      <c r="AX1170" s="82"/>
      <c r="AY1170" s="82"/>
      <c r="AZ1170" s="82"/>
      <c r="BA1170" s="82"/>
    </row>
    <row r="1171" spans="1:53" x14ac:dyDescent="0.35">
      <c r="A1171" s="82"/>
      <c r="B1171" s="82"/>
      <c r="C1171" s="82"/>
      <c r="D1171" s="82"/>
      <c r="E1171" s="82"/>
      <c r="F1171" s="82"/>
      <c r="G1171" s="82"/>
      <c r="H1171" s="82"/>
      <c r="I1171" s="82"/>
      <c r="J1171" s="82"/>
      <c r="K1171" s="82"/>
      <c r="L1171" s="82"/>
      <c r="M1171" s="82"/>
      <c r="N1171" s="82"/>
      <c r="O1171" s="82"/>
      <c r="P1171" s="82"/>
      <c r="Q1171" s="82"/>
      <c r="R1171" s="82"/>
      <c r="S1171" s="82"/>
      <c r="T1171" s="82"/>
      <c r="U1171" s="82"/>
      <c r="V1171" s="82"/>
      <c r="W1171" s="82"/>
      <c r="X1171" s="82"/>
      <c r="Y1171" s="82"/>
      <c r="Z1171" s="82"/>
      <c r="AA1171" s="82"/>
      <c r="AB1171" s="82"/>
      <c r="AC1171" s="82"/>
      <c r="AD1171" s="82"/>
      <c r="AE1171" s="82"/>
      <c r="AF1171" s="82"/>
      <c r="AG1171" s="82"/>
      <c r="AH1171" s="82"/>
      <c r="AI1171" s="82"/>
      <c r="AJ1171" s="82"/>
      <c r="AK1171" s="82"/>
      <c r="AL1171" s="82"/>
      <c r="AM1171" s="82"/>
      <c r="AN1171" s="82"/>
      <c r="AO1171" s="82"/>
      <c r="AP1171" s="82"/>
      <c r="AQ1171" s="82"/>
      <c r="AR1171" s="82"/>
      <c r="AS1171" s="82"/>
      <c r="AT1171" s="82"/>
      <c r="AU1171" s="82"/>
      <c r="AV1171" s="82"/>
      <c r="AW1171" s="82"/>
      <c r="AX1171" s="82"/>
      <c r="AY1171" s="82"/>
      <c r="AZ1171" s="82"/>
      <c r="BA1171" s="82"/>
    </row>
    <row r="1172" spans="1:53" x14ac:dyDescent="0.35">
      <c r="A1172" s="82"/>
      <c r="B1172" s="82"/>
      <c r="C1172" s="82"/>
      <c r="D1172" s="82"/>
      <c r="E1172" s="82"/>
      <c r="F1172" s="82"/>
      <c r="G1172" s="82"/>
      <c r="H1172" s="82"/>
      <c r="I1172" s="82"/>
      <c r="J1172" s="82"/>
      <c r="K1172" s="82"/>
      <c r="L1172" s="82"/>
      <c r="M1172" s="82"/>
      <c r="N1172" s="82"/>
      <c r="O1172" s="82"/>
      <c r="P1172" s="82"/>
      <c r="Q1172" s="82"/>
      <c r="R1172" s="82"/>
      <c r="S1172" s="82"/>
      <c r="T1172" s="82"/>
      <c r="U1172" s="82"/>
      <c r="V1172" s="82"/>
      <c r="W1172" s="82"/>
      <c r="X1172" s="82"/>
      <c r="Y1172" s="82"/>
      <c r="Z1172" s="82"/>
      <c r="AA1172" s="82"/>
      <c r="AB1172" s="82"/>
      <c r="AC1172" s="82"/>
      <c r="AD1172" s="82"/>
      <c r="AE1172" s="82"/>
      <c r="AF1172" s="82"/>
      <c r="AG1172" s="82"/>
      <c r="AH1172" s="82"/>
      <c r="AI1172" s="82"/>
      <c r="AJ1172" s="82"/>
      <c r="AK1172" s="82"/>
      <c r="AL1172" s="82"/>
      <c r="AM1172" s="82"/>
      <c r="AN1172" s="82"/>
      <c r="AO1172" s="82"/>
      <c r="AP1172" s="82"/>
      <c r="AQ1172" s="82"/>
      <c r="AR1172" s="82"/>
      <c r="AS1172" s="82"/>
      <c r="AT1172" s="82"/>
      <c r="AU1172" s="82"/>
      <c r="AV1172" s="82"/>
      <c r="AW1172" s="82"/>
      <c r="AX1172" s="82"/>
      <c r="AY1172" s="82"/>
      <c r="AZ1172" s="82"/>
      <c r="BA1172" s="82"/>
    </row>
    <row r="1173" spans="1:53" x14ac:dyDescent="0.35">
      <c r="A1173" s="82"/>
      <c r="B1173" s="82"/>
      <c r="C1173" s="82"/>
      <c r="D1173" s="82"/>
      <c r="E1173" s="82"/>
      <c r="F1173" s="82"/>
      <c r="G1173" s="82"/>
      <c r="H1173" s="82"/>
      <c r="I1173" s="82"/>
      <c r="J1173" s="82"/>
      <c r="K1173" s="82"/>
      <c r="L1173" s="82"/>
      <c r="M1173" s="82"/>
      <c r="N1173" s="82"/>
      <c r="O1173" s="82"/>
      <c r="P1173" s="82"/>
      <c r="Q1173" s="82"/>
      <c r="R1173" s="82"/>
      <c r="S1173" s="82"/>
      <c r="T1173" s="82"/>
      <c r="U1173" s="82"/>
      <c r="V1173" s="82"/>
      <c r="W1173" s="82"/>
      <c r="X1173" s="82"/>
      <c r="Y1173" s="82"/>
      <c r="Z1173" s="82"/>
      <c r="AA1173" s="82"/>
      <c r="AB1173" s="82"/>
      <c r="AC1173" s="82"/>
      <c r="AD1173" s="82"/>
      <c r="AE1173" s="82"/>
      <c r="AF1173" s="82"/>
      <c r="AG1173" s="82"/>
      <c r="AH1173" s="82"/>
      <c r="AI1173" s="82"/>
      <c r="AJ1173" s="82"/>
      <c r="AK1173" s="82"/>
      <c r="AL1173" s="82"/>
      <c r="AM1173" s="82"/>
      <c r="AN1173" s="82"/>
      <c r="AO1173" s="82"/>
      <c r="AP1173" s="82"/>
      <c r="AQ1173" s="82"/>
      <c r="AR1173" s="82"/>
      <c r="AS1173" s="82"/>
      <c r="AT1173" s="82"/>
      <c r="AU1173" s="82"/>
      <c r="AV1173" s="82"/>
      <c r="AW1173" s="82"/>
      <c r="AX1173" s="82"/>
      <c r="AY1173" s="82"/>
      <c r="AZ1173" s="82"/>
      <c r="BA1173" s="82"/>
    </row>
    <row r="1174" spans="1:53" x14ac:dyDescent="0.35">
      <c r="A1174" s="82"/>
      <c r="B1174" s="82"/>
      <c r="C1174" s="82"/>
      <c r="D1174" s="82"/>
      <c r="E1174" s="82"/>
      <c r="F1174" s="82"/>
      <c r="G1174" s="82"/>
      <c r="H1174" s="82"/>
      <c r="I1174" s="82"/>
      <c r="J1174" s="82"/>
      <c r="K1174" s="82"/>
      <c r="L1174" s="82"/>
      <c r="M1174" s="82"/>
      <c r="N1174" s="82"/>
      <c r="O1174" s="82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  <c r="Z1174" s="82"/>
      <c r="AA1174" s="82"/>
      <c r="AB1174" s="82"/>
      <c r="AC1174" s="82"/>
      <c r="AD1174" s="82"/>
      <c r="AE1174" s="82"/>
      <c r="AF1174" s="82"/>
      <c r="AG1174" s="82"/>
      <c r="AH1174" s="82"/>
      <c r="AI1174" s="82"/>
      <c r="AJ1174" s="82"/>
      <c r="AK1174" s="82"/>
      <c r="AL1174" s="82"/>
      <c r="AM1174" s="82"/>
      <c r="AN1174" s="82"/>
      <c r="AO1174" s="82"/>
      <c r="AP1174" s="82"/>
      <c r="AQ1174" s="82"/>
      <c r="AR1174" s="82"/>
      <c r="AS1174" s="82"/>
      <c r="AT1174" s="82"/>
      <c r="AU1174" s="82"/>
      <c r="AV1174" s="82"/>
      <c r="AW1174" s="82"/>
      <c r="AX1174" s="82"/>
      <c r="AY1174" s="82"/>
      <c r="AZ1174" s="82"/>
      <c r="BA1174" s="82"/>
    </row>
    <row r="1175" spans="1:53" x14ac:dyDescent="0.35">
      <c r="A1175" s="82"/>
      <c r="B1175" s="82"/>
      <c r="C1175" s="82"/>
      <c r="D1175" s="82"/>
      <c r="E1175" s="82"/>
      <c r="F1175" s="82"/>
      <c r="G1175" s="82"/>
      <c r="H1175" s="82"/>
      <c r="I1175" s="82"/>
      <c r="J1175" s="82"/>
      <c r="K1175" s="82"/>
      <c r="L1175" s="82"/>
      <c r="M1175" s="82"/>
      <c r="N1175" s="82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2"/>
      <c r="AA1175" s="82"/>
      <c r="AB1175" s="82"/>
      <c r="AC1175" s="82"/>
      <c r="AD1175" s="82"/>
      <c r="AE1175" s="82"/>
      <c r="AF1175" s="82"/>
      <c r="AG1175" s="82"/>
      <c r="AH1175" s="82"/>
      <c r="AI1175" s="82"/>
      <c r="AJ1175" s="82"/>
      <c r="AK1175" s="82"/>
      <c r="AL1175" s="82"/>
      <c r="AM1175" s="82"/>
      <c r="AN1175" s="82"/>
      <c r="AO1175" s="82"/>
      <c r="AP1175" s="82"/>
      <c r="AQ1175" s="82"/>
      <c r="AR1175" s="82"/>
      <c r="AS1175" s="82"/>
      <c r="AT1175" s="82"/>
      <c r="AU1175" s="82"/>
      <c r="AV1175" s="82"/>
      <c r="AW1175" s="82"/>
      <c r="AX1175" s="82"/>
      <c r="AY1175" s="82"/>
      <c r="AZ1175" s="82"/>
      <c r="BA1175" s="82"/>
    </row>
    <row r="1176" spans="1:53" x14ac:dyDescent="0.35">
      <c r="A1176" s="82"/>
      <c r="B1176" s="82"/>
      <c r="C1176" s="82"/>
      <c r="D1176" s="82"/>
      <c r="E1176" s="82"/>
      <c r="F1176" s="82"/>
      <c r="G1176" s="82"/>
      <c r="H1176" s="82"/>
      <c r="I1176" s="82"/>
      <c r="J1176" s="82"/>
      <c r="K1176" s="82"/>
      <c r="L1176" s="82"/>
      <c r="M1176" s="82"/>
      <c r="N1176" s="82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2"/>
      <c r="AA1176" s="82"/>
      <c r="AB1176" s="82"/>
      <c r="AC1176" s="82"/>
      <c r="AD1176" s="82"/>
      <c r="AE1176" s="82"/>
      <c r="AF1176" s="82"/>
      <c r="AG1176" s="82"/>
      <c r="AH1176" s="82"/>
      <c r="AI1176" s="82"/>
      <c r="AJ1176" s="82"/>
      <c r="AK1176" s="82"/>
      <c r="AL1176" s="82"/>
      <c r="AM1176" s="82"/>
      <c r="AN1176" s="82"/>
      <c r="AO1176" s="82"/>
      <c r="AP1176" s="82"/>
      <c r="AQ1176" s="82"/>
      <c r="AR1176" s="82"/>
      <c r="AS1176" s="82"/>
      <c r="AT1176" s="82"/>
      <c r="AU1176" s="82"/>
      <c r="AV1176" s="82"/>
      <c r="AW1176" s="82"/>
      <c r="AX1176" s="82"/>
      <c r="AY1176" s="82"/>
      <c r="AZ1176" s="82"/>
      <c r="BA1176" s="82"/>
    </row>
    <row r="1177" spans="1:53" x14ac:dyDescent="0.35">
      <c r="A1177" s="82"/>
      <c r="B1177" s="82"/>
      <c r="C1177" s="82"/>
      <c r="D1177" s="82"/>
      <c r="E1177" s="82"/>
      <c r="F1177" s="82"/>
      <c r="G1177" s="82"/>
      <c r="H1177" s="82"/>
      <c r="I1177" s="82"/>
      <c r="J1177" s="82"/>
      <c r="K1177" s="82"/>
      <c r="L1177" s="82"/>
      <c r="M1177" s="82"/>
      <c r="N1177" s="82"/>
      <c r="O1177" s="82"/>
      <c r="P1177" s="82"/>
      <c r="Q1177" s="82"/>
      <c r="R1177" s="82"/>
      <c r="S1177" s="82"/>
      <c r="T1177" s="82"/>
      <c r="U1177" s="82"/>
      <c r="V1177" s="82"/>
      <c r="W1177" s="82"/>
      <c r="X1177" s="82"/>
      <c r="Y1177" s="82"/>
      <c r="Z1177" s="82"/>
      <c r="AA1177" s="82"/>
      <c r="AB1177" s="82"/>
      <c r="AC1177" s="82"/>
      <c r="AD1177" s="82"/>
      <c r="AE1177" s="82"/>
      <c r="AF1177" s="82"/>
      <c r="AG1177" s="82"/>
      <c r="AH1177" s="82"/>
      <c r="AI1177" s="82"/>
      <c r="AJ1177" s="82"/>
      <c r="AK1177" s="82"/>
      <c r="AL1177" s="82"/>
      <c r="AM1177" s="82"/>
      <c r="AN1177" s="82"/>
      <c r="AO1177" s="82"/>
      <c r="AP1177" s="82"/>
      <c r="AQ1177" s="82"/>
      <c r="AR1177" s="82"/>
      <c r="AS1177" s="82"/>
      <c r="AT1177" s="82"/>
      <c r="AU1177" s="82"/>
      <c r="AV1177" s="82"/>
      <c r="AW1177" s="82"/>
      <c r="AX1177" s="82"/>
      <c r="AY1177" s="82"/>
      <c r="AZ1177" s="82"/>
      <c r="BA1177" s="82"/>
    </row>
    <row r="1178" spans="1:53" x14ac:dyDescent="0.35">
      <c r="A1178" s="82"/>
      <c r="B1178" s="82"/>
      <c r="C1178" s="82"/>
      <c r="D1178" s="82"/>
      <c r="E1178" s="82"/>
      <c r="F1178" s="82"/>
      <c r="G1178" s="82"/>
      <c r="H1178" s="82"/>
      <c r="I1178" s="82"/>
      <c r="J1178" s="82"/>
      <c r="K1178" s="82"/>
      <c r="L1178" s="82"/>
      <c r="M1178" s="82"/>
      <c r="N1178" s="82"/>
      <c r="O1178" s="82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  <c r="Z1178" s="82"/>
      <c r="AA1178" s="82"/>
      <c r="AB1178" s="82"/>
      <c r="AC1178" s="82"/>
      <c r="AD1178" s="82"/>
      <c r="AE1178" s="82"/>
      <c r="AF1178" s="82"/>
      <c r="AG1178" s="82"/>
      <c r="AH1178" s="82"/>
      <c r="AI1178" s="82"/>
      <c r="AJ1178" s="82"/>
      <c r="AK1178" s="82"/>
      <c r="AL1178" s="82"/>
      <c r="AM1178" s="82"/>
      <c r="AN1178" s="82"/>
      <c r="AO1178" s="82"/>
      <c r="AP1178" s="82"/>
      <c r="AQ1178" s="82"/>
      <c r="AR1178" s="82"/>
      <c r="AS1178" s="82"/>
      <c r="AT1178" s="82"/>
      <c r="AU1178" s="82"/>
      <c r="AV1178" s="82"/>
      <c r="AW1178" s="82"/>
      <c r="AX1178" s="82"/>
      <c r="AY1178" s="82"/>
      <c r="AZ1178" s="82"/>
      <c r="BA1178" s="82"/>
    </row>
    <row r="1179" spans="1:53" x14ac:dyDescent="0.35">
      <c r="A1179" s="82"/>
      <c r="B1179" s="82"/>
      <c r="C1179" s="82"/>
      <c r="D1179" s="82"/>
      <c r="E1179" s="82"/>
      <c r="F1179" s="82"/>
      <c r="G1179" s="82"/>
      <c r="H1179" s="82"/>
      <c r="I1179" s="82"/>
      <c r="J1179" s="82"/>
      <c r="K1179" s="82"/>
      <c r="L1179" s="82"/>
      <c r="M1179" s="82"/>
      <c r="N1179" s="82"/>
      <c r="O1179" s="82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  <c r="Z1179" s="82"/>
      <c r="AA1179" s="82"/>
      <c r="AB1179" s="82"/>
      <c r="AC1179" s="82"/>
      <c r="AD1179" s="82"/>
      <c r="AE1179" s="82"/>
      <c r="AF1179" s="82"/>
      <c r="AG1179" s="82"/>
      <c r="AH1179" s="82"/>
      <c r="AI1179" s="82"/>
      <c r="AJ1179" s="82"/>
      <c r="AK1179" s="82"/>
      <c r="AL1179" s="82"/>
      <c r="AM1179" s="82"/>
      <c r="AN1179" s="82"/>
      <c r="AO1179" s="82"/>
      <c r="AP1179" s="82"/>
      <c r="AQ1179" s="82"/>
      <c r="AR1179" s="82"/>
      <c r="AS1179" s="82"/>
      <c r="AT1179" s="82"/>
      <c r="AU1179" s="82"/>
      <c r="AV1179" s="82"/>
      <c r="AW1179" s="82"/>
      <c r="AX1179" s="82"/>
      <c r="AY1179" s="82"/>
      <c r="AZ1179" s="82"/>
      <c r="BA1179" s="82"/>
    </row>
    <row r="1180" spans="1:53" x14ac:dyDescent="0.35">
      <c r="A1180" s="82"/>
      <c r="B1180" s="82"/>
      <c r="C1180" s="82"/>
      <c r="D1180" s="82"/>
      <c r="E1180" s="82"/>
      <c r="F1180" s="82"/>
      <c r="G1180" s="82"/>
      <c r="H1180" s="82"/>
      <c r="I1180" s="82"/>
      <c r="J1180" s="82"/>
      <c r="K1180" s="82"/>
      <c r="L1180" s="82"/>
      <c r="M1180" s="82"/>
      <c r="N1180" s="82"/>
      <c r="O1180" s="82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  <c r="Z1180" s="82"/>
      <c r="AA1180" s="82"/>
      <c r="AB1180" s="82"/>
      <c r="AC1180" s="82"/>
      <c r="AD1180" s="82"/>
      <c r="AE1180" s="82"/>
      <c r="AF1180" s="82"/>
      <c r="AG1180" s="82"/>
      <c r="AH1180" s="82"/>
      <c r="AI1180" s="82"/>
      <c r="AJ1180" s="82"/>
      <c r="AK1180" s="82"/>
      <c r="AL1180" s="82"/>
      <c r="AM1180" s="82"/>
      <c r="AN1180" s="82"/>
      <c r="AO1180" s="82"/>
      <c r="AP1180" s="82"/>
      <c r="AQ1180" s="82"/>
      <c r="AR1180" s="82"/>
      <c r="AS1180" s="82"/>
      <c r="AT1180" s="82"/>
      <c r="AU1180" s="82"/>
      <c r="AV1180" s="82"/>
      <c r="AW1180" s="82"/>
      <c r="AX1180" s="82"/>
      <c r="AY1180" s="82"/>
      <c r="AZ1180" s="82"/>
      <c r="BA1180" s="82"/>
    </row>
    <row r="1181" spans="1:53" x14ac:dyDescent="0.35">
      <c r="A1181" s="82"/>
      <c r="B1181" s="82"/>
      <c r="C1181" s="82"/>
      <c r="D1181" s="82"/>
      <c r="E1181" s="82"/>
      <c r="F1181" s="82"/>
      <c r="G1181" s="82"/>
      <c r="H1181" s="82"/>
      <c r="I1181" s="82"/>
      <c r="J1181" s="82"/>
      <c r="K1181" s="82"/>
      <c r="L1181" s="82"/>
      <c r="M1181" s="82"/>
      <c r="N1181" s="82"/>
      <c r="O1181" s="82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  <c r="Z1181" s="82"/>
      <c r="AA1181" s="82"/>
      <c r="AB1181" s="82"/>
      <c r="AC1181" s="82"/>
      <c r="AD1181" s="82"/>
      <c r="AE1181" s="82"/>
      <c r="AF1181" s="82"/>
      <c r="AG1181" s="82"/>
      <c r="AH1181" s="82"/>
      <c r="AI1181" s="82"/>
      <c r="AJ1181" s="82"/>
      <c r="AK1181" s="82"/>
      <c r="AL1181" s="82"/>
      <c r="AM1181" s="82"/>
      <c r="AN1181" s="82"/>
      <c r="AO1181" s="82"/>
      <c r="AP1181" s="82"/>
      <c r="AQ1181" s="82"/>
      <c r="AR1181" s="82"/>
      <c r="AS1181" s="82"/>
      <c r="AT1181" s="82"/>
      <c r="AU1181" s="82"/>
      <c r="AV1181" s="82"/>
      <c r="AW1181" s="82"/>
      <c r="AX1181" s="82"/>
      <c r="AY1181" s="82"/>
      <c r="AZ1181" s="82"/>
      <c r="BA1181" s="82"/>
    </row>
    <row r="1182" spans="1:53" x14ac:dyDescent="0.35">
      <c r="A1182" s="82"/>
      <c r="B1182" s="82"/>
      <c r="C1182" s="82"/>
      <c r="D1182" s="82"/>
      <c r="E1182" s="82"/>
      <c r="F1182" s="82"/>
      <c r="G1182" s="82"/>
      <c r="H1182" s="82"/>
      <c r="I1182" s="82"/>
      <c r="J1182" s="82"/>
      <c r="K1182" s="82"/>
      <c r="L1182" s="82"/>
      <c r="M1182" s="82"/>
      <c r="N1182" s="82"/>
      <c r="O1182" s="82"/>
      <c r="P1182" s="82"/>
      <c r="Q1182" s="82"/>
      <c r="R1182" s="82"/>
      <c r="S1182" s="82"/>
      <c r="T1182" s="82"/>
      <c r="U1182" s="82"/>
      <c r="V1182" s="82"/>
      <c r="W1182" s="82"/>
      <c r="X1182" s="82"/>
      <c r="Y1182" s="82"/>
      <c r="Z1182" s="82"/>
      <c r="AA1182" s="82"/>
      <c r="AB1182" s="82"/>
      <c r="AC1182" s="82"/>
      <c r="AD1182" s="82"/>
      <c r="AE1182" s="82"/>
      <c r="AF1182" s="82"/>
      <c r="AG1182" s="82"/>
      <c r="AH1182" s="82"/>
      <c r="AI1182" s="82"/>
      <c r="AJ1182" s="82"/>
      <c r="AK1182" s="82"/>
      <c r="AL1182" s="82"/>
      <c r="AM1182" s="82"/>
      <c r="AN1182" s="82"/>
      <c r="AO1182" s="82"/>
      <c r="AP1182" s="82"/>
      <c r="AQ1182" s="82"/>
      <c r="AR1182" s="82"/>
      <c r="AS1182" s="82"/>
      <c r="AT1182" s="82"/>
      <c r="AU1182" s="82"/>
      <c r="AV1182" s="82"/>
      <c r="AW1182" s="82"/>
      <c r="AX1182" s="82"/>
      <c r="AY1182" s="82"/>
      <c r="AZ1182" s="82"/>
      <c r="BA1182" s="82"/>
    </row>
    <row r="1183" spans="1:53" x14ac:dyDescent="0.35">
      <c r="A1183" s="82"/>
      <c r="B1183" s="82"/>
      <c r="C1183" s="82"/>
      <c r="D1183" s="82"/>
      <c r="E1183" s="82"/>
      <c r="F1183" s="82"/>
      <c r="G1183" s="82"/>
      <c r="H1183" s="82"/>
      <c r="I1183" s="82"/>
      <c r="J1183" s="82"/>
      <c r="K1183" s="82"/>
      <c r="L1183" s="82"/>
      <c r="M1183" s="82"/>
      <c r="N1183" s="82"/>
      <c r="O1183" s="82"/>
      <c r="P1183" s="82"/>
      <c r="Q1183" s="82"/>
      <c r="R1183" s="82"/>
      <c r="S1183" s="82"/>
      <c r="T1183" s="82"/>
      <c r="U1183" s="82"/>
      <c r="V1183" s="82"/>
      <c r="W1183" s="82"/>
      <c r="X1183" s="82"/>
      <c r="Y1183" s="82"/>
      <c r="Z1183" s="82"/>
      <c r="AA1183" s="82"/>
      <c r="AB1183" s="82"/>
      <c r="AC1183" s="82"/>
      <c r="AD1183" s="82"/>
      <c r="AE1183" s="82"/>
      <c r="AF1183" s="82"/>
      <c r="AG1183" s="82"/>
      <c r="AH1183" s="82"/>
      <c r="AI1183" s="82"/>
      <c r="AJ1183" s="82"/>
      <c r="AK1183" s="82"/>
      <c r="AL1183" s="82"/>
      <c r="AM1183" s="82"/>
      <c r="AN1183" s="82"/>
      <c r="AO1183" s="82"/>
      <c r="AP1183" s="82"/>
      <c r="AQ1183" s="82"/>
      <c r="AR1183" s="82"/>
      <c r="AS1183" s="82"/>
      <c r="AT1183" s="82"/>
      <c r="AU1183" s="82"/>
      <c r="AV1183" s="82"/>
      <c r="AW1183" s="82"/>
      <c r="AX1183" s="82"/>
      <c r="AY1183" s="82"/>
      <c r="AZ1183" s="82"/>
      <c r="BA1183" s="82"/>
    </row>
    <row r="1184" spans="1:53" x14ac:dyDescent="0.35">
      <c r="A1184" s="82"/>
      <c r="B1184" s="82"/>
      <c r="C1184" s="82"/>
      <c r="D1184" s="82"/>
      <c r="E1184" s="82"/>
      <c r="F1184" s="82"/>
      <c r="G1184" s="82"/>
      <c r="H1184" s="82"/>
      <c r="I1184" s="82"/>
      <c r="J1184" s="82"/>
      <c r="K1184" s="82"/>
      <c r="L1184" s="82"/>
      <c r="M1184" s="82"/>
      <c r="N1184" s="82"/>
      <c r="O1184" s="82"/>
      <c r="P1184" s="82"/>
      <c r="Q1184" s="82"/>
      <c r="R1184" s="82"/>
      <c r="S1184" s="82"/>
      <c r="T1184" s="82"/>
      <c r="U1184" s="82"/>
      <c r="V1184" s="82"/>
      <c r="W1184" s="82"/>
      <c r="X1184" s="82"/>
      <c r="Y1184" s="82"/>
      <c r="Z1184" s="82"/>
      <c r="AA1184" s="82"/>
      <c r="AB1184" s="82"/>
      <c r="AC1184" s="82"/>
      <c r="AD1184" s="82"/>
      <c r="AE1184" s="82"/>
      <c r="AF1184" s="82"/>
      <c r="AG1184" s="82"/>
      <c r="AH1184" s="82"/>
      <c r="AI1184" s="82"/>
      <c r="AJ1184" s="82"/>
      <c r="AK1184" s="82"/>
      <c r="AL1184" s="82"/>
      <c r="AM1184" s="82"/>
      <c r="AN1184" s="82"/>
      <c r="AO1184" s="82"/>
      <c r="AP1184" s="82"/>
      <c r="AQ1184" s="82"/>
      <c r="AR1184" s="82"/>
      <c r="AS1184" s="82"/>
      <c r="AT1184" s="82"/>
      <c r="AU1184" s="82"/>
      <c r="AV1184" s="82"/>
      <c r="AW1184" s="82"/>
      <c r="AX1184" s="82"/>
      <c r="AY1184" s="82"/>
      <c r="AZ1184" s="82"/>
      <c r="BA1184" s="82"/>
    </row>
    <row r="1185" spans="1:53" x14ac:dyDescent="0.35">
      <c r="A1185" s="82"/>
      <c r="B1185" s="82"/>
      <c r="C1185" s="82"/>
      <c r="D1185" s="82"/>
      <c r="E1185" s="82"/>
      <c r="F1185" s="82"/>
      <c r="G1185" s="82"/>
      <c r="H1185" s="82"/>
      <c r="I1185" s="82"/>
      <c r="J1185" s="82"/>
      <c r="K1185" s="82"/>
      <c r="L1185" s="82"/>
      <c r="M1185" s="82"/>
      <c r="N1185" s="82"/>
      <c r="O1185" s="82"/>
      <c r="P1185" s="82"/>
      <c r="Q1185" s="82"/>
      <c r="R1185" s="82"/>
      <c r="S1185" s="82"/>
      <c r="T1185" s="82"/>
      <c r="U1185" s="82"/>
      <c r="V1185" s="82"/>
      <c r="W1185" s="82"/>
      <c r="X1185" s="82"/>
      <c r="Y1185" s="82"/>
      <c r="Z1185" s="82"/>
      <c r="AA1185" s="82"/>
      <c r="AB1185" s="82"/>
      <c r="AC1185" s="82"/>
      <c r="AD1185" s="82"/>
      <c r="AE1185" s="82"/>
      <c r="AF1185" s="82"/>
      <c r="AG1185" s="82"/>
      <c r="AH1185" s="82"/>
      <c r="AI1185" s="82"/>
      <c r="AJ1185" s="82"/>
      <c r="AK1185" s="82"/>
      <c r="AL1185" s="82"/>
      <c r="AM1185" s="82"/>
      <c r="AN1185" s="82"/>
      <c r="AO1185" s="82"/>
      <c r="AP1185" s="82"/>
      <c r="AQ1185" s="82"/>
      <c r="AR1185" s="82"/>
      <c r="AS1185" s="82"/>
      <c r="AT1185" s="82"/>
      <c r="AU1185" s="82"/>
      <c r="AV1185" s="82"/>
      <c r="AW1185" s="82"/>
      <c r="AX1185" s="82"/>
      <c r="AY1185" s="82"/>
      <c r="AZ1185" s="82"/>
      <c r="BA1185" s="82"/>
    </row>
    <row r="1186" spans="1:53" x14ac:dyDescent="0.35">
      <c r="A1186" s="82"/>
      <c r="B1186" s="82"/>
      <c r="C1186" s="82"/>
      <c r="D1186" s="82"/>
      <c r="E1186" s="82"/>
      <c r="F1186" s="82"/>
      <c r="G1186" s="82"/>
      <c r="H1186" s="82"/>
      <c r="I1186" s="82"/>
      <c r="J1186" s="82"/>
      <c r="K1186" s="82"/>
      <c r="L1186" s="82"/>
      <c r="M1186" s="82"/>
      <c r="N1186" s="82"/>
      <c r="O1186" s="82"/>
      <c r="P1186" s="82"/>
      <c r="Q1186" s="82"/>
      <c r="R1186" s="82"/>
      <c r="S1186" s="82"/>
      <c r="T1186" s="82"/>
      <c r="U1186" s="82"/>
      <c r="V1186" s="82"/>
      <c r="W1186" s="82"/>
      <c r="X1186" s="82"/>
      <c r="Y1186" s="82"/>
      <c r="Z1186" s="82"/>
      <c r="AA1186" s="82"/>
      <c r="AB1186" s="82"/>
      <c r="AC1186" s="82"/>
      <c r="AD1186" s="82"/>
      <c r="AE1186" s="82"/>
      <c r="AF1186" s="82"/>
      <c r="AG1186" s="82"/>
      <c r="AH1186" s="82"/>
      <c r="AI1186" s="82"/>
      <c r="AJ1186" s="82"/>
      <c r="AK1186" s="82"/>
      <c r="AL1186" s="82"/>
      <c r="AM1186" s="82"/>
      <c r="AN1186" s="82"/>
      <c r="AO1186" s="82"/>
      <c r="AP1186" s="82"/>
      <c r="AQ1186" s="82"/>
      <c r="AR1186" s="82"/>
      <c r="AS1186" s="82"/>
      <c r="AT1186" s="82"/>
      <c r="AU1186" s="82"/>
      <c r="AV1186" s="82"/>
      <c r="AW1186" s="82"/>
      <c r="AX1186" s="82"/>
      <c r="AY1186" s="82"/>
      <c r="AZ1186" s="82"/>
      <c r="BA1186" s="82"/>
    </row>
    <row r="1187" spans="1:53" x14ac:dyDescent="0.35">
      <c r="A1187" s="82"/>
      <c r="B1187" s="82"/>
      <c r="C1187" s="82"/>
      <c r="D1187" s="82"/>
      <c r="E1187" s="82"/>
      <c r="F1187" s="82"/>
      <c r="G1187" s="82"/>
      <c r="H1187" s="82"/>
      <c r="I1187" s="82"/>
      <c r="J1187" s="82"/>
      <c r="K1187" s="82"/>
      <c r="L1187" s="82"/>
      <c r="M1187" s="82"/>
      <c r="N1187" s="82"/>
      <c r="O1187" s="82"/>
      <c r="P1187" s="82"/>
      <c r="Q1187" s="82"/>
      <c r="R1187" s="82"/>
      <c r="S1187" s="82"/>
      <c r="T1187" s="82"/>
      <c r="U1187" s="82"/>
      <c r="V1187" s="82"/>
      <c r="W1187" s="82"/>
      <c r="X1187" s="82"/>
      <c r="Y1187" s="82"/>
      <c r="Z1187" s="82"/>
      <c r="AA1187" s="82"/>
      <c r="AB1187" s="82"/>
      <c r="AC1187" s="82"/>
      <c r="AD1187" s="82"/>
      <c r="AE1187" s="82"/>
      <c r="AF1187" s="82"/>
      <c r="AG1187" s="82"/>
      <c r="AH1187" s="82"/>
      <c r="AI1187" s="82"/>
      <c r="AJ1187" s="82"/>
      <c r="AK1187" s="82"/>
      <c r="AL1187" s="82"/>
      <c r="AM1187" s="82"/>
      <c r="AN1187" s="82"/>
      <c r="AO1187" s="82"/>
      <c r="AP1187" s="82"/>
      <c r="AQ1187" s="82"/>
      <c r="AR1187" s="82"/>
      <c r="AS1187" s="82"/>
      <c r="AT1187" s="82"/>
      <c r="AU1187" s="82"/>
      <c r="AV1187" s="82"/>
      <c r="AW1187" s="82"/>
      <c r="AX1187" s="82"/>
      <c r="AY1187" s="82"/>
      <c r="AZ1187" s="82"/>
      <c r="BA1187" s="82"/>
    </row>
    <row r="1188" spans="1:53" x14ac:dyDescent="0.35">
      <c r="A1188" s="82"/>
      <c r="B1188" s="82"/>
      <c r="C1188" s="82"/>
      <c r="D1188" s="82"/>
      <c r="E1188" s="82"/>
      <c r="F1188" s="82"/>
      <c r="G1188" s="82"/>
      <c r="H1188" s="82"/>
      <c r="I1188" s="82"/>
      <c r="J1188" s="82"/>
      <c r="K1188" s="82"/>
      <c r="L1188" s="82"/>
      <c r="M1188" s="82"/>
      <c r="N1188" s="82"/>
      <c r="O1188" s="82"/>
      <c r="P1188" s="82"/>
      <c r="Q1188" s="82"/>
      <c r="R1188" s="82"/>
      <c r="S1188" s="82"/>
      <c r="T1188" s="82"/>
      <c r="U1188" s="82"/>
      <c r="V1188" s="82"/>
      <c r="W1188" s="82"/>
      <c r="X1188" s="82"/>
      <c r="Y1188" s="82"/>
      <c r="Z1188" s="82"/>
      <c r="AA1188" s="82"/>
      <c r="AB1188" s="82"/>
      <c r="AC1188" s="82"/>
      <c r="AD1188" s="82"/>
      <c r="AE1188" s="82"/>
      <c r="AF1188" s="82"/>
      <c r="AG1188" s="82"/>
      <c r="AH1188" s="82"/>
      <c r="AI1188" s="82"/>
      <c r="AJ1188" s="82"/>
      <c r="AK1188" s="82"/>
      <c r="AL1188" s="82"/>
      <c r="AM1188" s="82"/>
      <c r="AN1188" s="82"/>
      <c r="AO1188" s="82"/>
      <c r="AP1188" s="82"/>
      <c r="AQ1188" s="82"/>
      <c r="AR1188" s="82"/>
      <c r="AS1188" s="82"/>
      <c r="AT1188" s="82"/>
      <c r="AU1188" s="82"/>
      <c r="AV1188" s="82"/>
      <c r="AW1188" s="82"/>
      <c r="AX1188" s="82"/>
      <c r="AY1188" s="82"/>
      <c r="AZ1188" s="82"/>
      <c r="BA1188" s="82"/>
    </row>
    <row r="1189" spans="1:53" x14ac:dyDescent="0.35">
      <c r="A1189" s="82"/>
      <c r="B1189" s="82"/>
      <c r="C1189" s="82"/>
      <c r="D1189" s="82"/>
      <c r="E1189" s="82"/>
      <c r="F1189" s="82"/>
      <c r="G1189" s="82"/>
      <c r="H1189" s="82"/>
      <c r="I1189" s="82"/>
      <c r="J1189" s="82"/>
      <c r="K1189" s="82"/>
      <c r="L1189" s="82"/>
      <c r="M1189" s="82"/>
      <c r="N1189" s="82"/>
      <c r="O1189" s="82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  <c r="Z1189" s="82"/>
      <c r="AA1189" s="82"/>
      <c r="AB1189" s="82"/>
      <c r="AC1189" s="82"/>
      <c r="AD1189" s="82"/>
      <c r="AE1189" s="82"/>
      <c r="AF1189" s="82"/>
      <c r="AG1189" s="82"/>
      <c r="AH1189" s="82"/>
      <c r="AI1189" s="82"/>
      <c r="AJ1189" s="82"/>
      <c r="AK1189" s="82"/>
      <c r="AL1189" s="82"/>
      <c r="AM1189" s="82"/>
      <c r="AN1189" s="82"/>
      <c r="AO1189" s="82"/>
      <c r="AP1189" s="82"/>
      <c r="AQ1189" s="82"/>
      <c r="AR1189" s="82"/>
      <c r="AS1189" s="82"/>
      <c r="AT1189" s="82"/>
      <c r="AU1189" s="82"/>
      <c r="AV1189" s="82"/>
      <c r="AW1189" s="82"/>
      <c r="AX1189" s="82"/>
      <c r="AY1189" s="82"/>
      <c r="AZ1189" s="82"/>
      <c r="BA1189" s="82"/>
    </row>
    <row r="1190" spans="1:53" x14ac:dyDescent="0.35">
      <c r="A1190" s="82"/>
      <c r="B1190" s="82"/>
      <c r="C1190" s="82"/>
      <c r="D1190" s="82"/>
      <c r="E1190" s="82"/>
      <c r="F1190" s="82"/>
      <c r="G1190" s="82"/>
      <c r="H1190" s="82"/>
      <c r="I1190" s="82"/>
      <c r="J1190" s="82"/>
      <c r="K1190" s="82"/>
      <c r="L1190" s="82"/>
      <c r="M1190" s="82"/>
      <c r="N1190" s="82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2"/>
      <c r="AA1190" s="82"/>
      <c r="AB1190" s="82"/>
      <c r="AC1190" s="82"/>
      <c r="AD1190" s="82"/>
      <c r="AE1190" s="82"/>
      <c r="AF1190" s="82"/>
      <c r="AG1190" s="82"/>
      <c r="AH1190" s="82"/>
      <c r="AI1190" s="82"/>
      <c r="AJ1190" s="82"/>
      <c r="AK1190" s="82"/>
      <c r="AL1190" s="82"/>
      <c r="AM1190" s="82"/>
      <c r="AN1190" s="82"/>
      <c r="AO1190" s="82"/>
      <c r="AP1190" s="82"/>
      <c r="AQ1190" s="82"/>
      <c r="AR1190" s="82"/>
      <c r="AS1190" s="82"/>
      <c r="AT1190" s="82"/>
      <c r="AU1190" s="82"/>
      <c r="AV1190" s="82"/>
      <c r="AW1190" s="82"/>
      <c r="AX1190" s="82"/>
      <c r="AY1190" s="82"/>
      <c r="AZ1190" s="82"/>
      <c r="BA1190" s="82"/>
    </row>
    <row r="1191" spans="1:53" x14ac:dyDescent="0.35">
      <c r="A1191" s="82"/>
      <c r="B1191" s="82"/>
      <c r="C1191" s="82"/>
      <c r="D1191" s="82"/>
      <c r="E1191" s="82"/>
      <c r="F1191" s="82"/>
      <c r="G1191" s="82"/>
      <c r="H1191" s="82"/>
      <c r="I1191" s="82"/>
      <c r="J1191" s="82"/>
      <c r="K1191" s="82"/>
      <c r="L1191" s="82"/>
      <c r="M1191" s="82"/>
      <c r="N1191" s="82"/>
      <c r="O1191" s="82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  <c r="Z1191" s="82"/>
      <c r="AA1191" s="82"/>
      <c r="AB1191" s="82"/>
      <c r="AC1191" s="82"/>
      <c r="AD1191" s="82"/>
      <c r="AE1191" s="82"/>
      <c r="AF1191" s="82"/>
      <c r="AG1191" s="82"/>
      <c r="AH1191" s="82"/>
      <c r="AI1191" s="82"/>
      <c r="AJ1191" s="82"/>
      <c r="AK1191" s="82"/>
      <c r="AL1191" s="82"/>
      <c r="AM1191" s="82"/>
      <c r="AN1191" s="82"/>
      <c r="AO1191" s="82"/>
      <c r="AP1191" s="82"/>
      <c r="AQ1191" s="82"/>
      <c r="AR1191" s="82"/>
      <c r="AS1191" s="82"/>
      <c r="AT1191" s="82"/>
      <c r="AU1191" s="82"/>
      <c r="AV1191" s="82"/>
      <c r="AW1191" s="82"/>
      <c r="AX1191" s="82"/>
      <c r="AY1191" s="82"/>
      <c r="AZ1191" s="82"/>
      <c r="BA1191" s="82"/>
    </row>
    <row r="1192" spans="1:53" x14ac:dyDescent="0.35">
      <c r="A1192" s="82"/>
      <c r="B1192" s="82"/>
      <c r="C1192" s="82"/>
      <c r="D1192" s="82"/>
      <c r="E1192" s="82"/>
      <c r="F1192" s="82"/>
      <c r="G1192" s="82"/>
      <c r="H1192" s="82"/>
      <c r="I1192" s="82"/>
      <c r="J1192" s="82"/>
      <c r="K1192" s="82"/>
      <c r="L1192" s="82"/>
      <c r="M1192" s="82"/>
      <c r="N1192" s="82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2"/>
      <c r="AA1192" s="82"/>
      <c r="AB1192" s="82"/>
      <c r="AC1192" s="82"/>
      <c r="AD1192" s="82"/>
      <c r="AE1192" s="82"/>
      <c r="AF1192" s="82"/>
      <c r="AG1192" s="82"/>
      <c r="AH1192" s="82"/>
      <c r="AI1192" s="82"/>
      <c r="AJ1192" s="82"/>
      <c r="AK1192" s="82"/>
      <c r="AL1192" s="82"/>
      <c r="AM1192" s="82"/>
      <c r="AN1192" s="82"/>
      <c r="AO1192" s="82"/>
      <c r="AP1192" s="82"/>
      <c r="AQ1192" s="82"/>
      <c r="AR1192" s="82"/>
      <c r="AS1192" s="82"/>
      <c r="AT1192" s="82"/>
      <c r="AU1192" s="82"/>
      <c r="AV1192" s="82"/>
      <c r="AW1192" s="82"/>
      <c r="AX1192" s="82"/>
      <c r="AY1192" s="82"/>
      <c r="AZ1192" s="82"/>
      <c r="BA1192" s="82"/>
    </row>
    <row r="1193" spans="1:53" x14ac:dyDescent="0.35">
      <c r="A1193" s="82"/>
      <c r="B1193" s="82"/>
      <c r="C1193" s="82"/>
      <c r="D1193" s="82"/>
      <c r="E1193" s="82"/>
      <c r="F1193" s="82"/>
      <c r="G1193" s="82"/>
      <c r="H1193" s="82"/>
      <c r="I1193" s="82"/>
      <c r="J1193" s="82"/>
      <c r="K1193" s="82"/>
      <c r="L1193" s="82"/>
      <c r="M1193" s="82"/>
      <c r="N1193" s="82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2"/>
      <c r="AA1193" s="82"/>
      <c r="AB1193" s="82"/>
      <c r="AC1193" s="82"/>
      <c r="AD1193" s="82"/>
      <c r="AE1193" s="82"/>
      <c r="AF1193" s="82"/>
      <c r="AG1193" s="82"/>
      <c r="AH1193" s="82"/>
      <c r="AI1193" s="82"/>
      <c r="AJ1193" s="82"/>
      <c r="AK1193" s="82"/>
      <c r="AL1193" s="82"/>
      <c r="AM1193" s="82"/>
      <c r="AN1193" s="82"/>
      <c r="AO1193" s="82"/>
      <c r="AP1193" s="82"/>
      <c r="AQ1193" s="82"/>
      <c r="AR1193" s="82"/>
      <c r="AS1193" s="82"/>
      <c r="AT1193" s="82"/>
      <c r="AU1193" s="82"/>
      <c r="AV1193" s="82"/>
      <c r="AW1193" s="82"/>
      <c r="AX1193" s="82"/>
      <c r="AY1193" s="82"/>
      <c r="AZ1193" s="82"/>
      <c r="BA1193" s="82"/>
    </row>
    <row r="1194" spans="1:53" x14ac:dyDescent="0.35">
      <c r="A1194" s="82"/>
      <c r="B1194" s="82"/>
      <c r="C1194" s="82"/>
      <c r="D1194" s="82"/>
      <c r="E1194" s="82"/>
      <c r="F1194" s="82"/>
      <c r="G1194" s="82"/>
      <c r="H1194" s="82"/>
      <c r="I1194" s="82"/>
      <c r="J1194" s="82"/>
      <c r="K1194" s="82"/>
      <c r="L1194" s="82"/>
      <c r="M1194" s="82"/>
      <c r="N1194" s="82"/>
      <c r="O1194" s="82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  <c r="Z1194" s="82"/>
      <c r="AA1194" s="82"/>
      <c r="AB1194" s="82"/>
      <c r="AC1194" s="82"/>
      <c r="AD1194" s="82"/>
      <c r="AE1194" s="82"/>
      <c r="AF1194" s="82"/>
      <c r="AG1194" s="82"/>
      <c r="AH1194" s="82"/>
      <c r="AI1194" s="82"/>
      <c r="AJ1194" s="82"/>
      <c r="AK1194" s="82"/>
      <c r="AL1194" s="82"/>
      <c r="AM1194" s="82"/>
      <c r="AN1194" s="82"/>
      <c r="AO1194" s="82"/>
      <c r="AP1194" s="82"/>
      <c r="AQ1194" s="82"/>
      <c r="AR1194" s="82"/>
      <c r="AS1194" s="82"/>
      <c r="AT1194" s="82"/>
      <c r="AU1194" s="82"/>
      <c r="AV1194" s="82"/>
      <c r="AW1194" s="82"/>
      <c r="AX1194" s="82"/>
      <c r="AY1194" s="82"/>
      <c r="AZ1194" s="82"/>
      <c r="BA1194" s="82"/>
    </row>
    <row r="1195" spans="1:53" x14ac:dyDescent="0.35">
      <c r="A1195" s="82"/>
      <c r="B1195" s="82"/>
      <c r="C1195" s="82"/>
      <c r="D1195" s="82"/>
      <c r="E1195" s="82"/>
      <c r="F1195" s="82"/>
      <c r="G1195" s="82"/>
      <c r="H1195" s="82"/>
      <c r="I1195" s="82"/>
      <c r="J1195" s="82"/>
      <c r="K1195" s="82"/>
      <c r="L1195" s="82"/>
      <c r="M1195" s="82"/>
      <c r="N1195" s="82"/>
      <c r="O1195" s="82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  <c r="Z1195" s="82"/>
      <c r="AA1195" s="82"/>
      <c r="AB1195" s="82"/>
      <c r="AC1195" s="82"/>
      <c r="AD1195" s="82"/>
      <c r="AE1195" s="82"/>
      <c r="AF1195" s="82"/>
      <c r="AG1195" s="82"/>
      <c r="AH1195" s="82"/>
      <c r="AI1195" s="82"/>
      <c r="AJ1195" s="82"/>
      <c r="AK1195" s="82"/>
      <c r="AL1195" s="82"/>
      <c r="AM1195" s="82"/>
      <c r="AN1195" s="82"/>
      <c r="AO1195" s="82"/>
      <c r="AP1195" s="82"/>
      <c r="AQ1195" s="82"/>
      <c r="AR1195" s="82"/>
      <c r="AS1195" s="82"/>
      <c r="AT1195" s="82"/>
      <c r="AU1195" s="82"/>
      <c r="AV1195" s="82"/>
      <c r="AW1195" s="82"/>
      <c r="AX1195" s="82"/>
      <c r="AY1195" s="82"/>
      <c r="AZ1195" s="82"/>
      <c r="BA1195" s="82"/>
    </row>
    <row r="1196" spans="1:53" x14ac:dyDescent="0.35">
      <c r="A1196" s="82"/>
      <c r="B1196" s="82"/>
      <c r="C1196" s="82"/>
      <c r="D1196" s="82"/>
      <c r="E1196" s="82"/>
      <c r="F1196" s="82"/>
      <c r="G1196" s="82"/>
      <c r="H1196" s="82"/>
      <c r="I1196" s="82"/>
      <c r="J1196" s="82"/>
      <c r="K1196" s="82"/>
      <c r="L1196" s="82"/>
      <c r="M1196" s="82"/>
      <c r="N1196" s="82"/>
      <c r="O1196" s="82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  <c r="Z1196" s="82"/>
      <c r="AA1196" s="82"/>
      <c r="AB1196" s="82"/>
      <c r="AC1196" s="82"/>
      <c r="AD1196" s="82"/>
      <c r="AE1196" s="82"/>
      <c r="AF1196" s="82"/>
      <c r="AG1196" s="82"/>
      <c r="AH1196" s="82"/>
      <c r="AI1196" s="82"/>
      <c r="AJ1196" s="82"/>
      <c r="AK1196" s="82"/>
      <c r="AL1196" s="82"/>
      <c r="AM1196" s="82"/>
      <c r="AN1196" s="82"/>
      <c r="AO1196" s="82"/>
      <c r="AP1196" s="82"/>
      <c r="AQ1196" s="82"/>
      <c r="AR1196" s="82"/>
      <c r="AS1196" s="82"/>
      <c r="AT1196" s="82"/>
      <c r="AU1196" s="82"/>
      <c r="AV1196" s="82"/>
      <c r="AW1196" s="82"/>
      <c r="AX1196" s="82"/>
      <c r="AY1196" s="82"/>
      <c r="AZ1196" s="82"/>
      <c r="BA1196" s="82"/>
    </row>
    <row r="1197" spans="1:53" x14ac:dyDescent="0.35">
      <c r="A1197" s="82"/>
      <c r="B1197" s="82"/>
      <c r="C1197" s="82"/>
      <c r="D1197" s="82"/>
      <c r="E1197" s="82"/>
      <c r="F1197" s="82"/>
      <c r="G1197" s="82"/>
      <c r="H1197" s="82"/>
      <c r="I1197" s="82"/>
      <c r="J1197" s="82"/>
      <c r="K1197" s="82"/>
      <c r="L1197" s="82"/>
      <c r="M1197" s="82"/>
      <c r="N1197" s="82"/>
      <c r="O1197" s="82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  <c r="Z1197" s="82"/>
      <c r="AA1197" s="82"/>
      <c r="AB1197" s="82"/>
      <c r="AC1197" s="82"/>
      <c r="AD1197" s="82"/>
      <c r="AE1197" s="82"/>
      <c r="AF1197" s="82"/>
      <c r="AG1197" s="82"/>
      <c r="AH1197" s="82"/>
      <c r="AI1197" s="82"/>
      <c r="AJ1197" s="82"/>
      <c r="AK1197" s="82"/>
      <c r="AL1197" s="82"/>
      <c r="AM1197" s="82"/>
      <c r="AN1197" s="82"/>
      <c r="AO1197" s="82"/>
      <c r="AP1197" s="82"/>
      <c r="AQ1197" s="82"/>
      <c r="AR1197" s="82"/>
      <c r="AS1197" s="82"/>
      <c r="AT1197" s="82"/>
      <c r="AU1197" s="82"/>
      <c r="AV1197" s="82"/>
      <c r="AW1197" s="82"/>
      <c r="AX1197" s="82"/>
      <c r="AY1197" s="82"/>
      <c r="AZ1197" s="82"/>
      <c r="BA1197" s="82"/>
    </row>
    <row r="1198" spans="1:53" x14ac:dyDescent="0.35">
      <c r="A1198" s="82"/>
      <c r="B1198" s="82"/>
      <c r="C1198" s="82"/>
      <c r="D1198" s="82"/>
      <c r="E1198" s="82"/>
      <c r="F1198" s="82"/>
      <c r="G1198" s="82"/>
      <c r="H1198" s="82"/>
      <c r="I1198" s="82"/>
      <c r="J1198" s="82"/>
      <c r="K1198" s="82"/>
      <c r="L1198" s="82"/>
      <c r="M1198" s="82"/>
      <c r="N1198" s="82"/>
      <c r="O1198" s="82"/>
      <c r="P1198" s="82"/>
      <c r="Q1198" s="82"/>
      <c r="R1198" s="82"/>
      <c r="S1198" s="82"/>
      <c r="T1198" s="82"/>
      <c r="U1198" s="82"/>
      <c r="V1198" s="82"/>
      <c r="W1198" s="82"/>
      <c r="X1198" s="82"/>
      <c r="Y1198" s="82"/>
      <c r="Z1198" s="82"/>
      <c r="AA1198" s="82"/>
      <c r="AB1198" s="82"/>
      <c r="AC1198" s="82"/>
      <c r="AD1198" s="82"/>
      <c r="AE1198" s="82"/>
      <c r="AF1198" s="82"/>
      <c r="AG1198" s="82"/>
      <c r="AH1198" s="82"/>
      <c r="AI1198" s="82"/>
      <c r="AJ1198" s="82"/>
      <c r="AK1198" s="82"/>
      <c r="AL1198" s="82"/>
      <c r="AM1198" s="82"/>
      <c r="AN1198" s="82"/>
      <c r="AO1198" s="82"/>
      <c r="AP1198" s="82"/>
      <c r="AQ1198" s="82"/>
      <c r="AR1198" s="82"/>
      <c r="AS1198" s="82"/>
      <c r="AT1198" s="82"/>
      <c r="AU1198" s="82"/>
      <c r="AV1198" s="82"/>
      <c r="AW1198" s="82"/>
      <c r="AX1198" s="82"/>
      <c r="AY1198" s="82"/>
      <c r="AZ1198" s="82"/>
      <c r="BA1198" s="82"/>
    </row>
    <row r="1199" spans="1:53" x14ac:dyDescent="0.35">
      <c r="A1199" s="82"/>
      <c r="B1199" s="82"/>
      <c r="C1199" s="82"/>
      <c r="D1199" s="82"/>
      <c r="E1199" s="82"/>
      <c r="F1199" s="82"/>
      <c r="G1199" s="82"/>
      <c r="H1199" s="82"/>
      <c r="I1199" s="82"/>
      <c r="J1199" s="82"/>
      <c r="K1199" s="82"/>
      <c r="L1199" s="82"/>
      <c r="M1199" s="82"/>
      <c r="N1199" s="82"/>
      <c r="O1199" s="82"/>
      <c r="P1199" s="82"/>
      <c r="Q1199" s="82"/>
      <c r="R1199" s="82"/>
      <c r="S1199" s="82"/>
      <c r="T1199" s="82"/>
      <c r="U1199" s="82"/>
      <c r="V1199" s="82"/>
      <c r="W1199" s="82"/>
      <c r="X1199" s="82"/>
      <c r="Y1199" s="82"/>
      <c r="Z1199" s="82"/>
      <c r="AA1199" s="82"/>
      <c r="AB1199" s="82"/>
      <c r="AC1199" s="82"/>
      <c r="AD1199" s="82"/>
      <c r="AE1199" s="82"/>
      <c r="AF1199" s="82"/>
      <c r="AG1199" s="82"/>
      <c r="AH1199" s="82"/>
      <c r="AI1199" s="82"/>
      <c r="AJ1199" s="82"/>
      <c r="AK1199" s="82"/>
      <c r="AL1199" s="82"/>
      <c r="AM1199" s="82"/>
      <c r="AN1199" s="82"/>
      <c r="AO1199" s="82"/>
      <c r="AP1199" s="82"/>
      <c r="AQ1199" s="82"/>
      <c r="AR1199" s="82"/>
      <c r="AS1199" s="82"/>
      <c r="AT1199" s="82"/>
      <c r="AU1199" s="82"/>
      <c r="AV1199" s="82"/>
      <c r="AW1199" s="82"/>
      <c r="AX1199" s="82"/>
      <c r="AY1199" s="82"/>
      <c r="AZ1199" s="82"/>
      <c r="BA1199" s="82"/>
    </row>
    <row r="1200" spans="1:53" x14ac:dyDescent="0.35">
      <c r="A1200" s="82"/>
      <c r="B1200" s="82"/>
      <c r="C1200" s="82"/>
      <c r="D1200" s="82"/>
      <c r="E1200" s="82"/>
      <c r="F1200" s="82"/>
      <c r="G1200" s="82"/>
      <c r="H1200" s="82"/>
      <c r="I1200" s="82"/>
      <c r="J1200" s="82"/>
      <c r="K1200" s="82"/>
      <c r="L1200" s="82"/>
      <c r="M1200" s="82"/>
      <c r="N1200" s="82"/>
      <c r="O1200" s="82"/>
      <c r="P1200" s="82"/>
      <c r="Q1200" s="82"/>
      <c r="R1200" s="82"/>
      <c r="S1200" s="82"/>
      <c r="T1200" s="82"/>
      <c r="U1200" s="82"/>
      <c r="V1200" s="82"/>
      <c r="W1200" s="82"/>
      <c r="X1200" s="82"/>
      <c r="Y1200" s="82"/>
      <c r="Z1200" s="82"/>
      <c r="AA1200" s="82"/>
      <c r="AB1200" s="82"/>
      <c r="AC1200" s="82"/>
      <c r="AD1200" s="82"/>
      <c r="AE1200" s="82"/>
      <c r="AF1200" s="82"/>
      <c r="AG1200" s="82"/>
      <c r="AH1200" s="82"/>
      <c r="AI1200" s="82"/>
      <c r="AJ1200" s="82"/>
      <c r="AK1200" s="82"/>
      <c r="AL1200" s="82"/>
      <c r="AM1200" s="82"/>
      <c r="AN1200" s="82"/>
      <c r="AO1200" s="82"/>
      <c r="AP1200" s="82"/>
      <c r="AQ1200" s="82"/>
      <c r="AR1200" s="82"/>
      <c r="AS1200" s="82"/>
      <c r="AT1200" s="82"/>
      <c r="AU1200" s="82"/>
      <c r="AV1200" s="82"/>
      <c r="AW1200" s="82"/>
      <c r="AX1200" s="82"/>
      <c r="AY1200" s="82"/>
      <c r="AZ1200" s="82"/>
      <c r="BA1200" s="82"/>
    </row>
    <row r="1201" spans="1:53" x14ac:dyDescent="0.35">
      <c r="A1201" s="82"/>
      <c r="B1201" s="82"/>
      <c r="C1201" s="82"/>
      <c r="D1201" s="82"/>
      <c r="E1201" s="82"/>
      <c r="F1201" s="82"/>
      <c r="G1201" s="82"/>
      <c r="H1201" s="82"/>
      <c r="I1201" s="82"/>
      <c r="J1201" s="82"/>
      <c r="K1201" s="82"/>
      <c r="L1201" s="82"/>
      <c r="M1201" s="82"/>
      <c r="N1201" s="82"/>
      <c r="O1201" s="82"/>
      <c r="P1201" s="82"/>
      <c r="Q1201" s="82"/>
      <c r="R1201" s="82"/>
      <c r="S1201" s="82"/>
      <c r="T1201" s="82"/>
      <c r="U1201" s="82"/>
      <c r="V1201" s="82"/>
      <c r="W1201" s="82"/>
      <c r="X1201" s="82"/>
      <c r="Y1201" s="82"/>
      <c r="Z1201" s="82"/>
      <c r="AA1201" s="82"/>
      <c r="AB1201" s="82"/>
      <c r="AC1201" s="82"/>
      <c r="AD1201" s="82"/>
      <c r="AE1201" s="82"/>
      <c r="AF1201" s="82"/>
      <c r="AG1201" s="82"/>
      <c r="AH1201" s="82"/>
      <c r="AI1201" s="82"/>
      <c r="AJ1201" s="82"/>
      <c r="AK1201" s="82"/>
      <c r="AL1201" s="82"/>
      <c r="AM1201" s="82"/>
      <c r="AN1201" s="82"/>
      <c r="AO1201" s="82"/>
      <c r="AP1201" s="82"/>
      <c r="AQ1201" s="82"/>
      <c r="AR1201" s="82"/>
      <c r="AS1201" s="82"/>
      <c r="AT1201" s="82"/>
      <c r="AU1201" s="82"/>
      <c r="AV1201" s="82"/>
      <c r="AW1201" s="82"/>
      <c r="AX1201" s="82"/>
      <c r="AY1201" s="82"/>
      <c r="AZ1201" s="82"/>
      <c r="BA1201" s="82"/>
    </row>
    <row r="1202" spans="1:53" x14ac:dyDescent="0.35">
      <c r="A1202" s="82"/>
      <c r="B1202" s="82"/>
      <c r="C1202" s="82"/>
      <c r="D1202" s="82"/>
      <c r="E1202" s="82"/>
      <c r="F1202" s="82"/>
      <c r="G1202" s="82"/>
      <c r="H1202" s="82"/>
      <c r="I1202" s="82"/>
      <c r="J1202" s="82"/>
      <c r="K1202" s="82"/>
      <c r="L1202" s="82"/>
      <c r="M1202" s="82"/>
      <c r="N1202" s="82"/>
      <c r="O1202" s="82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  <c r="Z1202" s="82"/>
      <c r="AA1202" s="82"/>
      <c r="AB1202" s="82"/>
      <c r="AC1202" s="82"/>
      <c r="AD1202" s="82"/>
      <c r="AE1202" s="82"/>
      <c r="AF1202" s="82"/>
      <c r="AG1202" s="82"/>
      <c r="AH1202" s="82"/>
      <c r="AI1202" s="82"/>
      <c r="AJ1202" s="82"/>
      <c r="AK1202" s="82"/>
      <c r="AL1202" s="82"/>
      <c r="AM1202" s="82"/>
      <c r="AN1202" s="82"/>
      <c r="AO1202" s="82"/>
      <c r="AP1202" s="82"/>
      <c r="AQ1202" s="82"/>
      <c r="AR1202" s="82"/>
      <c r="AS1202" s="82"/>
      <c r="AT1202" s="82"/>
      <c r="AU1202" s="82"/>
      <c r="AV1202" s="82"/>
      <c r="AW1202" s="82"/>
      <c r="AX1202" s="82"/>
      <c r="AY1202" s="82"/>
      <c r="AZ1202" s="82"/>
      <c r="BA1202" s="82"/>
    </row>
    <row r="1203" spans="1:53" x14ac:dyDescent="0.35">
      <c r="A1203" s="82"/>
      <c r="B1203" s="82"/>
      <c r="C1203" s="82"/>
      <c r="D1203" s="82"/>
      <c r="E1203" s="82"/>
      <c r="F1203" s="82"/>
      <c r="G1203" s="82"/>
      <c r="H1203" s="82"/>
      <c r="I1203" s="82"/>
      <c r="J1203" s="82"/>
      <c r="K1203" s="82"/>
      <c r="L1203" s="82"/>
      <c r="M1203" s="82"/>
      <c r="N1203" s="82"/>
      <c r="O1203" s="82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  <c r="Z1203" s="82"/>
      <c r="AA1203" s="82"/>
      <c r="AB1203" s="82"/>
      <c r="AC1203" s="82"/>
      <c r="AD1203" s="82"/>
      <c r="AE1203" s="82"/>
      <c r="AF1203" s="82"/>
      <c r="AG1203" s="82"/>
      <c r="AH1203" s="82"/>
      <c r="AI1203" s="82"/>
      <c r="AJ1203" s="82"/>
      <c r="AK1203" s="82"/>
      <c r="AL1203" s="82"/>
      <c r="AM1203" s="82"/>
      <c r="AN1203" s="82"/>
      <c r="AO1203" s="82"/>
      <c r="AP1203" s="82"/>
      <c r="AQ1203" s="82"/>
      <c r="AR1203" s="82"/>
      <c r="AS1203" s="82"/>
      <c r="AT1203" s="82"/>
      <c r="AU1203" s="82"/>
      <c r="AV1203" s="82"/>
      <c r="AW1203" s="82"/>
      <c r="AX1203" s="82"/>
      <c r="AY1203" s="82"/>
      <c r="AZ1203" s="82"/>
      <c r="BA1203" s="82"/>
    </row>
    <row r="1204" spans="1:53" x14ac:dyDescent="0.35">
      <c r="A1204" s="82"/>
      <c r="B1204" s="82"/>
      <c r="C1204" s="82"/>
      <c r="D1204" s="82"/>
      <c r="E1204" s="82"/>
      <c r="F1204" s="82"/>
      <c r="G1204" s="82"/>
      <c r="H1204" s="82"/>
      <c r="I1204" s="82"/>
      <c r="J1204" s="82"/>
      <c r="K1204" s="82"/>
      <c r="L1204" s="82"/>
      <c r="M1204" s="82"/>
      <c r="N1204" s="82"/>
      <c r="O1204" s="82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  <c r="Z1204" s="82"/>
      <c r="AA1204" s="82"/>
      <c r="AB1204" s="82"/>
      <c r="AC1204" s="82"/>
      <c r="AD1204" s="82"/>
      <c r="AE1204" s="82"/>
      <c r="AF1204" s="82"/>
      <c r="AG1204" s="82"/>
      <c r="AH1204" s="82"/>
      <c r="AI1204" s="82"/>
      <c r="AJ1204" s="82"/>
      <c r="AK1204" s="82"/>
      <c r="AL1204" s="82"/>
      <c r="AM1204" s="82"/>
      <c r="AN1204" s="82"/>
      <c r="AO1204" s="82"/>
      <c r="AP1204" s="82"/>
      <c r="AQ1204" s="82"/>
      <c r="AR1204" s="82"/>
      <c r="AS1204" s="82"/>
      <c r="AT1204" s="82"/>
      <c r="AU1204" s="82"/>
      <c r="AV1204" s="82"/>
      <c r="AW1204" s="82"/>
      <c r="AX1204" s="82"/>
      <c r="AY1204" s="82"/>
      <c r="AZ1204" s="82"/>
      <c r="BA1204" s="82"/>
    </row>
    <row r="1205" spans="1:53" x14ac:dyDescent="0.35">
      <c r="A1205" s="82"/>
      <c r="B1205" s="82"/>
      <c r="C1205" s="82"/>
      <c r="D1205" s="82"/>
      <c r="E1205" s="82"/>
      <c r="F1205" s="82"/>
      <c r="G1205" s="82"/>
      <c r="H1205" s="82"/>
      <c r="I1205" s="82"/>
      <c r="J1205" s="82"/>
      <c r="K1205" s="82"/>
      <c r="L1205" s="82"/>
      <c r="M1205" s="82"/>
      <c r="N1205" s="82"/>
      <c r="O1205" s="82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  <c r="Z1205" s="82"/>
      <c r="AA1205" s="82"/>
      <c r="AB1205" s="82"/>
      <c r="AC1205" s="82"/>
      <c r="AD1205" s="82"/>
      <c r="AE1205" s="82"/>
      <c r="AF1205" s="82"/>
      <c r="AG1205" s="82"/>
      <c r="AH1205" s="82"/>
      <c r="AI1205" s="82"/>
      <c r="AJ1205" s="82"/>
      <c r="AK1205" s="82"/>
      <c r="AL1205" s="82"/>
      <c r="AM1205" s="82"/>
      <c r="AN1205" s="82"/>
      <c r="AO1205" s="82"/>
      <c r="AP1205" s="82"/>
      <c r="AQ1205" s="82"/>
      <c r="AR1205" s="82"/>
      <c r="AS1205" s="82"/>
      <c r="AT1205" s="82"/>
      <c r="AU1205" s="82"/>
      <c r="AV1205" s="82"/>
      <c r="AW1205" s="82"/>
      <c r="AX1205" s="82"/>
      <c r="AY1205" s="82"/>
      <c r="AZ1205" s="82"/>
      <c r="BA1205" s="82"/>
    </row>
    <row r="1206" spans="1:53" x14ac:dyDescent="0.35">
      <c r="A1206" s="82"/>
      <c r="B1206" s="82"/>
      <c r="C1206" s="82"/>
      <c r="D1206" s="82"/>
      <c r="E1206" s="82"/>
      <c r="F1206" s="82"/>
      <c r="G1206" s="82"/>
      <c r="H1206" s="82"/>
      <c r="I1206" s="82"/>
      <c r="J1206" s="82"/>
      <c r="K1206" s="82"/>
      <c r="L1206" s="82"/>
      <c r="M1206" s="82"/>
      <c r="N1206" s="82"/>
      <c r="O1206" s="82"/>
      <c r="P1206" s="82"/>
      <c r="Q1206" s="82"/>
      <c r="R1206" s="82"/>
      <c r="S1206" s="82"/>
      <c r="T1206" s="82"/>
      <c r="U1206" s="82"/>
      <c r="V1206" s="82"/>
      <c r="W1206" s="82"/>
      <c r="X1206" s="82"/>
      <c r="Y1206" s="82"/>
      <c r="Z1206" s="82"/>
      <c r="AA1206" s="82"/>
      <c r="AB1206" s="82"/>
      <c r="AC1206" s="82"/>
      <c r="AD1206" s="82"/>
      <c r="AE1206" s="82"/>
      <c r="AF1206" s="82"/>
      <c r="AG1206" s="82"/>
      <c r="AH1206" s="82"/>
      <c r="AI1206" s="82"/>
      <c r="AJ1206" s="82"/>
      <c r="AK1206" s="82"/>
      <c r="AL1206" s="82"/>
      <c r="AM1206" s="82"/>
      <c r="AN1206" s="82"/>
      <c r="AO1206" s="82"/>
      <c r="AP1206" s="82"/>
      <c r="AQ1206" s="82"/>
      <c r="AR1206" s="82"/>
      <c r="AS1206" s="82"/>
      <c r="AT1206" s="82"/>
      <c r="AU1206" s="82"/>
      <c r="AV1206" s="82"/>
      <c r="AW1206" s="82"/>
      <c r="AX1206" s="82"/>
      <c r="AY1206" s="82"/>
      <c r="AZ1206" s="82"/>
      <c r="BA1206" s="82"/>
    </row>
    <row r="1207" spans="1:53" x14ac:dyDescent="0.35">
      <c r="A1207" s="82"/>
      <c r="B1207" s="82"/>
      <c r="C1207" s="82"/>
      <c r="D1207" s="82"/>
      <c r="E1207" s="82"/>
      <c r="F1207" s="82"/>
      <c r="G1207" s="82"/>
      <c r="H1207" s="82"/>
      <c r="I1207" s="82"/>
      <c r="J1207" s="82"/>
      <c r="K1207" s="82"/>
      <c r="L1207" s="82"/>
      <c r="M1207" s="82"/>
      <c r="N1207" s="82"/>
      <c r="O1207" s="82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  <c r="Z1207" s="82"/>
      <c r="AA1207" s="82"/>
      <c r="AB1207" s="82"/>
      <c r="AC1207" s="82"/>
      <c r="AD1207" s="82"/>
      <c r="AE1207" s="82"/>
      <c r="AF1207" s="82"/>
      <c r="AG1207" s="82"/>
      <c r="AH1207" s="82"/>
      <c r="AI1207" s="82"/>
      <c r="AJ1207" s="82"/>
      <c r="AK1207" s="82"/>
      <c r="AL1207" s="82"/>
      <c r="AM1207" s="82"/>
      <c r="AN1207" s="82"/>
      <c r="AO1207" s="82"/>
      <c r="AP1207" s="82"/>
      <c r="AQ1207" s="82"/>
      <c r="AR1207" s="82"/>
      <c r="AS1207" s="82"/>
      <c r="AT1207" s="82"/>
      <c r="AU1207" s="82"/>
      <c r="AV1207" s="82"/>
      <c r="AW1207" s="82"/>
      <c r="AX1207" s="82"/>
      <c r="AY1207" s="82"/>
      <c r="AZ1207" s="82"/>
      <c r="BA1207" s="82"/>
    </row>
    <row r="1208" spans="1:53" x14ac:dyDescent="0.35">
      <c r="A1208" s="82"/>
      <c r="B1208" s="82"/>
      <c r="C1208" s="82"/>
      <c r="D1208" s="82"/>
      <c r="E1208" s="82"/>
      <c r="F1208" s="82"/>
      <c r="G1208" s="82"/>
      <c r="H1208" s="82"/>
      <c r="I1208" s="82"/>
      <c r="J1208" s="82"/>
      <c r="K1208" s="82"/>
      <c r="L1208" s="82"/>
      <c r="M1208" s="82"/>
      <c r="N1208" s="82"/>
      <c r="O1208" s="82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  <c r="Z1208" s="82"/>
      <c r="AA1208" s="82"/>
      <c r="AB1208" s="82"/>
      <c r="AC1208" s="82"/>
      <c r="AD1208" s="82"/>
      <c r="AE1208" s="82"/>
      <c r="AF1208" s="82"/>
      <c r="AG1208" s="82"/>
      <c r="AH1208" s="82"/>
      <c r="AI1208" s="82"/>
      <c r="AJ1208" s="82"/>
      <c r="AK1208" s="82"/>
      <c r="AL1208" s="82"/>
      <c r="AM1208" s="82"/>
      <c r="AN1208" s="82"/>
      <c r="AO1208" s="82"/>
      <c r="AP1208" s="82"/>
      <c r="AQ1208" s="82"/>
      <c r="AR1208" s="82"/>
      <c r="AS1208" s="82"/>
      <c r="AT1208" s="82"/>
      <c r="AU1208" s="82"/>
      <c r="AV1208" s="82"/>
      <c r="AW1208" s="82"/>
      <c r="AX1208" s="82"/>
      <c r="AY1208" s="82"/>
      <c r="AZ1208" s="82"/>
      <c r="BA1208" s="82"/>
    </row>
    <row r="1209" spans="1:53" x14ac:dyDescent="0.35">
      <c r="A1209" s="82"/>
      <c r="B1209" s="82"/>
      <c r="C1209" s="82"/>
      <c r="D1209" s="82"/>
      <c r="E1209" s="82"/>
      <c r="F1209" s="82"/>
      <c r="G1209" s="82"/>
      <c r="H1209" s="82"/>
      <c r="I1209" s="82"/>
      <c r="J1209" s="82"/>
      <c r="K1209" s="82"/>
      <c r="L1209" s="82"/>
      <c r="M1209" s="82"/>
      <c r="N1209" s="82"/>
      <c r="O1209" s="82"/>
      <c r="P1209" s="82"/>
      <c r="Q1209" s="82"/>
      <c r="R1209" s="82"/>
      <c r="S1209" s="82"/>
      <c r="T1209" s="82"/>
      <c r="U1209" s="82"/>
      <c r="V1209" s="82"/>
      <c r="W1209" s="82"/>
      <c r="X1209" s="82"/>
      <c r="Y1209" s="82"/>
      <c r="Z1209" s="82"/>
      <c r="AA1209" s="82"/>
      <c r="AB1209" s="82"/>
      <c r="AC1209" s="82"/>
      <c r="AD1209" s="82"/>
      <c r="AE1209" s="82"/>
      <c r="AF1209" s="82"/>
      <c r="AG1209" s="82"/>
      <c r="AH1209" s="82"/>
      <c r="AI1209" s="82"/>
      <c r="AJ1209" s="82"/>
      <c r="AK1209" s="82"/>
      <c r="AL1209" s="82"/>
      <c r="AM1209" s="82"/>
      <c r="AN1209" s="82"/>
      <c r="AO1209" s="82"/>
      <c r="AP1209" s="82"/>
      <c r="AQ1209" s="82"/>
      <c r="AR1209" s="82"/>
      <c r="AS1209" s="82"/>
      <c r="AT1209" s="82"/>
      <c r="AU1209" s="82"/>
      <c r="AV1209" s="82"/>
      <c r="AW1209" s="82"/>
      <c r="AX1209" s="82"/>
      <c r="AY1209" s="82"/>
      <c r="AZ1209" s="82"/>
      <c r="BA1209" s="82"/>
    </row>
    <row r="1210" spans="1:53" x14ac:dyDescent="0.35">
      <c r="A1210" s="82"/>
      <c r="B1210" s="82"/>
      <c r="C1210" s="82"/>
      <c r="D1210" s="82"/>
      <c r="E1210" s="82"/>
      <c r="F1210" s="82"/>
      <c r="G1210" s="82"/>
      <c r="H1210" s="82"/>
      <c r="I1210" s="82"/>
      <c r="J1210" s="82"/>
      <c r="K1210" s="82"/>
      <c r="L1210" s="82"/>
      <c r="M1210" s="82"/>
      <c r="N1210" s="82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2"/>
      <c r="AA1210" s="82"/>
      <c r="AB1210" s="82"/>
      <c r="AC1210" s="82"/>
      <c r="AD1210" s="82"/>
      <c r="AE1210" s="82"/>
      <c r="AF1210" s="82"/>
      <c r="AG1210" s="82"/>
      <c r="AH1210" s="82"/>
      <c r="AI1210" s="82"/>
      <c r="AJ1210" s="82"/>
      <c r="AK1210" s="82"/>
      <c r="AL1210" s="82"/>
      <c r="AM1210" s="82"/>
      <c r="AN1210" s="82"/>
      <c r="AO1210" s="82"/>
      <c r="AP1210" s="82"/>
      <c r="AQ1210" s="82"/>
      <c r="AR1210" s="82"/>
      <c r="AS1210" s="82"/>
      <c r="AT1210" s="82"/>
      <c r="AU1210" s="82"/>
      <c r="AV1210" s="82"/>
      <c r="AW1210" s="82"/>
      <c r="AX1210" s="82"/>
      <c r="AY1210" s="82"/>
      <c r="AZ1210" s="82"/>
      <c r="BA1210" s="82"/>
    </row>
    <row r="1211" spans="1:53" x14ac:dyDescent="0.35">
      <c r="A1211" s="82"/>
      <c r="B1211" s="82"/>
      <c r="C1211" s="82"/>
      <c r="D1211" s="82"/>
      <c r="E1211" s="82"/>
      <c r="F1211" s="82"/>
      <c r="G1211" s="82"/>
      <c r="H1211" s="82"/>
      <c r="I1211" s="82"/>
      <c r="J1211" s="82"/>
      <c r="K1211" s="82"/>
      <c r="L1211" s="82"/>
      <c r="M1211" s="82"/>
      <c r="N1211" s="82"/>
      <c r="O1211" s="82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  <c r="Z1211" s="82"/>
      <c r="AA1211" s="82"/>
      <c r="AB1211" s="82"/>
      <c r="AC1211" s="82"/>
      <c r="AD1211" s="82"/>
      <c r="AE1211" s="82"/>
      <c r="AF1211" s="82"/>
      <c r="AG1211" s="82"/>
      <c r="AH1211" s="82"/>
      <c r="AI1211" s="82"/>
      <c r="AJ1211" s="82"/>
      <c r="AK1211" s="82"/>
      <c r="AL1211" s="82"/>
      <c r="AM1211" s="82"/>
      <c r="AN1211" s="82"/>
      <c r="AO1211" s="82"/>
      <c r="AP1211" s="82"/>
      <c r="AQ1211" s="82"/>
      <c r="AR1211" s="82"/>
      <c r="AS1211" s="82"/>
      <c r="AT1211" s="82"/>
      <c r="AU1211" s="82"/>
      <c r="AV1211" s="82"/>
      <c r="AW1211" s="82"/>
      <c r="AX1211" s="82"/>
      <c r="AY1211" s="82"/>
      <c r="AZ1211" s="82"/>
      <c r="BA1211" s="82"/>
    </row>
    <row r="1212" spans="1:53" x14ac:dyDescent="0.35">
      <c r="A1212" s="82"/>
      <c r="B1212" s="82"/>
      <c r="C1212" s="82"/>
      <c r="D1212" s="82"/>
      <c r="E1212" s="82"/>
      <c r="F1212" s="82"/>
      <c r="G1212" s="82"/>
      <c r="H1212" s="82"/>
      <c r="I1212" s="82"/>
      <c r="J1212" s="82"/>
      <c r="K1212" s="82"/>
      <c r="L1212" s="82"/>
      <c r="M1212" s="82"/>
      <c r="N1212" s="82"/>
      <c r="O1212" s="82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  <c r="Z1212" s="82"/>
      <c r="AA1212" s="82"/>
      <c r="AB1212" s="82"/>
      <c r="AC1212" s="82"/>
      <c r="AD1212" s="82"/>
      <c r="AE1212" s="82"/>
      <c r="AF1212" s="82"/>
      <c r="AG1212" s="82"/>
      <c r="AH1212" s="82"/>
      <c r="AI1212" s="82"/>
      <c r="AJ1212" s="82"/>
      <c r="AK1212" s="82"/>
      <c r="AL1212" s="82"/>
      <c r="AM1212" s="82"/>
      <c r="AN1212" s="82"/>
      <c r="AO1212" s="82"/>
      <c r="AP1212" s="82"/>
      <c r="AQ1212" s="82"/>
      <c r="AR1212" s="82"/>
      <c r="AS1212" s="82"/>
      <c r="AT1212" s="82"/>
      <c r="AU1212" s="82"/>
      <c r="AV1212" s="82"/>
      <c r="AW1212" s="82"/>
      <c r="AX1212" s="82"/>
      <c r="AY1212" s="82"/>
      <c r="AZ1212" s="82"/>
      <c r="BA1212" s="82"/>
    </row>
    <row r="1213" spans="1:53" x14ac:dyDescent="0.35">
      <c r="A1213" s="82"/>
      <c r="B1213" s="82"/>
      <c r="C1213" s="82"/>
      <c r="D1213" s="82"/>
      <c r="E1213" s="82"/>
      <c r="F1213" s="82"/>
      <c r="G1213" s="82"/>
      <c r="H1213" s="82"/>
      <c r="I1213" s="82"/>
      <c r="J1213" s="82"/>
      <c r="K1213" s="82"/>
      <c r="L1213" s="82"/>
      <c r="M1213" s="82"/>
      <c r="N1213" s="82"/>
      <c r="O1213" s="82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  <c r="Z1213" s="82"/>
      <c r="AA1213" s="82"/>
      <c r="AB1213" s="82"/>
      <c r="AC1213" s="82"/>
      <c r="AD1213" s="82"/>
      <c r="AE1213" s="82"/>
      <c r="AF1213" s="82"/>
      <c r="AG1213" s="82"/>
      <c r="AH1213" s="82"/>
      <c r="AI1213" s="82"/>
      <c r="AJ1213" s="82"/>
      <c r="AK1213" s="82"/>
      <c r="AL1213" s="82"/>
      <c r="AM1213" s="82"/>
      <c r="AN1213" s="82"/>
      <c r="AO1213" s="82"/>
      <c r="AP1213" s="82"/>
      <c r="AQ1213" s="82"/>
      <c r="AR1213" s="82"/>
      <c r="AS1213" s="82"/>
      <c r="AT1213" s="82"/>
      <c r="AU1213" s="82"/>
      <c r="AV1213" s="82"/>
      <c r="AW1213" s="82"/>
      <c r="AX1213" s="82"/>
      <c r="AY1213" s="82"/>
      <c r="AZ1213" s="82"/>
      <c r="BA1213" s="82"/>
    </row>
    <row r="1214" spans="1:53" x14ac:dyDescent="0.35">
      <c r="A1214" s="82"/>
      <c r="B1214" s="82"/>
      <c r="C1214" s="82"/>
      <c r="D1214" s="82"/>
      <c r="E1214" s="82"/>
      <c r="F1214" s="82"/>
      <c r="G1214" s="82"/>
      <c r="H1214" s="82"/>
      <c r="I1214" s="82"/>
      <c r="J1214" s="82"/>
      <c r="K1214" s="82"/>
      <c r="L1214" s="82"/>
      <c r="M1214" s="82"/>
      <c r="N1214" s="82"/>
      <c r="O1214" s="82"/>
      <c r="P1214" s="82"/>
      <c r="Q1214" s="82"/>
      <c r="R1214" s="82"/>
      <c r="S1214" s="82"/>
      <c r="T1214" s="82"/>
      <c r="U1214" s="82"/>
      <c r="V1214" s="82"/>
      <c r="W1214" s="82"/>
      <c r="X1214" s="82"/>
      <c r="Y1214" s="82"/>
      <c r="Z1214" s="82"/>
      <c r="AA1214" s="82"/>
      <c r="AB1214" s="82"/>
      <c r="AC1214" s="82"/>
      <c r="AD1214" s="82"/>
      <c r="AE1214" s="82"/>
      <c r="AF1214" s="82"/>
      <c r="AG1214" s="82"/>
      <c r="AH1214" s="82"/>
      <c r="AI1214" s="82"/>
      <c r="AJ1214" s="82"/>
      <c r="AK1214" s="82"/>
      <c r="AL1214" s="82"/>
      <c r="AM1214" s="82"/>
      <c r="AN1214" s="82"/>
      <c r="AO1214" s="82"/>
      <c r="AP1214" s="82"/>
      <c r="AQ1214" s="82"/>
      <c r="AR1214" s="82"/>
      <c r="AS1214" s="82"/>
      <c r="AT1214" s="82"/>
      <c r="AU1214" s="82"/>
      <c r="AV1214" s="82"/>
      <c r="AW1214" s="82"/>
      <c r="AX1214" s="82"/>
      <c r="AY1214" s="82"/>
      <c r="AZ1214" s="82"/>
      <c r="BA1214" s="82"/>
    </row>
    <row r="1215" spans="1:53" x14ac:dyDescent="0.35">
      <c r="A1215" s="82"/>
      <c r="B1215" s="82"/>
      <c r="C1215" s="82"/>
      <c r="D1215" s="82"/>
      <c r="E1215" s="82"/>
      <c r="F1215" s="82"/>
      <c r="G1215" s="82"/>
      <c r="H1215" s="82"/>
      <c r="I1215" s="82"/>
      <c r="J1215" s="82"/>
      <c r="K1215" s="82"/>
      <c r="L1215" s="82"/>
      <c r="M1215" s="82"/>
      <c r="N1215" s="82"/>
      <c r="O1215" s="82"/>
      <c r="P1215" s="82"/>
      <c r="Q1215" s="82"/>
      <c r="R1215" s="82"/>
      <c r="S1215" s="82"/>
      <c r="T1215" s="82"/>
      <c r="U1215" s="82"/>
      <c r="V1215" s="82"/>
      <c r="W1215" s="82"/>
      <c r="X1215" s="82"/>
      <c r="Y1215" s="82"/>
      <c r="Z1215" s="82"/>
      <c r="AA1215" s="82"/>
      <c r="AB1215" s="82"/>
      <c r="AC1215" s="82"/>
      <c r="AD1215" s="82"/>
      <c r="AE1215" s="82"/>
      <c r="AF1215" s="82"/>
      <c r="AG1215" s="82"/>
      <c r="AH1215" s="82"/>
      <c r="AI1215" s="82"/>
      <c r="AJ1215" s="82"/>
      <c r="AK1215" s="82"/>
      <c r="AL1215" s="82"/>
      <c r="AM1215" s="82"/>
      <c r="AN1215" s="82"/>
      <c r="AO1215" s="82"/>
      <c r="AP1215" s="82"/>
      <c r="AQ1215" s="82"/>
      <c r="AR1215" s="82"/>
      <c r="AS1215" s="82"/>
      <c r="AT1215" s="82"/>
      <c r="AU1215" s="82"/>
      <c r="AV1215" s="82"/>
      <c r="AW1215" s="82"/>
      <c r="AX1215" s="82"/>
      <c r="AY1215" s="82"/>
      <c r="AZ1215" s="82"/>
      <c r="BA1215" s="82"/>
    </row>
    <row r="1216" spans="1:53" x14ac:dyDescent="0.35">
      <c r="A1216" s="82"/>
      <c r="B1216" s="82"/>
      <c r="C1216" s="82"/>
      <c r="D1216" s="82"/>
      <c r="E1216" s="82"/>
      <c r="F1216" s="82"/>
      <c r="G1216" s="82"/>
      <c r="H1216" s="82"/>
      <c r="I1216" s="82"/>
      <c r="J1216" s="82"/>
      <c r="K1216" s="82"/>
      <c r="L1216" s="82"/>
      <c r="M1216" s="82"/>
      <c r="N1216" s="82"/>
      <c r="O1216" s="82"/>
      <c r="P1216" s="82"/>
      <c r="Q1216" s="82"/>
      <c r="R1216" s="82"/>
      <c r="S1216" s="82"/>
      <c r="T1216" s="82"/>
      <c r="U1216" s="82"/>
      <c r="V1216" s="82"/>
      <c r="W1216" s="82"/>
      <c r="X1216" s="82"/>
      <c r="Y1216" s="82"/>
      <c r="Z1216" s="82"/>
      <c r="AA1216" s="82"/>
      <c r="AB1216" s="82"/>
      <c r="AC1216" s="82"/>
      <c r="AD1216" s="82"/>
      <c r="AE1216" s="82"/>
      <c r="AF1216" s="82"/>
      <c r="AG1216" s="82"/>
      <c r="AH1216" s="82"/>
      <c r="AI1216" s="82"/>
      <c r="AJ1216" s="82"/>
      <c r="AK1216" s="82"/>
      <c r="AL1216" s="82"/>
      <c r="AM1216" s="82"/>
      <c r="AN1216" s="82"/>
      <c r="AO1216" s="82"/>
      <c r="AP1216" s="82"/>
      <c r="AQ1216" s="82"/>
      <c r="AR1216" s="82"/>
      <c r="AS1216" s="82"/>
      <c r="AT1216" s="82"/>
      <c r="AU1216" s="82"/>
      <c r="AV1216" s="82"/>
      <c r="AW1216" s="82"/>
      <c r="AX1216" s="82"/>
      <c r="AY1216" s="82"/>
      <c r="AZ1216" s="82"/>
      <c r="BA1216" s="82"/>
    </row>
    <row r="1217" spans="1:53" x14ac:dyDescent="0.35">
      <c r="A1217" s="82"/>
      <c r="B1217" s="82"/>
      <c r="C1217" s="82"/>
      <c r="D1217" s="82"/>
      <c r="E1217" s="82"/>
      <c r="F1217" s="82"/>
      <c r="G1217" s="82"/>
      <c r="H1217" s="82"/>
      <c r="I1217" s="82"/>
      <c r="J1217" s="82"/>
      <c r="K1217" s="82"/>
      <c r="L1217" s="82"/>
      <c r="M1217" s="82"/>
      <c r="N1217" s="82"/>
      <c r="O1217" s="82"/>
      <c r="P1217" s="82"/>
      <c r="Q1217" s="82"/>
      <c r="R1217" s="82"/>
      <c r="S1217" s="82"/>
      <c r="T1217" s="82"/>
      <c r="U1217" s="82"/>
      <c r="V1217" s="82"/>
      <c r="W1217" s="82"/>
      <c r="X1217" s="82"/>
      <c r="Y1217" s="82"/>
      <c r="Z1217" s="82"/>
      <c r="AA1217" s="82"/>
      <c r="AB1217" s="82"/>
      <c r="AC1217" s="82"/>
      <c r="AD1217" s="82"/>
      <c r="AE1217" s="82"/>
      <c r="AF1217" s="82"/>
      <c r="AG1217" s="82"/>
      <c r="AH1217" s="82"/>
      <c r="AI1217" s="82"/>
      <c r="AJ1217" s="82"/>
      <c r="AK1217" s="82"/>
      <c r="AL1217" s="82"/>
      <c r="AM1217" s="82"/>
      <c r="AN1217" s="82"/>
      <c r="AO1217" s="82"/>
      <c r="AP1217" s="82"/>
      <c r="AQ1217" s="82"/>
      <c r="AR1217" s="82"/>
      <c r="AS1217" s="82"/>
      <c r="AT1217" s="82"/>
      <c r="AU1217" s="82"/>
      <c r="AV1217" s="82"/>
      <c r="AW1217" s="82"/>
      <c r="AX1217" s="82"/>
      <c r="AY1217" s="82"/>
      <c r="AZ1217" s="82"/>
      <c r="BA1217" s="82"/>
    </row>
    <row r="1218" spans="1:53" x14ac:dyDescent="0.35">
      <c r="A1218" s="82"/>
      <c r="B1218" s="82"/>
      <c r="C1218" s="82"/>
      <c r="D1218" s="82"/>
      <c r="E1218" s="82"/>
      <c r="F1218" s="82"/>
      <c r="G1218" s="82"/>
      <c r="H1218" s="82"/>
      <c r="I1218" s="82"/>
      <c r="J1218" s="82"/>
      <c r="K1218" s="82"/>
      <c r="L1218" s="82"/>
      <c r="M1218" s="82"/>
      <c r="N1218" s="82"/>
      <c r="O1218" s="82"/>
      <c r="P1218" s="82"/>
      <c r="Q1218" s="82"/>
      <c r="R1218" s="82"/>
      <c r="S1218" s="82"/>
      <c r="T1218" s="82"/>
      <c r="U1218" s="82"/>
      <c r="V1218" s="82"/>
      <c r="W1218" s="82"/>
      <c r="X1218" s="82"/>
      <c r="Y1218" s="82"/>
      <c r="Z1218" s="82"/>
      <c r="AA1218" s="82"/>
      <c r="AB1218" s="82"/>
      <c r="AC1218" s="82"/>
      <c r="AD1218" s="82"/>
      <c r="AE1218" s="82"/>
      <c r="AF1218" s="82"/>
      <c r="AG1218" s="82"/>
      <c r="AH1218" s="82"/>
      <c r="AI1218" s="82"/>
      <c r="AJ1218" s="82"/>
      <c r="AK1218" s="82"/>
      <c r="AL1218" s="82"/>
      <c r="AM1218" s="82"/>
      <c r="AN1218" s="82"/>
      <c r="AO1218" s="82"/>
      <c r="AP1218" s="82"/>
      <c r="AQ1218" s="82"/>
      <c r="AR1218" s="82"/>
      <c r="AS1218" s="82"/>
      <c r="AT1218" s="82"/>
      <c r="AU1218" s="82"/>
      <c r="AV1218" s="82"/>
      <c r="AW1218" s="82"/>
      <c r="AX1218" s="82"/>
      <c r="AY1218" s="82"/>
      <c r="AZ1218" s="82"/>
      <c r="BA1218" s="82"/>
    </row>
    <row r="1219" spans="1:53" x14ac:dyDescent="0.35">
      <c r="A1219" s="82"/>
      <c r="B1219" s="82"/>
      <c r="C1219" s="82"/>
      <c r="D1219" s="82"/>
      <c r="E1219" s="82"/>
      <c r="F1219" s="82"/>
      <c r="G1219" s="82"/>
      <c r="H1219" s="82"/>
      <c r="I1219" s="82"/>
      <c r="J1219" s="82"/>
      <c r="K1219" s="82"/>
      <c r="L1219" s="82"/>
      <c r="M1219" s="82"/>
      <c r="N1219" s="82"/>
      <c r="O1219" s="82"/>
      <c r="P1219" s="82"/>
      <c r="Q1219" s="82"/>
      <c r="R1219" s="82"/>
      <c r="S1219" s="82"/>
      <c r="T1219" s="82"/>
      <c r="U1219" s="82"/>
      <c r="V1219" s="82"/>
      <c r="W1219" s="82"/>
      <c r="X1219" s="82"/>
      <c r="Y1219" s="82"/>
      <c r="Z1219" s="82"/>
      <c r="AA1219" s="82"/>
      <c r="AB1219" s="82"/>
      <c r="AC1219" s="82"/>
      <c r="AD1219" s="82"/>
      <c r="AE1219" s="82"/>
      <c r="AF1219" s="82"/>
      <c r="AG1219" s="82"/>
      <c r="AH1219" s="82"/>
      <c r="AI1219" s="82"/>
      <c r="AJ1219" s="82"/>
      <c r="AK1219" s="82"/>
      <c r="AL1219" s="82"/>
      <c r="AM1219" s="82"/>
      <c r="AN1219" s="82"/>
      <c r="AO1219" s="82"/>
      <c r="AP1219" s="82"/>
      <c r="AQ1219" s="82"/>
      <c r="AR1219" s="82"/>
      <c r="AS1219" s="82"/>
      <c r="AT1219" s="82"/>
      <c r="AU1219" s="82"/>
      <c r="AV1219" s="82"/>
      <c r="AW1219" s="82"/>
      <c r="AX1219" s="82"/>
      <c r="AY1219" s="82"/>
      <c r="AZ1219" s="82"/>
      <c r="BA1219" s="82"/>
    </row>
    <row r="1220" spans="1:53" x14ac:dyDescent="0.35">
      <c r="A1220" s="82"/>
      <c r="B1220" s="82"/>
      <c r="C1220" s="82"/>
      <c r="D1220" s="82"/>
      <c r="E1220" s="82"/>
      <c r="F1220" s="82"/>
      <c r="G1220" s="82"/>
      <c r="H1220" s="82"/>
      <c r="I1220" s="82"/>
      <c r="J1220" s="82"/>
      <c r="K1220" s="82"/>
      <c r="L1220" s="82"/>
      <c r="M1220" s="82"/>
      <c r="N1220" s="82"/>
      <c r="O1220" s="82"/>
      <c r="P1220" s="82"/>
      <c r="Q1220" s="82"/>
      <c r="R1220" s="82"/>
      <c r="S1220" s="82"/>
      <c r="T1220" s="82"/>
      <c r="U1220" s="82"/>
      <c r="V1220" s="82"/>
      <c r="W1220" s="82"/>
      <c r="X1220" s="82"/>
      <c r="Y1220" s="82"/>
      <c r="Z1220" s="82"/>
      <c r="AA1220" s="82"/>
      <c r="AB1220" s="82"/>
      <c r="AC1220" s="82"/>
      <c r="AD1220" s="82"/>
      <c r="AE1220" s="82"/>
      <c r="AF1220" s="82"/>
      <c r="AG1220" s="82"/>
      <c r="AH1220" s="82"/>
      <c r="AI1220" s="82"/>
      <c r="AJ1220" s="82"/>
      <c r="AK1220" s="82"/>
      <c r="AL1220" s="82"/>
      <c r="AM1220" s="82"/>
      <c r="AN1220" s="82"/>
      <c r="AO1220" s="82"/>
      <c r="AP1220" s="82"/>
      <c r="AQ1220" s="82"/>
      <c r="AR1220" s="82"/>
      <c r="AS1220" s="82"/>
      <c r="AT1220" s="82"/>
      <c r="AU1220" s="82"/>
      <c r="AV1220" s="82"/>
      <c r="AW1220" s="82"/>
      <c r="AX1220" s="82"/>
      <c r="AY1220" s="82"/>
      <c r="AZ1220" s="82"/>
      <c r="BA1220" s="82"/>
    </row>
    <row r="1221" spans="1:53" x14ac:dyDescent="0.35">
      <c r="A1221" s="82"/>
      <c r="B1221" s="82"/>
      <c r="C1221" s="82"/>
      <c r="D1221" s="82"/>
      <c r="E1221" s="82"/>
      <c r="F1221" s="82"/>
      <c r="G1221" s="82"/>
      <c r="H1221" s="82"/>
      <c r="I1221" s="82"/>
      <c r="J1221" s="82"/>
      <c r="K1221" s="82"/>
      <c r="L1221" s="82"/>
      <c r="M1221" s="82"/>
      <c r="N1221" s="82"/>
      <c r="O1221" s="82"/>
      <c r="P1221" s="82"/>
      <c r="Q1221" s="82"/>
      <c r="R1221" s="82"/>
      <c r="S1221" s="82"/>
      <c r="T1221" s="82"/>
      <c r="U1221" s="82"/>
      <c r="V1221" s="82"/>
      <c r="W1221" s="82"/>
      <c r="X1221" s="82"/>
      <c r="Y1221" s="82"/>
      <c r="Z1221" s="82"/>
      <c r="AA1221" s="82"/>
      <c r="AB1221" s="82"/>
      <c r="AC1221" s="82"/>
      <c r="AD1221" s="82"/>
      <c r="AE1221" s="82"/>
      <c r="AF1221" s="82"/>
      <c r="AG1221" s="82"/>
      <c r="AH1221" s="82"/>
      <c r="AI1221" s="82"/>
      <c r="AJ1221" s="82"/>
      <c r="AK1221" s="82"/>
      <c r="AL1221" s="82"/>
      <c r="AM1221" s="82"/>
      <c r="AN1221" s="82"/>
      <c r="AO1221" s="82"/>
      <c r="AP1221" s="82"/>
      <c r="AQ1221" s="82"/>
      <c r="AR1221" s="82"/>
      <c r="AS1221" s="82"/>
      <c r="AT1221" s="82"/>
      <c r="AU1221" s="82"/>
      <c r="AV1221" s="82"/>
      <c r="AW1221" s="82"/>
      <c r="AX1221" s="82"/>
      <c r="AY1221" s="82"/>
      <c r="AZ1221" s="82"/>
      <c r="BA1221" s="82"/>
    </row>
    <row r="1222" spans="1:53" x14ac:dyDescent="0.35">
      <c r="A1222" s="82"/>
      <c r="B1222" s="82"/>
      <c r="C1222" s="82"/>
      <c r="D1222" s="82"/>
      <c r="E1222" s="82"/>
      <c r="F1222" s="82"/>
      <c r="G1222" s="82"/>
      <c r="H1222" s="82"/>
      <c r="I1222" s="82"/>
      <c r="J1222" s="82"/>
      <c r="K1222" s="82"/>
      <c r="L1222" s="82"/>
      <c r="M1222" s="82"/>
      <c r="N1222" s="82"/>
      <c r="O1222" s="82"/>
      <c r="P1222" s="82"/>
      <c r="Q1222" s="82"/>
      <c r="R1222" s="82"/>
      <c r="S1222" s="82"/>
      <c r="T1222" s="82"/>
      <c r="U1222" s="82"/>
      <c r="V1222" s="82"/>
      <c r="W1222" s="82"/>
      <c r="X1222" s="82"/>
      <c r="Y1222" s="82"/>
      <c r="Z1222" s="82"/>
      <c r="AA1222" s="82"/>
      <c r="AB1222" s="82"/>
      <c r="AC1222" s="82"/>
      <c r="AD1222" s="82"/>
      <c r="AE1222" s="82"/>
      <c r="AF1222" s="82"/>
      <c r="AG1222" s="82"/>
      <c r="AH1222" s="82"/>
      <c r="AI1222" s="82"/>
      <c r="AJ1222" s="82"/>
      <c r="AK1222" s="82"/>
      <c r="AL1222" s="82"/>
      <c r="AM1222" s="82"/>
      <c r="AN1222" s="82"/>
      <c r="AO1222" s="82"/>
      <c r="AP1222" s="82"/>
      <c r="AQ1222" s="82"/>
      <c r="AR1222" s="82"/>
      <c r="AS1222" s="82"/>
      <c r="AT1222" s="82"/>
      <c r="AU1222" s="82"/>
      <c r="AV1222" s="82"/>
      <c r="AW1222" s="82"/>
      <c r="AX1222" s="82"/>
      <c r="AY1222" s="82"/>
      <c r="AZ1222" s="82"/>
      <c r="BA1222" s="82"/>
    </row>
    <row r="1223" spans="1:53" x14ac:dyDescent="0.35">
      <c r="A1223" s="82"/>
      <c r="B1223" s="82"/>
      <c r="C1223" s="82"/>
      <c r="D1223" s="82"/>
      <c r="E1223" s="82"/>
      <c r="F1223" s="82"/>
      <c r="G1223" s="82"/>
      <c r="H1223" s="82"/>
      <c r="I1223" s="82"/>
      <c r="J1223" s="82"/>
      <c r="K1223" s="82"/>
      <c r="L1223" s="82"/>
      <c r="M1223" s="82"/>
      <c r="N1223" s="82"/>
      <c r="O1223" s="82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  <c r="Z1223" s="82"/>
      <c r="AA1223" s="82"/>
      <c r="AB1223" s="82"/>
      <c r="AC1223" s="82"/>
      <c r="AD1223" s="82"/>
      <c r="AE1223" s="82"/>
      <c r="AF1223" s="82"/>
      <c r="AG1223" s="82"/>
      <c r="AH1223" s="82"/>
      <c r="AI1223" s="82"/>
      <c r="AJ1223" s="82"/>
      <c r="AK1223" s="82"/>
      <c r="AL1223" s="82"/>
      <c r="AM1223" s="82"/>
      <c r="AN1223" s="82"/>
      <c r="AO1223" s="82"/>
      <c r="AP1223" s="82"/>
      <c r="AQ1223" s="82"/>
      <c r="AR1223" s="82"/>
      <c r="AS1223" s="82"/>
      <c r="AT1223" s="82"/>
      <c r="AU1223" s="82"/>
      <c r="AV1223" s="82"/>
      <c r="AW1223" s="82"/>
      <c r="AX1223" s="82"/>
      <c r="AY1223" s="82"/>
      <c r="AZ1223" s="82"/>
      <c r="BA1223" s="82"/>
    </row>
    <row r="1224" spans="1:53" x14ac:dyDescent="0.35">
      <c r="A1224" s="82"/>
      <c r="B1224" s="82"/>
      <c r="C1224" s="82"/>
      <c r="D1224" s="82"/>
      <c r="E1224" s="82"/>
      <c r="F1224" s="82"/>
      <c r="G1224" s="82"/>
      <c r="H1224" s="82"/>
      <c r="I1224" s="82"/>
      <c r="J1224" s="82"/>
      <c r="K1224" s="82"/>
      <c r="L1224" s="82"/>
      <c r="M1224" s="82"/>
      <c r="N1224" s="82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2"/>
      <c r="AA1224" s="82"/>
      <c r="AB1224" s="82"/>
      <c r="AC1224" s="82"/>
      <c r="AD1224" s="82"/>
      <c r="AE1224" s="82"/>
      <c r="AF1224" s="82"/>
      <c r="AG1224" s="82"/>
      <c r="AH1224" s="82"/>
      <c r="AI1224" s="82"/>
      <c r="AJ1224" s="82"/>
      <c r="AK1224" s="82"/>
      <c r="AL1224" s="82"/>
      <c r="AM1224" s="82"/>
      <c r="AN1224" s="82"/>
      <c r="AO1224" s="82"/>
      <c r="AP1224" s="82"/>
      <c r="AQ1224" s="82"/>
      <c r="AR1224" s="82"/>
      <c r="AS1224" s="82"/>
      <c r="AT1224" s="82"/>
      <c r="AU1224" s="82"/>
      <c r="AV1224" s="82"/>
      <c r="AW1224" s="82"/>
      <c r="AX1224" s="82"/>
      <c r="AY1224" s="82"/>
      <c r="AZ1224" s="82"/>
      <c r="BA1224" s="82"/>
    </row>
    <row r="1225" spans="1:53" x14ac:dyDescent="0.35">
      <c r="A1225" s="82"/>
      <c r="B1225" s="82"/>
      <c r="C1225" s="82"/>
      <c r="D1225" s="82"/>
      <c r="E1225" s="82"/>
      <c r="F1225" s="82"/>
      <c r="G1225" s="82"/>
      <c r="H1225" s="82"/>
      <c r="I1225" s="82"/>
      <c r="J1225" s="82"/>
      <c r="K1225" s="82"/>
      <c r="L1225" s="82"/>
      <c r="M1225" s="82"/>
      <c r="N1225" s="82"/>
      <c r="O1225" s="82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  <c r="Z1225" s="82"/>
      <c r="AA1225" s="82"/>
      <c r="AB1225" s="82"/>
      <c r="AC1225" s="82"/>
      <c r="AD1225" s="82"/>
      <c r="AE1225" s="82"/>
      <c r="AF1225" s="82"/>
      <c r="AG1225" s="82"/>
      <c r="AH1225" s="82"/>
      <c r="AI1225" s="82"/>
      <c r="AJ1225" s="82"/>
      <c r="AK1225" s="82"/>
      <c r="AL1225" s="82"/>
      <c r="AM1225" s="82"/>
      <c r="AN1225" s="82"/>
      <c r="AO1225" s="82"/>
      <c r="AP1225" s="82"/>
      <c r="AQ1225" s="82"/>
      <c r="AR1225" s="82"/>
      <c r="AS1225" s="82"/>
      <c r="AT1225" s="82"/>
      <c r="AU1225" s="82"/>
      <c r="AV1225" s="82"/>
      <c r="AW1225" s="82"/>
      <c r="AX1225" s="82"/>
      <c r="AY1225" s="82"/>
      <c r="AZ1225" s="82"/>
      <c r="BA1225" s="82"/>
    </row>
    <row r="1226" spans="1:53" x14ac:dyDescent="0.35">
      <c r="A1226" s="82"/>
      <c r="B1226" s="82"/>
      <c r="C1226" s="82"/>
      <c r="D1226" s="82"/>
      <c r="E1226" s="82"/>
      <c r="F1226" s="82"/>
      <c r="G1226" s="82"/>
      <c r="H1226" s="82"/>
      <c r="I1226" s="82"/>
      <c r="J1226" s="82"/>
      <c r="K1226" s="82"/>
      <c r="L1226" s="82"/>
      <c r="M1226" s="82"/>
      <c r="N1226" s="82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2"/>
      <c r="AA1226" s="82"/>
      <c r="AB1226" s="82"/>
      <c r="AC1226" s="82"/>
      <c r="AD1226" s="82"/>
      <c r="AE1226" s="82"/>
      <c r="AF1226" s="82"/>
      <c r="AG1226" s="82"/>
      <c r="AH1226" s="82"/>
      <c r="AI1226" s="82"/>
      <c r="AJ1226" s="82"/>
      <c r="AK1226" s="82"/>
      <c r="AL1226" s="82"/>
      <c r="AM1226" s="82"/>
      <c r="AN1226" s="82"/>
      <c r="AO1226" s="82"/>
      <c r="AP1226" s="82"/>
      <c r="AQ1226" s="82"/>
      <c r="AR1226" s="82"/>
      <c r="AS1226" s="82"/>
      <c r="AT1226" s="82"/>
      <c r="AU1226" s="82"/>
      <c r="AV1226" s="82"/>
      <c r="AW1226" s="82"/>
      <c r="AX1226" s="82"/>
      <c r="AY1226" s="82"/>
      <c r="AZ1226" s="82"/>
      <c r="BA1226" s="82"/>
    </row>
    <row r="1227" spans="1:53" x14ac:dyDescent="0.35">
      <c r="A1227" s="82"/>
      <c r="B1227" s="82"/>
      <c r="C1227" s="82"/>
      <c r="D1227" s="82"/>
      <c r="E1227" s="82"/>
      <c r="F1227" s="82"/>
      <c r="G1227" s="82"/>
      <c r="H1227" s="82"/>
      <c r="I1227" s="82"/>
      <c r="J1227" s="82"/>
      <c r="K1227" s="82"/>
      <c r="L1227" s="82"/>
      <c r="M1227" s="82"/>
      <c r="N1227" s="82"/>
      <c r="O1227" s="82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  <c r="Z1227" s="82"/>
      <c r="AA1227" s="82"/>
      <c r="AB1227" s="82"/>
      <c r="AC1227" s="82"/>
      <c r="AD1227" s="82"/>
      <c r="AE1227" s="82"/>
      <c r="AF1227" s="82"/>
      <c r="AG1227" s="82"/>
      <c r="AH1227" s="82"/>
      <c r="AI1227" s="82"/>
      <c r="AJ1227" s="82"/>
      <c r="AK1227" s="82"/>
      <c r="AL1227" s="82"/>
      <c r="AM1227" s="82"/>
      <c r="AN1227" s="82"/>
      <c r="AO1227" s="82"/>
      <c r="AP1227" s="82"/>
      <c r="AQ1227" s="82"/>
      <c r="AR1227" s="82"/>
      <c r="AS1227" s="82"/>
      <c r="AT1227" s="82"/>
      <c r="AU1227" s="82"/>
      <c r="AV1227" s="82"/>
      <c r="AW1227" s="82"/>
      <c r="AX1227" s="82"/>
      <c r="AY1227" s="82"/>
      <c r="AZ1227" s="82"/>
      <c r="BA1227" s="82"/>
    </row>
    <row r="1228" spans="1:53" x14ac:dyDescent="0.35">
      <c r="A1228" s="82"/>
      <c r="B1228" s="82"/>
      <c r="C1228" s="82"/>
      <c r="D1228" s="82"/>
      <c r="E1228" s="82"/>
      <c r="F1228" s="82"/>
      <c r="G1228" s="82"/>
      <c r="H1228" s="82"/>
      <c r="I1228" s="82"/>
      <c r="J1228" s="82"/>
      <c r="K1228" s="82"/>
      <c r="L1228" s="82"/>
      <c r="M1228" s="82"/>
      <c r="N1228" s="82"/>
      <c r="O1228" s="82"/>
      <c r="P1228" s="82"/>
      <c r="Q1228" s="82"/>
      <c r="R1228" s="82"/>
      <c r="S1228" s="82"/>
      <c r="T1228" s="82"/>
      <c r="U1228" s="82"/>
      <c r="V1228" s="82"/>
      <c r="W1228" s="82"/>
      <c r="X1228" s="82"/>
      <c r="Y1228" s="82"/>
      <c r="Z1228" s="82"/>
      <c r="AA1228" s="82"/>
      <c r="AB1228" s="82"/>
      <c r="AC1228" s="82"/>
      <c r="AD1228" s="82"/>
      <c r="AE1228" s="82"/>
      <c r="AF1228" s="82"/>
      <c r="AG1228" s="82"/>
      <c r="AH1228" s="82"/>
      <c r="AI1228" s="82"/>
      <c r="AJ1228" s="82"/>
      <c r="AK1228" s="82"/>
      <c r="AL1228" s="82"/>
      <c r="AM1228" s="82"/>
      <c r="AN1228" s="82"/>
      <c r="AO1228" s="82"/>
      <c r="AP1228" s="82"/>
      <c r="AQ1228" s="82"/>
      <c r="AR1228" s="82"/>
      <c r="AS1228" s="82"/>
      <c r="AT1228" s="82"/>
      <c r="AU1228" s="82"/>
      <c r="AV1228" s="82"/>
      <c r="AW1228" s="82"/>
      <c r="AX1228" s="82"/>
      <c r="AY1228" s="82"/>
      <c r="AZ1228" s="82"/>
      <c r="BA1228" s="82"/>
    </row>
    <row r="1229" spans="1:53" x14ac:dyDescent="0.35">
      <c r="A1229" s="82"/>
      <c r="B1229" s="82"/>
      <c r="C1229" s="82"/>
      <c r="D1229" s="82"/>
      <c r="E1229" s="82"/>
      <c r="F1229" s="82"/>
      <c r="G1229" s="82"/>
      <c r="H1229" s="82"/>
      <c r="I1229" s="82"/>
      <c r="J1229" s="82"/>
      <c r="K1229" s="82"/>
      <c r="L1229" s="82"/>
      <c r="M1229" s="82"/>
      <c r="N1229" s="82"/>
      <c r="O1229" s="82"/>
      <c r="P1229" s="82"/>
      <c r="Q1229" s="82"/>
      <c r="R1229" s="82"/>
      <c r="S1229" s="82"/>
      <c r="T1229" s="82"/>
      <c r="U1229" s="82"/>
      <c r="V1229" s="82"/>
      <c r="W1229" s="82"/>
      <c r="X1229" s="82"/>
      <c r="Y1229" s="82"/>
      <c r="Z1229" s="82"/>
      <c r="AA1229" s="82"/>
      <c r="AB1229" s="82"/>
      <c r="AC1229" s="82"/>
      <c r="AD1229" s="82"/>
      <c r="AE1229" s="82"/>
      <c r="AF1229" s="82"/>
      <c r="AG1229" s="82"/>
      <c r="AH1229" s="82"/>
      <c r="AI1229" s="82"/>
      <c r="AJ1229" s="82"/>
      <c r="AK1229" s="82"/>
      <c r="AL1229" s="82"/>
      <c r="AM1229" s="82"/>
      <c r="AN1229" s="82"/>
      <c r="AO1229" s="82"/>
      <c r="AP1229" s="82"/>
      <c r="AQ1229" s="82"/>
      <c r="AR1229" s="82"/>
      <c r="AS1229" s="82"/>
      <c r="AT1229" s="82"/>
      <c r="AU1229" s="82"/>
      <c r="AV1229" s="82"/>
      <c r="AW1229" s="82"/>
      <c r="AX1229" s="82"/>
      <c r="AY1229" s="82"/>
      <c r="AZ1229" s="82"/>
      <c r="BA1229" s="82"/>
    </row>
    <row r="1230" spans="1:53" x14ac:dyDescent="0.35">
      <c r="A1230" s="82"/>
      <c r="B1230" s="82"/>
      <c r="C1230" s="82"/>
      <c r="D1230" s="82"/>
      <c r="E1230" s="82"/>
      <c r="F1230" s="82"/>
      <c r="G1230" s="82"/>
      <c r="H1230" s="82"/>
      <c r="I1230" s="82"/>
      <c r="J1230" s="82"/>
      <c r="K1230" s="82"/>
      <c r="L1230" s="82"/>
      <c r="M1230" s="82"/>
      <c r="N1230" s="82"/>
      <c r="O1230" s="82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  <c r="Z1230" s="82"/>
      <c r="AA1230" s="82"/>
      <c r="AB1230" s="82"/>
      <c r="AC1230" s="82"/>
      <c r="AD1230" s="82"/>
      <c r="AE1230" s="82"/>
      <c r="AF1230" s="82"/>
      <c r="AG1230" s="82"/>
      <c r="AH1230" s="82"/>
      <c r="AI1230" s="82"/>
      <c r="AJ1230" s="82"/>
      <c r="AK1230" s="82"/>
      <c r="AL1230" s="82"/>
      <c r="AM1230" s="82"/>
      <c r="AN1230" s="82"/>
      <c r="AO1230" s="82"/>
      <c r="AP1230" s="82"/>
      <c r="AQ1230" s="82"/>
      <c r="AR1230" s="82"/>
      <c r="AS1230" s="82"/>
      <c r="AT1230" s="82"/>
      <c r="AU1230" s="82"/>
      <c r="AV1230" s="82"/>
      <c r="AW1230" s="82"/>
      <c r="AX1230" s="82"/>
      <c r="AY1230" s="82"/>
      <c r="AZ1230" s="82"/>
      <c r="BA1230" s="82"/>
    </row>
    <row r="1231" spans="1:53" x14ac:dyDescent="0.35">
      <c r="A1231" s="82"/>
      <c r="B1231" s="82"/>
      <c r="C1231" s="82"/>
      <c r="D1231" s="82"/>
      <c r="E1231" s="82"/>
      <c r="F1231" s="82"/>
      <c r="G1231" s="82"/>
      <c r="H1231" s="82"/>
      <c r="I1231" s="82"/>
      <c r="J1231" s="82"/>
      <c r="K1231" s="82"/>
      <c r="L1231" s="82"/>
      <c r="M1231" s="82"/>
      <c r="N1231" s="82"/>
      <c r="O1231" s="82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  <c r="Z1231" s="82"/>
      <c r="AA1231" s="82"/>
      <c r="AB1231" s="82"/>
      <c r="AC1231" s="82"/>
      <c r="AD1231" s="82"/>
      <c r="AE1231" s="82"/>
      <c r="AF1231" s="82"/>
      <c r="AG1231" s="82"/>
      <c r="AH1231" s="82"/>
      <c r="AI1231" s="82"/>
      <c r="AJ1231" s="82"/>
      <c r="AK1231" s="82"/>
      <c r="AL1231" s="82"/>
      <c r="AM1231" s="82"/>
      <c r="AN1231" s="82"/>
      <c r="AO1231" s="82"/>
      <c r="AP1231" s="82"/>
      <c r="AQ1231" s="82"/>
      <c r="AR1231" s="82"/>
      <c r="AS1231" s="82"/>
      <c r="AT1231" s="82"/>
      <c r="AU1231" s="82"/>
      <c r="AV1231" s="82"/>
      <c r="AW1231" s="82"/>
      <c r="AX1231" s="82"/>
      <c r="AY1231" s="82"/>
      <c r="AZ1231" s="82"/>
      <c r="BA1231" s="82"/>
    </row>
    <row r="1232" spans="1:53" x14ac:dyDescent="0.35">
      <c r="A1232" s="82"/>
      <c r="B1232" s="82"/>
      <c r="C1232" s="82"/>
      <c r="D1232" s="82"/>
      <c r="E1232" s="82"/>
      <c r="F1232" s="82"/>
      <c r="G1232" s="82"/>
      <c r="H1232" s="82"/>
      <c r="I1232" s="82"/>
      <c r="J1232" s="82"/>
      <c r="K1232" s="82"/>
      <c r="L1232" s="82"/>
      <c r="M1232" s="82"/>
      <c r="N1232" s="82"/>
      <c r="O1232" s="82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  <c r="Z1232" s="82"/>
      <c r="AA1232" s="82"/>
      <c r="AB1232" s="82"/>
      <c r="AC1232" s="82"/>
      <c r="AD1232" s="82"/>
      <c r="AE1232" s="82"/>
      <c r="AF1232" s="82"/>
      <c r="AG1232" s="82"/>
      <c r="AH1232" s="82"/>
      <c r="AI1232" s="82"/>
      <c r="AJ1232" s="82"/>
      <c r="AK1232" s="82"/>
      <c r="AL1232" s="82"/>
      <c r="AM1232" s="82"/>
      <c r="AN1232" s="82"/>
      <c r="AO1232" s="82"/>
      <c r="AP1232" s="82"/>
      <c r="AQ1232" s="82"/>
      <c r="AR1232" s="82"/>
      <c r="AS1232" s="82"/>
      <c r="AT1232" s="82"/>
      <c r="AU1232" s="82"/>
      <c r="AV1232" s="82"/>
      <c r="AW1232" s="82"/>
      <c r="AX1232" s="82"/>
      <c r="AY1232" s="82"/>
      <c r="AZ1232" s="82"/>
      <c r="BA1232" s="82"/>
    </row>
    <row r="1233" spans="1:53" x14ac:dyDescent="0.35">
      <c r="A1233" s="82"/>
      <c r="B1233" s="82"/>
      <c r="C1233" s="82"/>
      <c r="D1233" s="82"/>
      <c r="E1233" s="82"/>
      <c r="F1233" s="82"/>
      <c r="G1233" s="82"/>
      <c r="H1233" s="82"/>
      <c r="I1233" s="82"/>
      <c r="J1233" s="82"/>
      <c r="K1233" s="82"/>
      <c r="L1233" s="82"/>
      <c r="M1233" s="82"/>
      <c r="N1233" s="82"/>
      <c r="O1233" s="82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  <c r="Z1233" s="82"/>
      <c r="AA1233" s="82"/>
      <c r="AB1233" s="82"/>
      <c r="AC1233" s="82"/>
      <c r="AD1233" s="82"/>
      <c r="AE1233" s="82"/>
      <c r="AF1233" s="82"/>
      <c r="AG1233" s="82"/>
      <c r="AH1233" s="82"/>
      <c r="AI1233" s="82"/>
      <c r="AJ1233" s="82"/>
      <c r="AK1233" s="82"/>
      <c r="AL1233" s="82"/>
      <c r="AM1233" s="82"/>
      <c r="AN1233" s="82"/>
      <c r="AO1233" s="82"/>
      <c r="AP1233" s="82"/>
      <c r="AQ1233" s="82"/>
      <c r="AR1233" s="82"/>
      <c r="AS1233" s="82"/>
      <c r="AT1233" s="82"/>
      <c r="AU1233" s="82"/>
      <c r="AV1233" s="82"/>
      <c r="AW1233" s="82"/>
      <c r="AX1233" s="82"/>
      <c r="AY1233" s="82"/>
      <c r="AZ1233" s="82"/>
      <c r="BA1233" s="82"/>
    </row>
    <row r="1234" spans="1:53" x14ac:dyDescent="0.35">
      <c r="A1234" s="82"/>
      <c r="B1234" s="82"/>
      <c r="C1234" s="82"/>
      <c r="D1234" s="82"/>
      <c r="E1234" s="82"/>
      <c r="F1234" s="82"/>
      <c r="G1234" s="82"/>
      <c r="H1234" s="82"/>
      <c r="I1234" s="82"/>
      <c r="J1234" s="82"/>
      <c r="K1234" s="82"/>
      <c r="L1234" s="82"/>
      <c r="M1234" s="82"/>
      <c r="N1234" s="82"/>
      <c r="O1234" s="82"/>
      <c r="P1234" s="82"/>
      <c r="Q1234" s="82"/>
      <c r="R1234" s="82"/>
      <c r="S1234" s="82"/>
      <c r="T1234" s="82"/>
      <c r="U1234" s="82"/>
      <c r="V1234" s="82"/>
      <c r="W1234" s="82"/>
      <c r="X1234" s="82"/>
      <c r="Y1234" s="82"/>
      <c r="Z1234" s="82"/>
      <c r="AA1234" s="82"/>
      <c r="AB1234" s="82"/>
      <c r="AC1234" s="82"/>
      <c r="AD1234" s="82"/>
      <c r="AE1234" s="82"/>
      <c r="AF1234" s="82"/>
      <c r="AG1234" s="82"/>
      <c r="AH1234" s="82"/>
      <c r="AI1234" s="82"/>
      <c r="AJ1234" s="82"/>
      <c r="AK1234" s="82"/>
      <c r="AL1234" s="82"/>
      <c r="AM1234" s="82"/>
      <c r="AN1234" s="82"/>
      <c r="AO1234" s="82"/>
      <c r="AP1234" s="82"/>
      <c r="AQ1234" s="82"/>
      <c r="AR1234" s="82"/>
      <c r="AS1234" s="82"/>
      <c r="AT1234" s="82"/>
      <c r="AU1234" s="82"/>
      <c r="AV1234" s="82"/>
      <c r="AW1234" s="82"/>
      <c r="AX1234" s="82"/>
      <c r="AY1234" s="82"/>
      <c r="AZ1234" s="82"/>
      <c r="BA1234" s="82"/>
    </row>
    <row r="1235" spans="1:53" x14ac:dyDescent="0.35">
      <c r="A1235" s="82"/>
      <c r="B1235" s="82"/>
      <c r="C1235" s="82"/>
      <c r="D1235" s="82"/>
      <c r="E1235" s="82"/>
      <c r="F1235" s="82"/>
      <c r="G1235" s="82"/>
      <c r="H1235" s="82"/>
      <c r="I1235" s="82"/>
      <c r="J1235" s="82"/>
      <c r="K1235" s="82"/>
      <c r="L1235" s="82"/>
      <c r="M1235" s="82"/>
      <c r="N1235" s="82"/>
      <c r="O1235" s="82"/>
      <c r="P1235" s="82"/>
      <c r="Q1235" s="82"/>
      <c r="R1235" s="82"/>
      <c r="S1235" s="82"/>
      <c r="T1235" s="82"/>
      <c r="U1235" s="82"/>
      <c r="V1235" s="82"/>
      <c r="W1235" s="82"/>
      <c r="X1235" s="82"/>
      <c r="Y1235" s="82"/>
      <c r="Z1235" s="82"/>
      <c r="AA1235" s="82"/>
      <c r="AB1235" s="82"/>
      <c r="AC1235" s="82"/>
      <c r="AD1235" s="82"/>
      <c r="AE1235" s="82"/>
      <c r="AF1235" s="82"/>
      <c r="AG1235" s="82"/>
      <c r="AH1235" s="82"/>
      <c r="AI1235" s="82"/>
      <c r="AJ1235" s="82"/>
      <c r="AK1235" s="82"/>
      <c r="AL1235" s="82"/>
      <c r="AM1235" s="82"/>
      <c r="AN1235" s="82"/>
      <c r="AO1235" s="82"/>
      <c r="AP1235" s="82"/>
      <c r="AQ1235" s="82"/>
      <c r="AR1235" s="82"/>
      <c r="AS1235" s="82"/>
      <c r="AT1235" s="82"/>
      <c r="AU1235" s="82"/>
      <c r="AV1235" s="82"/>
      <c r="AW1235" s="82"/>
      <c r="AX1235" s="82"/>
      <c r="AY1235" s="82"/>
      <c r="AZ1235" s="82"/>
      <c r="BA1235" s="82"/>
    </row>
    <row r="1236" spans="1:53" x14ac:dyDescent="0.35">
      <c r="A1236" s="82"/>
      <c r="B1236" s="82"/>
      <c r="C1236" s="82"/>
      <c r="D1236" s="82"/>
      <c r="E1236" s="82"/>
      <c r="F1236" s="82"/>
      <c r="G1236" s="82"/>
      <c r="H1236" s="82"/>
      <c r="I1236" s="82"/>
      <c r="J1236" s="82"/>
      <c r="K1236" s="82"/>
      <c r="L1236" s="82"/>
      <c r="M1236" s="82"/>
      <c r="N1236" s="82"/>
      <c r="O1236" s="82"/>
      <c r="P1236" s="82"/>
      <c r="Q1236" s="82"/>
      <c r="R1236" s="82"/>
      <c r="S1236" s="82"/>
      <c r="T1236" s="82"/>
      <c r="U1236" s="82"/>
      <c r="V1236" s="82"/>
      <c r="W1236" s="82"/>
      <c r="X1236" s="82"/>
      <c r="Y1236" s="82"/>
      <c r="Z1236" s="82"/>
      <c r="AA1236" s="82"/>
      <c r="AB1236" s="82"/>
      <c r="AC1236" s="82"/>
      <c r="AD1236" s="82"/>
      <c r="AE1236" s="82"/>
      <c r="AF1236" s="82"/>
      <c r="AG1236" s="82"/>
      <c r="AH1236" s="82"/>
      <c r="AI1236" s="82"/>
      <c r="AJ1236" s="82"/>
      <c r="AK1236" s="82"/>
      <c r="AL1236" s="82"/>
      <c r="AM1236" s="82"/>
      <c r="AN1236" s="82"/>
      <c r="AO1236" s="82"/>
      <c r="AP1236" s="82"/>
      <c r="AQ1236" s="82"/>
      <c r="AR1236" s="82"/>
      <c r="AS1236" s="82"/>
      <c r="AT1236" s="82"/>
      <c r="AU1236" s="82"/>
      <c r="AV1236" s="82"/>
      <c r="AW1236" s="82"/>
      <c r="AX1236" s="82"/>
      <c r="AY1236" s="82"/>
      <c r="AZ1236" s="82"/>
      <c r="BA1236" s="82"/>
    </row>
    <row r="1237" spans="1:53" x14ac:dyDescent="0.35">
      <c r="A1237" s="82"/>
      <c r="B1237" s="82"/>
      <c r="C1237" s="82"/>
      <c r="D1237" s="82"/>
      <c r="E1237" s="82"/>
      <c r="F1237" s="82"/>
      <c r="G1237" s="82"/>
      <c r="H1237" s="82"/>
      <c r="I1237" s="82"/>
      <c r="J1237" s="82"/>
      <c r="K1237" s="82"/>
      <c r="L1237" s="82"/>
      <c r="M1237" s="82"/>
      <c r="N1237" s="82"/>
      <c r="O1237" s="82"/>
      <c r="P1237" s="82"/>
      <c r="Q1237" s="82"/>
      <c r="R1237" s="82"/>
      <c r="S1237" s="82"/>
      <c r="T1237" s="82"/>
      <c r="U1237" s="82"/>
      <c r="V1237" s="82"/>
      <c r="W1237" s="82"/>
      <c r="X1237" s="82"/>
      <c r="Y1237" s="82"/>
      <c r="Z1237" s="82"/>
      <c r="AA1237" s="82"/>
      <c r="AB1237" s="82"/>
      <c r="AC1237" s="82"/>
      <c r="AD1237" s="82"/>
      <c r="AE1237" s="82"/>
      <c r="AF1237" s="82"/>
      <c r="AG1237" s="82"/>
      <c r="AH1237" s="82"/>
      <c r="AI1237" s="82"/>
      <c r="AJ1237" s="82"/>
      <c r="AK1237" s="82"/>
      <c r="AL1237" s="82"/>
      <c r="AM1237" s="82"/>
      <c r="AN1237" s="82"/>
      <c r="AO1237" s="82"/>
      <c r="AP1237" s="82"/>
      <c r="AQ1237" s="82"/>
      <c r="AR1237" s="82"/>
      <c r="AS1237" s="82"/>
      <c r="AT1237" s="82"/>
      <c r="AU1237" s="82"/>
      <c r="AV1237" s="82"/>
      <c r="AW1237" s="82"/>
      <c r="AX1237" s="82"/>
      <c r="AY1237" s="82"/>
      <c r="AZ1237" s="82"/>
      <c r="BA1237" s="82"/>
    </row>
    <row r="1238" spans="1:53" x14ac:dyDescent="0.35">
      <c r="A1238" s="82"/>
      <c r="B1238" s="82"/>
      <c r="C1238" s="82"/>
      <c r="D1238" s="82"/>
      <c r="E1238" s="82"/>
      <c r="F1238" s="82"/>
      <c r="G1238" s="82"/>
      <c r="H1238" s="82"/>
      <c r="I1238" s="82"/>
      <c r="J1238" s="82"/>
      <c r="K1238" s="82"/>
      <c r="L1238" s="82"/>
      <c r="M1238" s="82"/>
      <c r="N1238" s="82"/>
      <c r="O1238" s="82"/>
      <c r="P1238" s="82"/>
      <c r="Q1238" s="82"/>
      <c r="R1238" s="82"/>
      <c r="S1238" s="82"/>
      <c r="T1238" s="82"/>
      <c r="U1238" s="82"/>
      <c r="V1238" s="82"/>
      <c r="W1238" s="82"/>
      <c r="X1238" s="82"/>
      <c r="Y1238" s="82"/>
      <c r="Z1238" s="82"/>
      <c r="AA1238" s="82"/>
      <c r="AB1238" s="82"/>
      <c r="AC1238" s="82"/>
      <c r="AD1238" s="82"/>
      <c r="AE1238" s="82"/>
      <c r="AF1238" s="82"/>
      <c r="AG1238" s="82"/>
      <c r="AH1238" s="82"/>
      <c r="AI1238" s="82"/>
      <c r="AJ1238" s="82"/>
      <c r="AK1238" s="82"/>
      <c r="AL1238" s="82"/>
      <c r="AM1238" s="82"/>
      <c r="AN1238" s="82"/>
      <c r="AO1238" s="82"/>
      <c r="AP1238" s="82"/>
      <c r="AQ1238" s="82"/>
      <c r="AR1238" s="82"/>
      <c r="AS1238" s="82"/>
      <c r="AT1238" s="82"/>
      <c r="AU1238" s="82"/>
      <c r="AV1238" s="82"/>
      <c r="AW1238" s="82"/>
      <c r="AX1238" s="82"/>
      <c r="AY1238" s="82"/>
      <c r="AZ1238" s="82"/>
      <c r="BA1238" s="82"/>
    </row>
    <row r="1239" spans="1:53" x14ac:dyDescent="0.35">
      <c r="A1239" s="82"/>
      <c r="B1239" s="82"/>
      <c r="C1239" s="82"/>
      <c r="D1239" s="82"/>
      <c r="E1239" s="82"/>
      <c r="F1239" s="82"/>
      <c r="G1239" s="82"/>
      <c r="H1239" s="82"/>
      <c r="I1239" s="82"/>
      <c r="J1239" s="82"/>
      <c r="K1239" s="82"/>
      <c r="L1239" s="82"/>
      <c r="M1239" s="82"/>
      <c r="N1239" s="82"/>
      <c r="O1239" s="82"/>
      <c r="P1239" s="82"/>
      <c r="Q1239" s="82"/>
      <c r="R1239" s="82"/>
      <c r="S1239" s="82"/>
      <c r="T1239" s="82"/>
      <c r="U1239" s="82"/>
      <c r="V1239" s="82"/>
      <c r="W1239" s="82"/>
      <c r="X1239" s="82"/>
      <c r="Y1239" s="82"/>
      <c r="Z1239" s="82"/>
      <c r="AA1239" s="82"/>
      <c r="AB1239" s="82"/>
      <c r="AC1239" s="82"/>
      <c r="AD1239" s="82"/>
      <c r="AE1239" s="82"/>
      <c r="AF1239" s="82"/>
      <c r="AG1239" s="82"/>
      <c r="AH1239" s="82"/>
      <c r="AI1239" s="82"/>
      <c r="AJ1239" s="82"/>
      <c r="AK1239" s="82"/>
      <c r="AL1239" s="82"/>
      <c r="AM1239" s="82"/>
      <c r="AN1239" s="82"/>
      <c r="AO1239" s="82"/>
      <c r="AP1239" s="82"/>
      <c r="AQ1239" s="82"/>
      <c r="AR1239" s="82"/>
      <c r="AS1239" s="82"/>
      <c r="AT1239" s="82"/>
      <c r="AU1239" s="82"/>
      <c r="AV1239" s="82"/>
      <c r="AW1239" s="82"/>
      <c r="AX1239" s="82"/>
      <c r="AY1239" s="82"/>
      <c r="AZ1239" s="82"/>
      <c r="BA1239" s="82"/>
    </row>
    <row r="1240" spans="1:53" x14ac:dyDescent="0.35">
      <c r="A1240" s="82"/>
      <c r="B1240" s="82"/>
      <c r="C1240" s="82"/>
      <c r="D1240" s="82"/>
      <c r="E1240" s="82"/>
      <c r="F1240" s="82"/>
      <c r="G1240" s="82"/>
      <c r="H1240" s="82"/>
      <c r="I1240" s="82"/>
      <c r="J1240" s="82"/>
      <c r="K1240" s="82"/>
      <c r="L1240" s="82"/>
      <c r="M1240" s="82"/>
      <c r="N1240" s="82"/>
      <c r="O1240" s="82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  <c r="Z1240" s="82"/>
      <c r="AA1240" s="82"/>
      <c r="AB1240" s="82"/>
      <c r="AC1240" s="82"/>
      <c r="AD1240" s="82"/>
      <c r="AE1240" s="82"/>
      <c r="AF1240" s="82"/>
      <c r="AG1240" s="82"/>
      <c r="AH1240" s="82"/>
      <c r="AI1240" s="82"/>
      <c r="AJ1240" s="82"/>
      <c r="AK1240" s="82"/>
      <c r="AL1240" s="82"/>
      <c r="AM1240" s="82"/>
      <c r="AN1240" s="82"/>
      <c r="AO1240" s="82"/>
      <c r="AP1240" s="82"/>
      <c r="AQ1240" s="82"/>
      <c r="AR1240" s="82"/>
      <c r="AS1240" s="82"/>
      <c r="AT1240" s="82"/>
      <c r="AU1240" s="82"/>
      <c r="AV1240" s="82"/>
      <c r="AW1240" s="82"/>
      <c r="AX1240" s="82"/>
      <c r="AY1240" s="82"/>
      <c r="AZ1240" s="82"/>
      <c r="BA1240" s="82"/>
    </row>
    <row r="1241" spans="1:53" x14ac:dyDescent="0.35">
      <c r="A1241" s="82"/>
      <c r="B1241" s="82"/>
      <c r="C1241" s="82"/>
      <c r="D1241" s="82"/>
      <c r="E1241" s="82"/>
      <c r="F1241" s="82"/>
      <c r="G1241" s="82"/>
      <c r="H1241" s="82"/>
      <c r="I1241" s="82"/>
      <c r="J1241" s="82"/>
      <c r="K1241" s="82"/>
      <c r="L1241" s="82"/>
      <c r="M1241" s="82"/>
      <c r="N1241" s="82"/>
      <c r="O1241" s="82"/>
      <c r="P1241" s="82"/>
      <c r="Q1241" s="82"/>
      <c r="R1241" s="82"/>
      <c r="S1241" s="82"/>
      <c r="T1241" s="82"/>
      <c r="U1241" s="82"/>
      <c r="V1241" s="82"/>
      <c r="W1241" s="82"/>
      <c r="X1241" s="82"/>
      <c r="Y1241" s="82"/>
      <c r="Z1241" s="82"/>
      <c r="AA1241" s="82"/>
      <c r="AB1241" s="82"/>
      <c r="AC1241" s="82"/>
      <c r="AD1241" s="82"/>
      <c r="AE1241" s="82"/>
      <c r="AF1241" s="82"/>
      <c r="AG1241" s="82"/>
      <c r="AH1241" s="82"/>
      <c r="AI1241" s="82"/>
      <c r="AJ1241" s="82"/>
      <c r="AK1241" s="82"/>
      <c r="AL1241" s="82"/>
      <c r="AM1241" s="82"/>
      <c r="AN1241" s="82"/>
      <c r="AO1241" s="82"/>
      <c r="AP1241" s="82"/>
      <c r="AQ1241" s="82"/>
      <c r="AR1241" s="82"/>
      <c r="AS1241" s="82"/>
      <c r="AT1241" s="82"/>
      <c r="AU1241" s="82"/>
      <c r="AV1241" s="82"/>
      <c r="AW1241" s="82"/>
      <c r="AX1241" s="82"/>
      <c r="AY1241" s="82"/>
      <c r="AZ1241" s="82"/>
      <c r="BA1241" s="82"/>
    </row>
    <row r="1242" spans="1:53" x14ac:dyDescent="0.35">
      <c r="A1242" s="82"/>
      <c r="B1242" s="82"/>
      <c r="C1242" s="82"/>
      <c r="D1242" s="82"/>
      <c r="E1242" s="82"/>
      <c r="F1242" s="82"/>
      <c r="G1242" s="82"/>
      <c r="H1242" s="82"/>
      <c r="I1242" s="82"/>
      <c r="J1242" s="82"/>
      <c r="K1242" s="82"/>
      <c r="L1242" s="82"/>
      <c r="M1242" s="82"/>
      <c r="N1242" s="82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2"/>
      <c r="AA1242" s="82"/>
      <c r="AB1242" s="82"/>
      <c r="AC1242" s="82"/>
      <c r="AD1242" s="82"/>
      <c r="AE1242" s="82"/>
      <c r="AF1242" s="82"/>
      <c r="AG1242" s="82"/>
      <c r="AH1242" s="82"/>
      <c r="AI1242" s="82"/>
      <c r="AJ1242" s="82"/>
      <c r="AK1242" s="82"/>
      <c r="AL1242" s="82"/>
      <c r="AM1242" s="82"/>
      <c r="AN1242" s="82"/>
      <c r="AO1242" s="82"/>
      <c r="AP1242" s="82"/>
      <c r="AQ1242" s="82"/>
      <c r="AR1242" s="82"/>
      <c r="AS1242" s="82"/>
      <c r="AT1242" s="82"/>
      <c r="AU1242" s="82"/>
      <c r="AV1242" s="82"/>
      <c r="AW1242" s="82"/>
      <c r="AX1242" s="82"/>
      <c r="AY1242" s="82"/>
      <c r="AZ1242" s="82"/>
      <c r="BA1242" s="82"/>
    </row>
    <row r="1243" spans="1:53" x14ac:dyDescent="0.35">
      <c r="A1243" s="82"/>
      <c r="B1243" s="82"/>
      <c r="C1243" s="82"/>
      <c r="D1243" s="82"/>
      <c r="E1243" s="82"/>
      <c r="F1243" s="82"/>
      <c r="G1243" s="82"/>
      <c r="H1243" s="82"/>
      <c r="I1243" s="82"/>
      <c r="J1243" s="82"/>
      <c r="K1243" s="82"/>
      <c r="L1243" s="82"/>
      <c r="M1243" s="82"/>
      <c r="N1243" s="82"/>
      <c r="O1243" s="82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  <c r="Z1243" s="82"/>
      <c r="AA1243" s="82"/>
      <c r="AB1243" s="82"/>
      <c r="AC1243" s="82"/>
      <c r="AD1243" s="82"/>
      <c r="AE1243" s="82"/>
      <c r="AF1243" s="82"/>
      <c r="AG1243" s="82"/>
      <c r="AH1243" s="82"/>
      <c r="AI1243" s="82"/>
      <c r="AJ1243" s="82"/>
      <c r="AK1243" s="82"/>
      <c r="AL1243" s="82"/>
      <c r="AM1243" s="82"/>
      <c r="AN1243" s="82"/>
      <c r="AO1243" s="82"/>
      <c r="AP1243" s="82"/>
      <c r="AQ1243" s="82"/>
      <c r="AR1243" s="82"/>
      <c r="AS1243" s="82"/>
      <c r="AT1243" s="82"/>
      <c r="AU1243" s="82"/>
      <c r="AV1243" s="82"/>
      <c r="AW1243" s="82"/>
      <c r="AX1243" s="82"/>
      <c r="AY1243" s="82"/>
      <c r="AZ1243" s="82"/>
      <c r="BA1243" s="82"/>
    </row>
    <row r="1244" spans="1:53" x14ac:dyDescent="0.35">
      <c r="A1244" s="82"/>
      <c r="B1244" s="82"/>
      <c r="C1244" s="82"/>
      <c r="D1244" s="82"/>
      <c r="E1244" s="82"/>
      <c r="F1244" s="82"/>
      <c r="G1244" s="82"/>
      <c r="H1244" s="82"/>
      <c r="I1244" s="82"/>
      <c r="J1244" s="82"/>
      <c r="K1244" s="82"/>
      <c r="L1244" s="82"/>
      <c r="M1244" s="82"/>
      <c r="N1244" s="82"/>
      <c r="O1244" s="82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  <c r="Z1244" s="82"/>
      <c r="AA1244" s="82"/>
      <c r="AB1244" s="82"/>
      <c r="AC1244" s="82"/>
      <c r="AD1244" s="82"/>
      <c r="AE1244" s="82"/>
      <c r="AF1244" s="82"/>
      <c r="AG1244" s="82"/>
      <c r="AH1244" s="82"/>
      <c r="AI1244" s="82"/>
      <c r="AJ1244" s="82"/>
      <c r="AK1244" s="82"/>
      <c r="AL1244" s="82"/>
      <c r="AM1244" s="82"/>
      <c r="AN1244" s="82"/>
      <c r="AO1244" s="82"/>
      <c r="AP1244" s="82"/>
      <c r="AQ1244" s="82"/>
      <c r="AR1244" s="82"/>
      <c r="AS1244" s="82"/>
      <c r="AT1244" s="82"/>
      <c r="AU1244" s="82"/>
      <c r="AV1244" s="82"/>
      <c r="AW1244" s="82"/>
      <c r="AX1244" s="82"/>
      <c r="AY1244" s="82"/>
      <c r="AZ1244" s="82"/>
      <c r="BA1244" s="82"/>
    </row>
    <row r="1245" spans="1:53" x14ac:dyDescent="0.35">
      <c r="A1245" s="82"/>
      <c r="B1245" s="82"/>
      <c r="C1245" s="82"/>
      <c r="D1245" s="82"/>
      <c r="E1245" s="82"/>
      <c r="F1245" s="82"/>
      <c r="G1245" s="82"/>
      <c r="H1245" s="82"/>
      <c r="I1245" s="82"/>
      <c r="J1245" s="82"/>
      <c r="K1245" s="82"/>
      <c r="L1245" s="82"/>
      <c r="M1245" s="82"/>
      <c r="N1245" s="82"/>
      <c r="O1245" s="82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  <c r="Z1245" s="82"/>
      <c r="AA1245" s="82"/>
      <c r="AB1245" s="82"/>
      <c r="AC1245" s="82"/>
      <c r="AD1245" s="82"/>
      <c r="AE1245" s="82"/>
      <c r="AF1245" s="82"/>
      <c r="AG1245" s="82"/>
      <c r="AH1245" s="82"/>
      <c r="AI1245" s="82"/>
      <c r="AJ1245" s="82"/>
      <c r="AK1245" s="82"/>
      <c r="AL1245" s="82"/>
      <c r="AM1245" s="82"/>
      <c r="AN1245" s="82"/>
      <c r="AO1245" s="82"/>
      <c r="AP1245" s="82"/>
      <c r="AQ1245" s="82"/>
      <c r="AR1245" s="82"/>
      <c r="AS1245" s="82"/>
      <c r="AT1245" s="82"/>
      <c r="AU1245" s="82"/>
      <c r="AV1245" s="82"/>
      <c r="AW1245" s="82"/>
      <c r="AX1245" s="82"/>
      <c r="AY1245" s="82"/>
      <c r="AZ1245" s="82"/>
      <c r="BA1245" s="82"/>
    </row>
    <row r="1246" spans="1:53" x14ac:dyDescent="0.35">
      <c r="A1246" s="82"/>
      <c r="B1246" s="82"/>
      <c r="C1246" s="82"/>
      <c r="D1246" s="82"/>
      <c r="E1246" s="82"/>
      <c r="F1246" s="82"/>
      <c r="G1246" s="82"/>
      <c r="H1246" s="82"/>
      <c r="I1246" s="82"/>
      <c r="J1246" s="82"/>
      <c r="K1246" s="82"/>
      <c r="L1246" s="82"/>
      <c r="M1246" s="82"/>
      <c r="N1246" s="82"/>
      <c r="O1246" s="82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  <c r="Z1246" s="82"/>
      <c r="AA1246" s="82"/>
      <c r="AB1246" s="82"/>
      <c r="AC1246" s="82"/>
      <c r="AD1246" s="82"/>
      <c r="AE1246" s="82"/>
      <c r="AF1246" s="82"/>
      <c r="AG1246" s="82"/>
      <c r="AH1246" s="82"/>
      <c r="AI1246" s="82"/>
      <c r="AJ1246" s="82"/>
      <c r="AK1246" s="82"/>
      <c r="AL1246" s="82"/>
      <c r="AM1246" s="82"/>
      <c r="AN1246" s="82"/>
      <c r="AO1246" s="82"/>
      <c r="AP1246" s="82"/>
      <c r="AQ1246" s="82"/>
      <c r="AR1246" s="82"/>
      <c r="AS1246" s="82"/>
      <c r="AT1246" s="82"/>
      <c r="AU1246" s="82"/>
      <c r="AV1246" s="82"/>
      <c r="AW1246" s="82"/>
      <c r="AX1246" s="82"/>
      <c r="AY1246" s="82"/>
      <c r="AZ1246" s="82"/>
      <c r="BA1246" s="82"/>
    </row>
    <row r="1247" spans="1:53" x14ac:dyDescent="0.35">
      <c r="A1247" s="82"/>
      <c r="B1247" s="82"/>
      <c r="C1247" s="82"/>
      <c r="D1247" s="82"/>
      <c r="E1247" s="82"/>
      <c r="F1247" s="82"/>
      <c r="G1247" s="82"/>
      <c r="H1247" s="82"/>
      <c r="I1247" s="82"/>
      <c r="J1247" s="82"/>
      <c r="K1247" s="82"/>
      <c r="L1247" s="82"/>
      <c r="M1247" s="82"/>
      <c r="N1247" s="82"/>
      <c r="O1247" s="82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  <c r="Z1247" s="82"/>
      <c r="AA1247" s="82"/>
      <c r="AB1247" s="82"/>
      <c r="AC1247" s="82"/>
      <c r="AD1247" s="82"/>
      <c r="AE1247" s="82"/>
      <c r="AF1247" s="82"/>
      <c r="AG1247" s="82"/>
      <c r="AH1247" s="82"/>
      <c r="AI1247" s="82"/>
      <c r="AJ1247" s="82"/>
      <c r="AK1247" s="82"/>
      <c r="AL1247" s="82"/>
      <c r="AM1247" s="82"/>
      <c r="AN1247" s="82"/>
      <c r="AO1247" s="82"/>
      <c r="AP1247" s="82"/>
      <c r="AQ1247" s="82"/>
      <c r="AR1247" s="82"/>
      <c r="AS1247" s="82"/>
      <c r="AT1247" s="82"/>
      <c r="AU1247" s="82"/>
      <c r="AV1247" s="82"/>
      <c r="AW1247" s="82"/>
      <c r="AX1247" s="82"/>
      <c r="AY1247" s="82"/>
      <c r="AZ1247" s="82"/>
      <c r="BA1247" s="82"/>
    </row>
    <row r="1248" spans="1:53" x14ac:dyDescent="0.35">
      <c r="A1248" s="82"/>
      <c r="B1248" s="82"/>
      <c r="C1248" s="82"/>
      <c r="D1248" s="82"/>
      <c r="E1248" s="82"/>
      <c r="F1248" s="82"/>
      <c r="G1248" s="82"/>
      <c r="H1248" s="82"/>
      <c r="I1248" s="82"/>
      <c r="J1248" s="82"/>
      <c r="K1248" s="82"/>
      <c r="L1248" s="82"/>
      <c r="M1248" s="82"/>
      <c r="N1248" s="82"/>
      <c r="O1248" s="82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  <c r="Z1248" s="82"/>
      <c r="AA1248" s="82"/>
      <c r="AB1248" s="82"/>
      <c r="AC1248" s="82"/>
      <c r="AD1248" s="82"/>
      <c r="AE1248" s="82"/>
      <c r="AF1248" s="82"/>
      <c r="AG1248" s="82"/>
      <c r="AH1248" s="82"/>
      <c r="AI1248" s="82"/>
      <c r="AJ1248" s="82"/>
      <c r="AK1248" s="82"/>
      <c r="AL1248" s="82"/>
      <c r="AM1248" s="82"/>
      <c r="AN1248" s="82"/>
      <c r="AO1248" s="82"/>
      <c r="AP1248" s="82"/>
      <c r="AQ1248" s="82"/>
      <c r="AR1248" s="82"/>
      <c r="AS1248" s="82"/>
      <c r="AT1248" s="82"/>
      <c r="AU1248" s="82"/>
      <c r="AV1248" s="82"/>
      <c r="AW1248" s="82"/>
      <c r="AX1248" s="82"/>
      <c r="AY1248" s="82"/>
      <c r="AZ1248" s="82"/>
      <c r="BA1248" s="82"/>
    </row>
    <row r="1249" spans="1:53" x14ac:dyDescent="0.35">
      <c r="A1249" s="82"/>
      <c r="B1249" s="82"/>
      <c r="C1249" s="82"/>
      <c r="D1249" s="82"/>
      <c r="E1249" s="82"/>
      <c r="F1249" s="82"/>
      <c r="G1249" s="82"/>
      <c r="H1249" s="82"/>
      <c r="I1249" s="82"/>
      <c r="J1249" s="82"/>
      <c r="K1249" s="82"/>
      <c r="L1249" s="82"/>
      <c r="M1249" s="82"/>
      <c r="N1249" s="82"/>
      <c r="O1249" s="82"/>
      <c r="P1249" s="82"/>
      <c r="Q1249" s="82"/>
      <c r="R1249" s="82"/>
      <c r="S1249" s="82"/>
      <c r="T1249" s="82"/>
      <c r="U1249" s="82"/>
      <c r="V1249" s="82"/>
      <c r="W1249" s="82"/>
      <c r="X1249" s="82"/>
      <c r="Y1249" s="82"/>
      <c r="Z1249" s="82"/>
      <c r="AA1249" s="82"/>
      <c r="AB1249" s="82"/>
      <c r="AC1249" s="82"/>
      <c r="AD1249" s="82"/>
      <c r="AE1249" s="82"/>
      <c r="AF1249" s="82"/>
      <c r="AG1249" s="82"/>
      <c r="AH1249" s="82"/>
      <c r="AI1249" s="82"/>
      <c r="AJ1249" s="82"/>
      <c r="AK1249" s="82"/>
      <c r="AL1249" s="82"/>
      <c r="AM1249" s="82"/>
      <c r="AN1249" s="82"/>
      <c r="AO1249" s="82"/>
      <c r="AP1249" s="82"/>
      <c r="AQ1249" s="82"/>
      <c r="AR1249" s="82"/>
      <c r="AS1249" s="82"/>
      <c r="AT1249" s="82"/>
      <c r="AU1249" s="82"/>
      <c r="AV1249" s="82"/>
      <c r="AW1249" s="82"/>
      <c r="AX1249" s="82"/>
      <c r="AY1249" s="82"/>
      <c r="AZ1249" s="82"/>
      <c r="BA1249" s="82"/>
    </row>
    <row r="1250" spans="1:53" x14ac:dyDescent="0.35">
      <c r="A1250" s="82"/>
      <c r="B1250" s="82"/>
      <c r="C1250" s="82"/>
      <c r="D1250" s="82"/>
      <c r="E1250" s="82"/>
      <c r="F1250" s="82"/>
      <c r="G1250" s="82"/>
      <c r="H1250" s="82"/>
      <c r="I1250" s="82"/>
      <c r="J1250" s="82"/>
      <c r="K1250" s="82"/>
      <c r="L1250" s="82"/>
      <c r="M1250" s="82"/>
      <c r="N1250" s="82"/>
      <c r="O1250" s="82"/>
      <c r="P1250" s="82"/>
      <c r="Q1250" s="82"/>
      <c r="R1250" s="82"/>
      <c r="S1250" s="82"/>
      <c r="T1250" s="82"/>
      <c r="U1250" s="82"/>
      <c r="V1250" s="82"/>
      <c r="W1250" s="82"/>
      <c r="X1250" s="82"/>
      <c r="Y1250" s="82"/>
      <c r="Z1250" s="82"/>
      <c r="AA1250" s="82"/>
      <c r="AB1250" s="82"/>
      <c r="AC1250" s="82"/>
      <c r="AD1250" s="82"/>
      <c r="AE1250" s="82"/>
      <c r="AF1250" s="82"/>
      <c r="AG1250" s="82"/>
      <c r="AH1250" s="82"/>
      <c r="AI1250" s="82"/>
      <c r="AJ1250" s="82"/>
      <c r="AK1250" s="82"/>
      <c r="AL1250" s="82"/>
      <c r="AM1250" s="82"/>
      <c r="AN1250" s="82"/>
      <c r="AO1250" s="82"/>
      <c r="AP1250" s="82"/>
      <c r="AQ1250" s="82"/>
      <c r="AR1250" s="82"/>
      <c r="AS1250" s="82"/>
      <c r="AT1250" s="82"/>
      <c r="AU1250" s="82"/>
      <c r="AV1250" s="82"/>
      <c r="AW1250" s="82"/>
      <c r="AX1250" s="82"/>
      <c r="AY1250" s="82"/>
      <c r="AZ1250" s="82"/>
      <c r="BA1250" s="82"/>
    </row>
    <row r="1251" spans="1:53" x14ac:dyDescent="0.35">
      <c r="A1251" s="82"/>
      <c r="B1251" s="82"/>
      <c r="C1251" s="82"/>
      <c r="D1251" s="82"/>
      <c r="E1251" s="82"/>
      <c r="F1251" s="82"/>
      <c r="G1251" s="82"/>
      <c r="H1251" s="82"/>
      <c r="I1251" s="82"/>
      <c r="J1251" s="82"/>
      <c r="K1251" s="82"/>
      <c r="L1251" s="82"/>
      <c r="M1251" s="82"/>
      <c r="N1251" s="82"/>
      <c r="O1251" s="82"/>
      <c r="P1251" s="82"/>
      <c r="Q1251" s="82"/>
      <c r="R1251" s="82"/>
      <c r="S1251" s="82"/>
      <c r="T1251" s="82"/>
      <c r="U1251" s="82"/>
      <c r="V1251" s="82"/>
      <c r="W1251" s="82"/>
      <c r="X1251" s="82"/>
      <c r="Y1251" s="82"/>
      <c r="Z1251" s="82"/>
      <c r="AA1251" s="82"/>
      <c r="AB1251" s="82"/>
      <c r="AC1251" s="82"/>
      <c r="AD1251" s="82"/>
      <c r="AE1251" s="82"/>
      <c r="AF1251" s="82"/>
      <c r="AG1251" s="82"/>
      <c r="AH1251" s="82"/>
      <c r="AI1251" s="82"/>
      <c r="AJ1251" s="82"/>
      <c r="AK1251" s="82"/>
      <c r="AL1251" s="82"/>
      <c r="AM1251" s="82"/>
      <c r="AN1251" s="82"/>
      <c r="AO1251" s="82"/>
      <c r="AP1251" s="82"/>
      <c r="AQ1251" s="82"/>
      <c r="AR1251" s="82"/>
      <c r="AS1251" s="82"/>
      <c r="AT1251" s="82"/>
      <c r="AU1251" s="82"/>
      <c r="AV1251" s="82"/>
      <c r="AW1251" s="82"/>
      <c r="AX1251" s="82"/>
      <c r="AY1251" s="82"/>
      <c r="AZ1251" s="82"/>
      <c r="BA1251" s="82"/>
    </row>
    <row r="1252" spans="1:53" x14ac:dyDescent="0.35">
      <c r="A1252" s="82"/>
      <c r="B1252" s="82"/>
      <c r="C1252" s="82"/>
      <c r="D1252" s="82"/>
      <c r="E1252" s="82"/>
      <c r="F1252" s="82"/>
      <c r="G1252" s="82"/>
      <c r="H1252" s="82"/>
      <c r="I1252" s="82"/>
      <c r="J1252" s="82"/>
      <c r="K1252" s="82"/>
      <c r="L1252" s="82"/>
      <c r="M1252" s="82"/>
      <c r="N1252" s="82"/>
      <c r="O1252" s="82"/>
      <c r="P1252" s="82"/>
      <c r="Q1252" s="82"/>
      <c r="R1252" s="82"/>
      <c r="S1252" s="82"/>
      <c r="T1252" s="82"/>
      <c r="U1252" s="82"/>
      <c r="V1252" s="82"/>
      <c r="W1252" s="82"/>
      <c r="X1252" s="82"/>
      <c r="Y1252" s="82"/>
      <c r="Z1252" s="82"/>
      <c r="AA1252" s="82"/>
      <c r="AB1252" s="82"/>
      <c r="AC1252" s="82"/>
      <c r="AD1252" s="82"/>
      <c r="AE1252" s="82"/>
      <c r="AF1252" s="82"/>
      <c r="AG1252" s="82"/>
      <c r="AH1252" s="82"/>
      <c r="AI1252" s="82"/>
      <c r="AJ1252" s="82"/>
      <c r="AK1252" s="82"/>
      <c r="AL1252" s="82"/>
      <c r="AM1252" s="82"/>
      <c r="AN1252" s="82"/>
      <c r="AO1252" s="82"/>
      <c r="AP1252" s="82"/>
      <c r="AQ1252" s="82"/>
      <c r="AR1252" s="82"/>
      <c r="AS1252" s="82"/>
      <c r="AT1252" s="82"/>
      <c r="AU1252" s="82"/>
      <c r="AV1252" s="82"/>
      <c r="AW1252" s="82"/>
      <c r="AX1252" s="82"/>
      <c r="AY1252" s="82"/>
      <c r="AZ1252" s="82"/>
      <c r="BA1252" s="82"/>
    </row>
    <row r="1253" spans="1:53" x14ac:dyDescent="0.35">
      <c r="A1253" s="82"/>
      <c r="B1253" s="82"/>
      <c r="C1253" s="82"/>
      <c r="D1253" s="82"/>
      <c r="E1253" s="82"/>
      <c r="F1253" s="82"/>
      <c r="G1253" s="82"/>
      <c r="H1253" s="82"/>
      <c r="I1253" s="82"/>
      <c r="J1253" s="82"/>
      <c r="K1253" s="82"/>
      <c r="L1253" s="82"/>
      <c r="M1253" s="82"/>
      <c r="N1253" s="82"/>
      <c r="O1253" s="82"/>
      <c r="P1253" s="82"/>
      <c r="Q1253" s="82"/>
      <c r="R1253" s="82"/>
      <c r="S1253" s="82"/>
      <c r="T1253" s="82"/>
      <c r="U1253" s="82"/>
      <c r="V1253" s="82"/>
      <c r="W1253" s="82"/>
      <c r="X1253" s="82"/>
      <c r="Y1253" s="82"/>
      <c r="Z1253" s="82"/>
      <c r="AA1253" s="82"/>
      <c r="AB1253" s="82"/>
      <c r="AC1253" s="82"/>
      <c r="AD1253" s="82"/>
      <c r="AE1253" s="82"/>
      <c r="AF1253" s="82"/>
      <c r="AG1253" s="82"/>
      <c r="AH1253" s="82"/>
      <c r="AI1253" s="82"/>
      <c r="AJ1253" s="82"/>
      <c r="AK1253" s="82"/>
      <c r="AL1253" s="82"/>
      <c r="AM1253" s="82"/>
      <c r="AN1253" s="82"/>
      <c r="AO1253" s="82"/>
      <c r="AP1253" s="82"/>
      <c r="AQ1253" s="82"/>
      <c r="AR1253" s="82"/>
      <c r="AS1253" s="82"/>
      <c r="AT1253" s="82"/>
      <c r="AU1253" s="82"/>
      <c r="AV1253" s="82"/>
      <c r="AW1253" s="82"/>
      <c r="AX1253" s="82"/>
      <c r="AY1253" s="82"/>
      <c r="AZ1253" s="82"/>
      <c r="BA1253" s="82"/>
    </row>
    <row r="1254" spans="1:53" x14ac:dyDescent="0.35">
      <c r="A1254" s="82"/>
      <c r="B1254" s="82"/>
      <c r="C1254" s="82"/>
      <c r="D1254" s="82"/>
      <c r="E1254" s="82"/>
      <c r="F1254" s="82"/>
      <c r="G1254" s="82"/>
      <c r="H1254" s="82"/>
      <c r="I1254" s="82"/>
      <c r="J1254" s="82"/>
      <c r="K1254" s="82"/>
      <c r="L1254" s="82"/>
      <c r="M1254" s="82"/>
      <c r="N1254" s="82"/>
      <c r="O1254" s="82"/>
      <c r="P1254" s="82"/>
      <c r="Q1254" s="82"/>
      <c r="R1254" s="82"/>
      <c r="S1254" s="82"/>
      <c r="T1254" s="82"/>
      <c r="U1254" s="82"/>
      <c r="V1254" s="82"/>
      <c r="W1254" s="82"/>
      <c r="X1254" s="82"/>
      <c r="Y1254" s="82"/>
      <c r="Z1254" s="82"/>
      <c r="AA1254" s="82"/>
      <c r="AB1254" s="82"/>
      <c r="AC1254" s="82"/>
      <c r="AD1254" s="82"/>
      <c r="AE1254" s="82"/>
      <c r="AF1254" s="82"/>
      <c r="AG1254" s="82"/>
      <c r="AH1254" s="82"/>
      <c r="AI1254" s="82"/>
      <c r="AJ1254" s="82"/>
      <c r="AK1254" s="82"/>
      <c r="AL1254" s="82"/>
      <c r="AM1254" s="82"/>
      <c r="AN1254" s="82"/>
      <c r="AO1254" s="82"/>
      <c r="AP1254" s="82"/>
      <c r="AQ1254" s="82"/>
      <c r="AR1254" s="82"/>
      <c r="AS1254" s="82"/>
      <c r="AT1254" s="82"/>
      <c r="AU1254" s="82"/>
      <c r="AV1254" s="82"/>
      <c r="AW1254" s="82"/>
      <c r="AX1254" s="82"/>
      <c r="AY1254" s="82"/>
      <c r="AZ1254" s="82"/>
      <c r="BA1254" s="82"/>
    </row>
    <row r="1255" spans="1:53" x14ac:dyDescent="0.35">
      <c r="A1255" s="82"/>
      <c r="B1255" s="82"/>
      <c r="C1255" s="82"/>
      <c r="D1255" s="82"/>
      <c r="E1255" s="82"/>
      <c r="F1255" s="82"/>
      <c r="G1255" s="82"/>
      <c r="H1255" s="82"/>
      <c r="I1255" s="82"/>
      <c r="J1255" s="82"/>
      <c r="K1255" s="82"/>
      <c r="L1255" s="82"/>
      <c r="M1255" s="82"/>
      <c r="N1255" s="82"/>
      <c r="O1255" s="82"/>
      <c r="P1255" s="82"/>
      <c r="Q1255" s="82"/>
      <c r="R1255" s="82"/>
      <c r="S1255" s="82"/>
      <c r="T1255" s="82"/>
      <c r="U1255" s="82"/>
      <c r="V1255" s="82"/>
      <c r="W1255" s="82"/>
      <c r="X1255" s="82"/>
      <c r="Y1255" s="82"/>
      <c r="Z1255" s="82"/>
      <c r="AA1255" s="82"/>
      <c r="AB1255" s="82"/>
      <c r="AC1255" s="82"/>
      <c r="AD1255" s="82"/>
      <c r="AE1255" s="82"/>
      <c r="AF1255" s="82"/>
      <c r="AG1255" s="82"/>
      <c r="AH1255" s="82"/>
      <c r="AI1255" s="82"/>
      <c r="AJ1255" s="82"/>
      <c r="AK1255" s="82"/>
      <c r="AL1255" s="82"/>
      <c r="AM1255" s="82"/>
      <c r="AN1255" s="82"/>
      <c r="AO1255" s="82"/>
      <c r="AP1255" s="82"/>
      <c r="AQ1255" s="82"/>
      <c r="AR1255" s="82"/>
      <c r="AS1255" s="82"/>
      <c r="AT1255" s="82"/>
      <c r="AU1255" s="82"/>
      <c r="AV1255" s="82"/>
      <c r="AW1255" s="82"/>
      <c r="AX1255" s="82"/>
      <c r="AY1255" s="82"/>
      <c r="AZ1255" s="82"/>
      <c r="BA1255" s="82"/>
    </row>
    <row r="1256" spans="1:53" x14ac:dyDescent="0.35">
      <c r="A1256" s="82"/>
      <c r="B1256" s="82"/>
      <c r="C1256" s="82"/>
      <c r="D1256" s="82"/>
      <c r="E1256" s="82"/>
      <c r="F1256" s="82"/>
      <c r="G1256" s="82"/>
      <c r="H1256" s="82"/>
      <c r="I1256" s="82"/>
      <c r="J1256" s="82"/>
      <c r="K1256" s="82"/>
      <c r="L1256" s="82"/>
      <c r="M1256" s="82"/>
      <c r="N1256" s="82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  <c r="Z1256" s="82"/>
      <c r="AA1256" s="82"/>
      <c r="AB1256" s="82"/>
      <c r="AC1256" s="82"/>
      <c r="AD1256" s="82"/>
      <c r="AE1256" s="82"/>
      <c r="AF1256" s="82"/>
      <c r="AG1256" s="82"/>
      <c r="AH1256" s="82"/>
      <c r="AI1256" s="82"/>
      <c r="AJ1256" s="82"/>
      <c r="AK1256" s="82"/>
      <c r="AL1256" s="82"/>
      <c r="AM1256" s="82"/>
      <c r="AN1256" s="82"/>
      <c r="AO1256" s="82"/>
      <c r="AP1256" s="82"/>
      <c r="AQ1256" s="82"/>
      <c r="AR1256" s="82"/>
      <c r="AS1256" s="82"/>
      <c r="AT1256" s="82"/>
      <c r="AU1256" s="82"/>
      <c r="AV1256" s="82"/>
      <c r="AW1256" s="82"/>
      <c r="AX1256" s="82"/>
      <c r="AY1256" s="82"/>
      <c r="AZ1256" s="82"/>
      <c r="BA1256" s="82"/>
    </row>
    <row r="1257" spans="1:53" x14ac:dyDescent="0.35">
      <c r="A1257" s="82"/>
      <c r="B1257" s="82"/>
      <c r="C1257" s="82"/>
      <c r="D1257" s="82"/>
      <c r="E1257" s="82"/>
      <c r="F1257" s="82"/>
      <c r="G1257" s="82"/>
      <c r="H1257" s="82"/>
      <c r="I1257" s="82"/>
      <c r="J1257" s="82"/>
      <c r="K1257" s="82"/>
      <c r="L1257" s="82"/>
      <c r="M1257" s="82"/>
      <c r="N1257" s="82"/>
      <c r="O1257" s="82"/>
      <c r="P1257" s="82"/>
      <c r="Q1257" s="82"/>
      <c r="R1257" s="82"/>
      <c r="S1257" s="82"/>
      <c r="T1257" s="82"/>
      <c r="U1257" s="82"/>
      <c r="V1257" s="82"/>
      <c r="W1257" s="82"/>
      <c r="X1257" s="82"/>
      <c r="Y1257" s="82"/>
      <c r="Z1257" s="82"/>
      <c r="AA1257" s="82"/>
      <c r="AB1257" s="82"/>
      <c r="AC1257" s="82"/>
      <c r="AD1257" s="82"/>
      <c r="AE1257" s="82"/>
      <c r="AF1257" s="82"/>
      <c r="AG1257" s="82"/>
      <c r="AH1257" s="82"/>
      <c r="AI1257" s="82"/>
      <c r="AJ1257" s="82"/>
      <c r="AK1257" s="82"/>
      <c r="AL1257" s="82"/>
      <c r="AM1257" s="82"/>
      <c r="AN1257" s="82"/>
      <c r="AO1257" s="82"/>
      <c r="AP1257" s="82"/>
      <c r="AQ1257" s="82"/>
      <c r="AR1257" s="82"/>
      <c r="AS1257" s="82"/>
      <c r="AT1257" s="82"/>
      <c r="AU1257" s="82"/>
      <c r="AV1257" s="82"/>
      <c r="AW1257" s="82"/>
      <c r="AX1257" s="82"/>
      <c r="AY1257" s="82"/>
      <c r="AZ1257" s="82"/>
      <c r="BA1257" s="82"/>
    </row>
    <row r="1258" spans="1:53" x14ac:dyDescent="0.35">
      <c r="A1258" s="82"/>
      <c r="B1258" s="82"/>
      <c r="C1258" s="82"/>
      <c r="D1258" s="82"/>
      <c r="E1258" s="82"/>
      <c r="F1258" s="82"/>
      <c r="G1258" s="82"/>
      <c r="H1258" s="82"/>
      <c r="I1258" s="82"/>
      <c r="J1258" s="82"/>
      <c r="K1258" s="82"/>
      <c r="L1258" s="82"/>
      <c r="M1258" s="82"/>
      <c r="N1258" s="82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2"/>
      <c r="AA1258" s="82"/>
      <c r="AB1258" s="82"/>
      <c r="AC1258" s="82"/>
      <c r="AD1258" s="82"/>
      <c r="AE1258" s="82"/>
      <c r="AF1258" s="82"/>
      <c r="AG1258" s="82"/>
      <c r="AH1258" s="82"/>
      <c r="AI1258" s="82"/>
      <c r="AJ1258" s="82"/>
      <c r="AK1258" s="82"/>
      <c r="AL1258" s="82"/>
      <c r="AM1258" s="82"/>
      <c r="AN1258" s="82"/>
      <c r="AO1258" s="82"/>
      <c r="AP1258" s="82"/>
      <c r="AQ1258" s="82"/>
      <c r="AR1258" s="82"/>
      <c r="AS1258" s="82"/>
      <c r="AT1258" s="82"/>
      <c r="AU1258" s="82"/>
      <c r="AV1258" s="82"/>
      <c r="AW1258" s="82"/>
      <c r="AX1258" s="82"/>
      <c r="AY1258" s="82"/>
      <c r="AZ1258" s="82"/>
      <c r="BA1258" s="82"/>
    </row>
    <row r="1259" spans="1:53" x14ac:dyDescent="0.35">
      <c r="A1259" s="82"/>
      <c r="B1259" s="82"/>
      <c r="C1259" s="82"/>
      <c r="D1259" s="82"/>
      <c r="E1259" s="82"/>
      <c r="F1259" s="82"/>
      <c r="G1259" s="82"/>
      <c r="H1259" s="82"/>
      <c r="I1259" s="82"/>
      <c r="J1259" s="82"/>
      <c r="K1259" s="82"/>
      <c r="L1259" s="82"/>
      <c r="M1259" s="82"/>
      <c r="N1259" s="82"/>
      <c r="O1259" s="82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  <c r="Z1259" s="82"/>
      <c r="AA1259" s="82"/>
      <c r="AB1259" s="82"/>
      <c r="AC1259" s="82"/>
      <c r="AD1259" s="82"/>
      <c r="AE1259" s="82"/>
      <c r="AF1259" s="82"/>
      <c r="AG1259" s="82"/>
      <c r="AH1259" s="82"/>
      <c r="AI1259" s="82"/>
      <c r="AJ1259" s="82"/>
      <c r="AK1259" s="82"/>
      <c r="AL1259" s="82"/>
      <c r="AM1259" s="82"/>
      <c r="AN1259" s="82"/>
      <c r="AO1259" s="82"/>
      <c r="AP1259" s="82"/>
      <c r="AQ1259" s="82"/>
      <c r="AR1259" s="82"/>
      <c r="AS1259" s="82"/>
      <c r="AT1259" s="82"/>
      <c r="AU1259" s="82"/>
      <c r="AV1259" s="82"/>
      <c r="AW1259" s="82"/>
      <c r="AX1259" s="82"/>
      <c r="AY1259" s="82"/>
      <c r="AZ1259" s="82"/>
      <c r="BA1259" s="82"/>
    </row>
    <row r="1260" spans="1:53" x14ac:dyDescent="0.35">
      <c r="A1260" s="82"/>
      <c r="B1260" s="82"/>
      <c r="C1260" s="82"/>
      <c r="D1260" s="82"/>
      <c r="E1260" s="82"/>
      <c r="F1260" s="82"/>
      <c r="G1260" s="82"/>
      <c r="H1260" s="82"/>
      <c r="I1260" s="82"/>
      <c r="J1260" s="82"/>
      <c r="K1260" s="82"/>
      <c r="L1260" s="82"/>
      <c r="M1260" s="82"/>
      <c r="N1260" s="82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2"/>
      <c r="AA1260" s="82"/>
      <c r="AB1260" s="82"/>
      <c r="AC1260" s="82"/>
      <c r="AD1260" s="82"/>
      <c r="AE1260" s="82"/>
      <c r="AF1260" s="82"/>
      <c r="AG1260" s="82"/>
      <c r="AH1260" s="82"/>
      <c r="AI1260" s="82"/>
      <c r="AJ1260" s="82"/>
      <c r="AK1260" s="82"/>
      <c r="AL1260" s="82"/>
      <c r="AM1260" s="82"/>
      <c r="AN1260" s="82"/>
      <c r="AO1260" s="82"/>
      <c r="AP1260" s="82"/>
      <c r="AQ1260" s="82"/>
      <c r="AR1260" s="82"/>
      <c r="AS1260" s="82"/>
      <c r="AT1260" s="82"/>
      <c r="AU1260" s="82"/>
      <c r="AV1260" s="82"/>
      <c r="AW1260" s="82"/>
      <c r="AX1260" s="82"/>
      <c r="AY1260" s="82"/>
      <c r="AZ1260" s="82"/>
      <c r="BA1260" s="82"/>
    </row>
    <row r="1261" spans="1:53" x14ac:dyDescent="0.35">
      <c r="A1261" s="82"/>
      <c r="B1261" s="82"/>
      <c r="C1261" s="82"/>
      <c r="D1261" s="82"/>
      <c r="E1261" s="82"/>
      <c r="F1261" s="82"/>
      <c r="G1261" s="82"/>
      <c r="H1261" s="82"/>
      <c r="I1261" s="82"/>
      <c r="J1261" s="82"/>
      <c r="K1261" s="82"/>
      <c r="L1261" s="82"/>
      <c r="M1261" s="82"/>
      <c r="N1261" s="82"/>
      <c r="O1261" s="82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  <c r="Z1261" s="82"/>
      <c r="AA1261" s="82"/>
      <c r="AB1261" s="82"/>
      <c r="AC1261" s="82"/>
      <c r="AD1261" s="82"/>
      <c r="AE1261" s="82"/>
      <c r="AF1261" s="82"/>
      <c r="AG1261" s="82"/>
      <c r="AH1261" s="82"/>
      <c r="AI1261" s="82"/>
      <c r="AJ1261" s="82"/>
      <c r="AK1261" s="82"/>
      <c r="AL1261" s="82"/>
      <c r="AM1261" s="82"/>
      <c r="AN1261" s="82"/>
      <c r="AO1261" s="82"/>
      <c r="AP1261" s="82"/>
      <c r="AQ1261" s="82"/>
      <c r="AR1261" s="82"/>
      <c r="AS1261" s="82"/>
      <c r="AT1261" s="82"/>
      <c r="AU1261" s="82"/>
      <c r="AV1261" s="82"/>
      <c r="AW1261" s="82"/>
      <c r="AX1261" s="82"/>
      <c r="AY1261" s="82"/>
      <c r="AZ1261" s="82"/>
      <c r="BA1261" s="82"/>
    </row>
    <row r="1262" spans="1:53" x14ac:dyDescent="0.35">
      <c r="A1262" s="82"/>
      <c r="B1262" s="82"/>
      <c r="C1262" s="82"/>
      <c r="D1262" s="82"/>
      <c r="E1262" s="82"/>
      <c r="F1262" s="82"/>
      <c r="G1262" s="82"/>
      <c r="H1262" s="82"/>
      <c r="I1262" s="82"/>
      <c r="J1262" s="82"/>
      <c r="K1262" s="82"/>
      <c r="L1262" s="82"/>
      <c r="M1262" s="82"/>
      <c r="N1262" s="82"/>
      <c r="O1262" s="82"/>
      <c r="P1262" s="82"/>
      <c r="Q1262" s="82"/>
      <c r="R1262" s="82"/>
      <c r="S1262" s="82"/>
      <c r="T1262" s="82"/>
      <c r="U1262" s="82"/>
      <c r="V1262" s="82"/>
      <c r="W1262" s="82"/>
      <c r="X1262" s="82"/>
      <c r="Y1262" s="82"/>
      <c r="Z1262" s="82"/>
      <c r="AA1262" s="82"/>
      <c r="AB1262" s="82"/>
      <c r="AC1262" s="82"/>
      <c r="AD1262" s="82"/>
      <c r="AE1262" s="82"/>
      <c r="AF1262" s="82"/>
      <c r="AG1262" s="82"/>
      <c r="AH1262" s="82"/>
      <c r="AI1262" s="82"/>
      <c r="AJ1262" s="82"/>
      <c r="AK1262" s="82"/>
      <c r="AL1262" s="82"/>
      <c r="AM1262" s="82"/>
      <c r="AN1262" s="82"/>
      <c r="AO1262" s="82"/>
      <c r="AP1262" s="82"/>
      <c r="AQ1262" s="82"/>
      <c r="AR1262" s="82"/>
      <c r="AS1262" s="82"/>
      <c r="AT1262" s="82"/>
      <c r="AU1262" s="82"/>
      <c r="AV1262" s="82"/>
      <c r="AW1262" s="82"/>
      <c r="AX1262" s="82"/>
      <c r="AY1262" s="82"/>
      <c r="AZ1262" s="82"/>
      <c r="BA1262" s="82"/>
    </row>
    <row r="1263" spans="1:53" x14ac:dyDescent="0.35">
      <c r="A1263" s="82"/>
      <c r="B1263" s="82"/>
      <c r="C1263" s="82"/>
      <c r="D1263" s="82"/>
      <c r="E1263" s="82"/>
      <c r="F1263" s="82"/>
      <c r="G1263" s="82"/>
      <c r="H1263" s="82"/>
      <c r="I1263" s="82"/>
      <c r="J1263" s="82"/>
      <c r="K1263" s="82"/>
      <c r="L1263" s="82"/>
      <c r="M1263" s="82"/>
      <c r="N1263" s="82"/>
      <c r="O1263" s="82"/>
      <c r="P1263" s="82"/>
      <c r="Q1263" s="82"/>
      <c r="R1263" s="82"/>
      <c r="S1263" s="82"/>
      <c r="T1263" s="82"/>
      <c r="U1263" s="82"/>
      <c r="V1263" s="82"/>
      <c r="W1263" s="82"/>
      <c r="X1263" s="82"/>
      <c r="Y1263" s="82"/>
      <c r="Z1263" s="82"/>
      <c r="AA1263" s="82"/>
      <c r="AB1263" s="82"/>
      <c r="AC1263" s="82"/>
      <c r="AD1263" s="82"/>
      <c r="AE1263" s="82"/>
      <c r="AF1263" s="82"/>
      <c r="AG1263" s="82"/>
      <c r="AH1263" s="82"/>
      <c r="AI1263" s="82"/>
      <c r="AJ1263" s="82"/>
      <c r="AK1263" s="82"/>
      <c r="AL1263" s="82"/>
      <c r="AM1263" s="82"/>
      <c r="AN1263" s="82"/>
      <c r="AO1263" s="82"/>
      <c r="AP1263" s="82"/>
      <c r="AQ1263" s="82"/>
      <c r="AR1263" s="82"/>
      <c r="AS1263" s="82"/>
      <c r="AT1263" s="82"/>
      <c r="AU1263" s="82"/>
      <c r="AV1263" s="82"/>
      <c r="AW1263" s="82"/>
      <c r="AX1263" s="82"/>
      <c r="AY1263" s="82"/>
      <c r="AZ1263" s="82"/>
      <c r="BA1263" s="82"/>
    </row>
    <row r="1264" spans="1:53" x14ac:dyDescent="0.35">
      <c r="A1264" s="82"/>
      <c r="B1264" s="82"/>
      <c r="C1264" s="82"/>
      <c r="D1264" s="82"/>
      <c r="E1264" s="82"/>
      <c r="F1264" s="82"/>
      <c r="G1264" s="82"/>
      <c r="H1264" s="82"/>
      <c r="I1264" s="82"/>
      <c r="J1264" s="82"/>
      <c r="K1264" s="82"/>
      <c r="L1264" s="82"/>
      <c r="M1264" s="82"/>
      <c r="N1264" s="82"/>
      <c r="O1264" s="82"/>
      <c r="P1264" s="82"/>
      <c r="Q1264" s="82"/>
      <c r="R1264" s="82"/>
      <c r="S1264" s="82"/>
      <c r="T1264" s="82"/>
      <c r="U1264" s="82"/>
      <c r="V1264" s="82"/>
      <c r="W1264" s="82"/>
      <c r="X1264" s="82"/>
      <c r="Y1264" s="82"/>
      <c r="Z1264" s="82"/>
      <c r="AA1264" s="82"/>
      <c r="AB1264" s="82"/>
      <c r="AC1264" s="82"/>
      <c r="AD1264" s="82"/>
      <c r="AE1264" s="82"/>
      <c r="AF1264" s="82"/>
      <c r="AG1264" s="82"/>
      <c r="AH1264" s="82"/>
      <c r="AI1264" s="82"/>
      <c r="AJ1264" s="82"/>
      <c r="AK1264" s="82"/>
      <c r="AL1264" s="82"/>
      <c r="AM1264" s="82"/>
      <c r="AN1264" s="82"/>
      <c r="AO1264" s="82"/>
      <c r="AP1264" s="82"/>
      <c r="AQ1264" s="82"/>
      <c r="AR1264" s="82"/>
      <c r="AS1264" s="82"/>
      <c r="AT1264" s="82"/>
      <c r="AU1264" s="82"/>
      <c r="AV1264" s="82"/>
      <c r="AW1264" s="82"/>
      <c r="AX1264" s="82"/>
      <c r="AY1264" s="82"/>
      <c r="AZ1264" s="82"/>
      <c r="BA1264" s="82"/>
    </row>
    <row r="1265" spans="1:53" x14ac:dyDescent="0.35">
      <c r="A1265" s="82"/>
      <c r="B1265" s="82"/>
      <c r="C1265" s="82"/>
      <c r="D1265" s="82"/>
      <c r="E1265" s="82"/>
      <c r="F1265" s="82"/>
      <c r="G1265" s="82"/>
      <c r="H1265" s="82"/>
      <c r="I1265" s="82"/>
      <c r="J1265" s="82"/>
      <c r="K1265" s="82"/>
      <c r="L1265" s="82"/>
      <c r="M1265" s="82"/>
      <c r="N1265" s="82"/>
      <c r="O1265" s="82"/>
      <c r="P1265" s="82"/>
      <c r="Q1265" s="82"/>
      <c r="R1265" s="82"/>
      <c r="S1265" s="82"/>
      <c r="T1265" s="82"/>
      <c r="U1265" s="82"/>
      <c r="V1265" s="82"/>
      <c r="W1265" s="82"/>
      <c r="X1265" s="82"/>
      <c r="Y1265" s="82"/>
      <c r="Z1265" s="82"/>
      <c r="AA1265" s="82"/>
      <c r="AB1265" s="82"/>
      <c r="AC1265" s="82"/>
      <c r="AD1265" s="82"/>
      <c r="AE1265" s="82"/>
      <c r="AF1265" s="82"/>
      <c r="AG1265" s="82"/>
      <c r="AH1265" s="82"/>
      <c r="AI1265" s="82"/>
      <c r="AJ1265" s="82"/>
      <c r="AK1265" s="82"/>
      <c r="AL1265" s="82"/>
      <c r="AM1265" s="82"/>
      <c r="AN1265" s="82"/>
      <c r="AO1265" s="82"/>
      <c r="AP1265" s="82"/>
      <c r="AQ1265" s="82"/>
      <c r="AR1265" s="82"/>
      <c r="AS1265" s="82"/>
      <c r="AT1265" s="82"/>
      <c r="AU1265" s="82"/>
      <c r="AV1265" s="82"/>
      <c r="AW1265" s="82"/>
      <c r="AX1265" s="82"/>
      <c r="AY1265" s="82"/>
      <c r="AZ1265" s="82"/>
      <c r="BA1265" s="82"/>
    </row>
    <row r="1266" spans="1:53" x14ac:dyDescent="0.35">
      <c r="A1266" s="82"/>
      <c r="B1266" s="82"/>
      <c r="C1266" s="82"/>
      <c r="D1266" s="82"/>
      <c r="E1266" s="82"/>
      <c r="F1266" s="82"/>
      <c r="G1266" s="82"/>
      <c r="H1266" s="82"/>
      <c r="I1266" s="82"/>
      <c r="J1266" s="82"/>
      <c r="K1266" s="82"/>
      <c r="L1266" s="82"/>
      <c r="M1266" s="82"/>
      <c r="N1266" s="82"/>
      <c r="O1266" s="82"/>
      <c r="P1266" s="82"/>
      <c r="Q1266" s="82"/>
      <c r="R1266" s="82"/>
      <c r="S1266" s="82"/>
      <c r="T1266" s="82"/>
      <c r="U1266" s="82"/>
      <c r="V1266" s="82"/>
      <c r="W1266" s="82"/>
      <c r="X1266" s="82"/>
      <c r="Y1266" s="82"/>
      <c r="Z1266" s="82"/>
      <c r="AA1266" s="82"/>
      <c r="AB1266" s="82"/>
      <c r="AC1266" s="82"/>
      <c r="AD1266" s="82"/>
      <c r="AE1266" s="82"/>
      <c r="AF1266" s="82"/>
      <c r="AG1266" s="82"/>
      <c r="AH1266" s="82"/>
      <c r="AI1266" s="82"/>
      <c r="AJ1266" s="82"/>
      <c r="AK1266" s="82"/>
      <c r="AL1266" s="82"/>
      <c r="AM1266" s="82"/>
      <c r="AN1266" s="82"/>
      <c r="AO1266" s="82"/>
      <c r="AP1266" s="82"/>
      <c r="AQ1266" s="82"/>
      <c r="AR1266" s="82"/>
      <c r="AS1266" s="82"/>
      <c r="AT1266" s="82"/>
      <c r="AU1266" s="82"/>
      <c r="AV1266" s="82"/>
      <c r="AW1266" s="82"/>
      <c r="AX1266" s="82"/>
      <c r="AY1266" s="82"/>
      <c r="AZ1266" s="82"/>
      <c r="BA1266" s="82"/>
    </row>
    <row r="1267" spans="1:53" x14ac:dyDescent="0.35">
      <c r="A1267" s="82"/>
      <c r="B1267" s="82"/>
      <c r="C1267" s="82"/>
      <c r="D1267" s="82"/>
      <c r="E1267" s="82"/>
      <c r="F1267" s="82"/>
      <c r="G1267" s="82"/>
      <c r="H1267" s="82"/>
      <c r="I1267" s="82"/>
      <c r="J1267" s="82"/>
      <c r="K1267" s="82"/>
      <c r="L1267" s="82"/>
      <c r="M1267" s="82"/>
      <c r="N1267" s="82"/>
      <c r="O1267" s="82"/>
      <c r="P1267" s="82"/>
      <c r="Q1267" s="82"/>
      <c r="R1267" s="82"/>
      <c r="S1267" s="82"/>
      <c r="T1267" s="82"/>
      <c r="U1267" s="82"/>
      <c r="V1267" s="82"/>
      <c r="W1267" s="82"/>
      <c r="X1267" s="82"/>
      <c r="Y1267" s="82"/>
      <c r="Z1267" s="82"/>
      <c r="AA1267" s="82"/>
      <c r="AB1267" s="82"/>
      <c r="AC1267" s="82"/>
      <c r="AD1267" s="82"/>
      <c r="AE1267" s="82"/>
      <c r="AF1267" s="82"/>
      <c r="AG1267" s="82"/>
      <c r="AH1267" s="82"/>
      <c r="AI1267" s="82"/>
      <c r="AJ1267" s="82"/>
      <c r="AK1267" s="82"/>
      <c r="AL1267" s="82"/>
      <c r="AM1267" s="82"/>
      <c r="AN1267" s="82"/>
      <c r="AO1267" s="82"/>
      <c r="AP1267" s="82"/>
      <c r="AQ1267" s="82"/>
      <c r="AR1267" s="82"/>
      <c r="AS1267" s="82"/>
      <c r="AT1267" s="82"/>
      <c r="AU1267" s="82"/>
      <c r="AV1267" s="82"/>
      <c r="AW1267" s="82"/>
      <c r="AX1267" s="82"/>
      <c r="AY1267" s="82"/>
      <c r="AZ1267" s="82"/>
      <c r="BA1267" s="82"/>
    </row>
    <row r="1268" spans="1:53" x14ac:dyDescent="0.35">
      <c r="A1268" s="82"/>
      <c r="B1268" s="82"/>
      <c r="C1268" s="82"/>
      <c r="D1268" s="82"/>
      <c r="E1268" s="82"/>
      <c r="F1268" s="82"/>
      <c r="G1268" s="82"/>
      <c r="H1268" s="82"/>
      <c r="I1268" s="82"/>
      <c r="J1268" s="82"/>
      <c r="K1268" s="82"/>
      <c r="L1268" s="82"/>
      <c r="M1268" s="82"/>
      <c r="N1268" s="82"/>
      <c r="O1268" s="82"/>
      <c r="P1268" s="82"/>
      <c r="Q1268" s="82"/>
      <c r="R1268" s="82"/>
      <c r="S1268" s="82"/>
      <c r="T1268" s="82"/>
      <c r="U1268" s="82"/>
      <c r="V1268" s="82"/>
      <c r="W1268" s="82"/>
      <c r="X1268" s="82"/>
      <c r="Y1268" s="82"/>
      <c r="Z1268" s="82"/>
      <c r="AA1268" s="82"/>
      <c r="AB1268" s="82"/>
      <c r="AC1268" s="82"/>
      <c r="AD1268" s="82"/>
      <c r="AE1268" s="82"/>
      <c r="AF1268" s="82"/>
      <c r="AG1268" s="82"/>
      <c r="AH1268" s="82"/>
      <c r="AI1268" s="82"/>
      <c r="AJ1268" s="82"/>
      <c r="AK1268" s="82"/>
      <c r="AL1268" s="82"/>
      <c r="AM1268" s="82"/>
      <c r="AN1268" s="82"/>
      <c r="AO1268" s="82"/>
      <c r="AP1268" s="82"/>
      <c r="AQ1268" s="82"/>
      <c r="AR1268" s="82"/>
      <c r="AS1268" s="82"/>
      <c r="AT1268" s="82"/>
      <c r="AU1268" s="82"/>
      <c r="AV1268" s="82"/>
      <c r="AW1268" s="82"/>
      <c r="AX1268" s="82"/>
      <c r="AY1268" s="82"/>
      <c r="AZ1268" s="82"/>
      <c r="BA1268" s="82"/>
    </row>
    <row r="1269" spans="1:53" x14ac:dyDescent="0.35">
      <c r="A1269" s="82"/>
      <c r="B1269" s="82"/>
      <c r="C1269" s="82"/>
      <c r="D1269" s="82"/>
      <c r="E1269" s="82"/>
      <c r="F1269" s="82"/>
      <c r="G1269" s="82"/>
      <c r="H1269" s="82"/>
      <c r="I1269" s="82"/>
      <c r="J1269" s="82"/>
      <c r="K1269" s="82"/>
      <c r="L1269" s="82"/>
      <c r="M1269" s="82"/>
      <c r="N1269" s="82"/>
      <c r="O1269" s="82"/>
      <c r="P1269" s="82"/>
      <c r="Q1269" s="82"/>
      <c r="R1269" s="82"/>
      <c r="S1269" s="82"/>
      <c r="T1269" s="82"/>
      <c r="U1269" s="82"/>
      <c r="V1269" s="82"/>
      <c r="W1269" s="82"/>
      <c r="X1269" s="82"/>
      <c r="Y1269" s="82"/>
      <c r="Z1269" s="82"/>
      <c r="AA1269" s="82"/>
      <c r="AB1269" s="82"/>
      <c r="AC1269" s="82"/>
      <c r="AD1269" s="82"/>
      <c r="AE1269" s="82"/>
      <c r="AF1269" s="82"/>
      <c r="AG1269" s="82"/>
      <c r="AH1269" s="82"/>
      <c r="AI1269" s="82"/>
      <c r="AJ1269" s="82"/>
      <c r="AK1269" s="82"/>
      <c r="AL1269" s="82"/>
      <c r="AM1269" s="82"/>
      <c r="AN1269" s="82"/>
      <c r="AO1269" s="82"/>
      <c r="AP1269" s="82"/>
      <c r="AQ1269" s="82"/>
      <c r="AR1269" s="82"/>
      <c r="AS1269" s="82"/>
      <c r="AT1269" s="82"/>
      <c r="AU1269" s="82"/>
      <c r="AV1269" s="82"/>
      <c r="AW1269" s="82"/>
      <c r="AX1269" s="82"/>
      <c r="AY1269" s="82"/>
      <c r="AZ1269" s="82"/>
      <c r="BA1269" s="82"/>
    </row>
    <row r="1270" spans="1:53" x14ac:dyDescent="0.35">
      <c r="A1270" s="82"/>
      <c r="B1270" s="82"/>
      <c r="C1270" s="82"/>
      <c r="D1270" s="82"/>
      <c r="E1270" s="82"/>
      <c r="F1270" s="82"/>
      <c r="G1270" s="82"/>
      <c r="H1270" s="82"/>
      <c r="I1270" s="82"/>
      <c r="J1270" s="82"/>
      <c r="K1270" s="82"/>
      <c r="L1270" s="82"/>
      <c r="M1270" s="82"/>
      <c r="N1270" s="82"/>
      <c r="O1270" s="82"/>
      <c r="P1270" s="82"/>
      <c r="Q1270" s="82"/>
      <c r="R1270" s="82"/>
      <c r="S1270" s="82"/>
      <c r="T1270" s="82"/>
      <c r="U1270" s="82"/>
      <c r="V1270" s="82"/>
      <c r="W1270" s="82"/>
      <c r="X1270" s="82"/>
      <c r="Y1270" s="82"/>
      <c r="Z1270" s="82"/>
      <c r="AA1270" s="82"/>
      <c r="AB1270" s="82"/>
      <c r="AC1270" s="82"/>
      <c r="AD1270" s="82"/>
      <c r="AE1270" s="82"/>
      <c r="AF1270" s="82"/>
      <c r="AG1270" s="82"/>
      <c r="AH1270" s="82"/>
      <c r="AI1270" s="82"/>
      <c r="AJ1270" s="82"/>
      <c r="AK1270" s="82"/>
      <c r="AL1270" s="82"/>
      <c r="AM1270" s="82"/>
      <c r="AN1270" s="82"/>
      <c r="AO1270" s="82"/>
      <c r="AP1270" s="82"/>
      <c r="AQ1270" s="82"/>
      <c r="AR1270" s="82"/>
      <c r="AS1270" s="82"/>
      <c r="AT1270" s="82"/>
      <c r="AU1270" s="82"/>
      <c r="AV1270" s="82"/>
      <c r="AW1270" s="82"/>
      <c r="AX1270" s="82"/>
      <c r="AY1270" s="82"/>
      <c r="AZ1270" s="82"/>
      <c r="BA1270" s="82"/>
    </row>
    <row r="1271" spans="1:53" x14ac:dyDescent="0.35">
      <c r="A1271" s="82"/>
      <c r="B1271" s="82"/>
      <c r="C1271" s="82"/>
      <c r="D1271" s="82"/>
      <c r="E1271" s="82"/>
      <c r="F1271" s="82"/>
      <c r="G1271" s="82"/>
      <c r="H1271" s="82"/>
      <c r="I1271" s="82"/>
      <c r="J1271" s="82"/>
      <c r="K1271" s="82"/>
      <c r="L1271" s="82"/>
      <c r="M1271" s="82"/>
      <c r="N1271" s="82"/>
      <c r="O1271" s="82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  <c r="Z1271" s="82"/>
      <c r="AA1271" s="82"/>
      <c r="AB1271" s="82"/>
      <c r="AC1271" s="82"/>
      <c r="AD1271" s="82"/>
      <c r="AE1271" s="82"/>
      <c r="AF1271" s="82"/>
      <c r="AG1271" s="82"/>
      <c r="AH1271" s="82"/>
      <c r="AI1271" s="82"/>
      <c r="AJ1271" s="82"/>
      <c r="AK1271" s="82"/>
      <c r="AL1271" s="82"/>
      <c r="AM1271" s="82"/>
      <c r="AN1271" s="82"/>
      <c r="AO1271" s="82"/>
      <c r="AP1271" s="82"/>
      <c r="AQ1271" s="82"/>
      <c r="AR1271" s="82"/>
      <c r="AS1271" s="82"/>
      <c r="AT1271" s="82"/>
      <c r="AU1271" s="82"/>
      <c r="AV1271" s="82"/>
      <c r="AW1271" s="82"/>
      <c r="AX1271" s="82"/>
      <c r="AY1271" s="82"/>
      <c r="AZ1271" s="82"/>
      <c r="BA1271" s="82"/>
    </row>
    <row r="1272" spans="1:53" x14ac:dyDescent="0.35">
      <c r="A1272" s="82"/>
      <c r="B1272" s="82"/>
      <c r="C1272" s="82"/>
      <c r="D1272" s="82"/>
      <c r="E1272" s="82"/>
      <c r="F1272" s="82"/>
      <c r="G1272" s="82"/>
      <c r="H1272" s="82"/>
      <c r="I1272" s="82"/>
      <c r="J1272" s="82"/>
      <c r="K1272" s="82"/>
      <c r="L1272" s="82"/>
      <c r="M1272" s="82"/>
      <c r="N1272" s="82"/>
      <c r="O1272" s="82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  <c r="Z1272" s="82"/>
      <c r="AA1272" s="82"/>
      <c r="AB1272" s="82"/>
      <c r="AC1272" s="82"/>
      <c r="AD1272" s="82"/>
      <c r="AE1272" s="82"/>
      <c r="AF1272" s="82"/>
      <c r="AG1272" s="82"/>
      <c r="AH1272" s="82"/>
      <c r="AI1272" s="82"/>
      <c r="AJ1272" s="82"/>
      <c r="AK1272" s="82"/>
      <c r="AL1272" s="82"/>
      <c r="AM1272" s="82"/>
      <c r="AN1272" s="82"/>
      <c r="AO1272" s="82"/>
      <c r="AP1272" s="82"/>
      <c r="AQ1272" s="82"/>
      <c r="AR1272" s="82"/>
      <c r="AS1272" s="82"/>
      <c r="AT1272" s="82"/>
      <c r="AU1272" s="82"/>
      <c r="AV1272" s="82"/>
      <c r="AW1272" s="82"/>
      <c r="AX1272" s="82"/>
      <c r="AY1272" s="82"/>
      <c r="AZ1272" s="82"/>
      <c r="BA1272" s="82"/>
    </row>
    <row r="1273" spans="1:53" x14ac:dyDescent="0.35">
      <c r="A1273" s="82"/>
      <c r="B1273" s="82"/>
      <c r="C1273" s="82"/>
      <c r="D1273" s="82"/>
      <c r="E1273" s="82"/>
      <c r="F1273" s="82"/>
      <c r="G1273" s="82"/>
      <c r="H1273" s="82"/>
      <c r="I1273" s="82"/>
      <c r="J1273" s="82"/>
      <c r="K1273" s="82"/>
      <c r="L1273" s="82"/>
      <c r="M1273" s="82"/>
      <c r="N1273" s="82"/>
      <c r="O1273" s="82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  <c r="Z1273" s="82"/>
      <c r="AA1273" s="82"/>
      <c r="AB1273" s="82"/>
      <c r="AC1273" s="82"/>
      <c r="AD1273" s="82"/>
      <c r="AE1273" s="82"/>
      <c r="AF1273" s="82"/>
      <c r="AG1273" s="82"/>
      <c r="AH1273" s="82"/>
      <c r="AI1273" s="82"/>
      <c r="AJ1273" s="82"/>
      <c r="AK1273" s="82"/>
      <c r="AL1273" s="82"/>
      <c r="AM1273" s="82"/>
      <c r="AN1273" s="82"/>
      <c r="AO1273" s="82"/>
      <c r="AP1273" s="82"/>
      <c r="AQ1273" s="82"/>
      <c r="AR1273" s="82"/>
      <c r="AS1273" s="82"/>
      <c r="AT1273" s="82"/>
      <c r="AU1273" s="82"/>
      <c r="AV1273" s="82"/>
      <c r="AW1273" s="82"/>
      <c r="AX1273" s="82"/>
      <c r="AY1273" s="82"/>
      <c r="AZ1273" s="82"/>
      <c r="BA1273" s="82"/>
    </row>
    <row r="1274" spans="1:53" x14ac:dyDescent="0.35">
      <c r="A1274" s="82"/>
      <c r="B1274" s="82"/>
      <c r="C1274" s="82"/>
      <c r="D1274" s="82"/>
      <c r="E1274" s="82"/>
      <c r="F1274" s="82"/>
      <c r="G1274" s="82"/>
      <c r="H1274" s="82"/>
      <c r="I1274" s="82"/>
      <c r="J1274" s="82"/>
      <c r="K1274" s="82"/>
      <c r="L1274" s="82"/>
      <c r="M1274" s="82"/>
      <c r="N1274" s="82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2"/>
      <c r="AA1274" s="82"/>
      <c r="AB1274" s="82"/>
      <c r="AC1274" s="82"/>
      <c r="AD1274" s="82"/>
      <c r="AE1274" s="82"/>
      <c r="AF1274" s="82"/>
      <c r="AG1274" s="82"/>
      <c r="AH1274" s="82"/>
      <c r="AI1274" s="82"/>
      <c r="AJ1274" s="82"/>
      <c r="AK1274" s="82"/>
      <c r="AL1274" s="82"/>
      <c r="AM1274" s="82"/>
      <c r="AN1274" s="82"/>
      <c r="AO1274" s="82"/>
      <c r="AP1274" s="82"/>
      <c r="AQ1274" s="82"/>
      <c r="AR1274" s="82"/>
      <c r="AS1274" s="82"/>
      <c r="AT1274" s="82"/>
      <c r="AU1274" s="82"/>
      <c r="AV1274" s="82"/>
      <c r="AW1274" s="82"/>
      <c r="AX1274" s="82"/>
      <c r="AY1274" s="82"/>
      <c r="AZ1274" s="82"/>
      <c r="BA1274" s="82"/>
    </row>
    <row r="1275" spans="1:53" x14ac:dyDescent="0.35">
      <c r="A1275" s="82"/>
      <c r="B1275" s="82"/>
      <c r="C1275" s="82"/>
      <c r="D1275" s="82"/>
      <c r="E1275" s="82"/>
      <c r="F1275" s="82"/>
      <c r="G1275" s="82"/>
      <c r="H1275" s="82"/>
      <c r="I1275" s="82"/>
      <c r="J1275" s="82"/>
      <c r="K1275" s="82"/>
      <c r="L1275" s="82"/>
      <c r="M1275" s="82"/>
      <c r="N1275" s="82"/>
      <c r="O1275" s="82"/>
      <c r="P1275" s="82"/>
      <c r="Q1275" s="82"/>
      <c r="R1275" s="82"/>
      <c r="S1275" s="82"/>
      <c r="T1275" s="82"/>
      <c r="U1275" s="82"/>
      <c r="V1275" s="82"/>
      <c r="W1275" s="82"/>
      <c r="X1275" s="82"/>
      <c r="Y1275" s="82"/>
      <c r="Z1275" s="82"/>
      <c r="AA1275" s="82"/>
      <c r="AB1275" s="82"/>
      <c r="AC1275" s="82"/>
      <c r="AD1275" s="82"/>
      <c r="AE1275" s="82"/>
      <c r="AF1275" s="82"/>
      <c r="AG1275" s="82"/>
      <c r="AH1275" s="82"/>
      <c r="AI1275" s="82"/>
      <c r="AJ1275" s="82"/>
      <c r="AK1275" s="82"/>
      <c r="AL1275" s="82"/>
      <c r="AM1275" s="82"/>
      <c r="AN1275" s="82"/>
      <c r="AO1275" s="82"/>
      <c r="AP1275" s="82"/>
      <c r="AQ1275" s="82"/>
      <c r="AR1275" s="82"/>
      <c r="AS1275" s="82"/>
      <c r="AT1275" s="82"/>
      <c r="AU1275" s="82"/>
      <c r="AV1275" s="82"/>
      <c r="AW1275" s="82"/>
      <c r="AX1275" s="82"/>
      <c r="AY1275" s="82"/>
      <c r="AZ1275" s="82"/>
      <c r="BA1275" s="82"/>
    </row>
    <row r="1276" spans="1:53" x14ac:dyDescent="0.35">
      <c r="A1276" s="82"/>
      <c r="B1276" s="82"/>
      <c r="C1276" s="82"/>
      <c r="D1276" s="82"/>
      <c r="E1276" s="82"/>
      <c r="F1276" s="82"/>
      <c r="G1276" s="82"/>
      <c r="H1276" s="82"/>
      <c r="I1276" s="82"/>
      <c r="J1276" s="82"/>
      <c r="K1276" s="82"/>
      <c r="L1276" s="82"/>
      <c r="M1276" s="82"/>
      <c r="N1276" s="82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2"/>
      <c r="AA1276" s="82"/>
      <c r="AB1276" s="82"/>
      <c r="AC1276" s="82"/>
      <c r="AD1276" s="82"/>
      <c r="AE1276" s="82"/>
      <c r="AF1276" s="82"/>
      <c r="AG1276" s="82"/>
      <c r="AH1276" s="82"/>
      <c r="AI1276" s="82"/>
      <c r="AJ1276" s="82"/>
      <c r="AK1276" s="82"/>
      <c r="AL1276" s="82"/>
      <c r="AM1276" s="82"/>
      <c r="AN1276" s="82"/>
      <c r="AO1276" s="82"/>
      <c r="AP1276" s="82"/>
      <c r="AQ1276" s="82"/>
      <c r="AR1276" s="82"/>
      <c r="AS1276" s="82"/>
      <c r="AT1276" s="82"/>
      <c r="AU1276" s="82"/>
      <c r="AV1276" s="82"/>
      <c r="AW1276" s="82"/>
      <c r="AX1276" s="82"/>
      <c r="AY1276" s="82"/>
      <c r="AZ1276" s="82"/>
      <c r="BA1276" s="82"/>
    </row>
    <row r="1277" spans="1:53" x14ac:dyDescent="0.35">
      <c r="A1277" s="82"/>
      <c r="B1277" s="82"/>
      <c r="C1277" s="82"/>
      <c r="D1277" s="82"/>
      <c r="E1277" s="82"/>
      <c r="F1277" s="82"/>
      <c r="G1277" s="82"/>
      <c r="H1277" s="82"/>
      <c r="I1277" s="82"/>
      <c r="J1277" s="82"/>
      <c r="K1277" s="82"/>
      <c r="L1277" s="82"/>
      <c r="M1277" s="82"/>
      <c r="N1277" s="82"/>
      <c r="O1277" s="82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  <c r="Z1277" s="82"/>
      <c r="AA1277" s="82"/>
      <c r="AB1277" s="82"/>
      <c r="AC1277" s="82"/>
      <c r="AD1277" s="82"/>
      <c r="AE1277" s="82"/>
      <c r="AF1277" s="82"/>
      <c r="AG1277" s="82"/>
      <c r="AH1277" s="82"/>
      <c r="AI1277" s="82"/>
      <c r="AJ1277" s="82"/>
      <c r="AK1277" s="82"/>
      <c r="AL1277" s="82"/>
      <c r="AM1277" s="82"/>
      <c r="AN1277" s="82"/>
      <c r="AO1277" s="82"/>
      <c r="AP1277" s="82"/>
      <c r="AQ1277" s="82"/>
      <c r="AR1277" s="82"/>
      <c r="AS1277" s="82"/>
      <c r="AT1277" s="82"/>
      <c r="AU1277" s="82"/>
      <c r="AV1277" s="82"/>
      <c r="AW1277" s="82"/>
      <c r="AX1277" s="82"/>
      <c r="AY1277" s="82"/>
      <c r="AZ1277" s="82"/>
      <c r="BA1277" s="82"/>
    </row>
    <row r="1278" spans="1:53" x14ac:dyDescent="0.35">
      <c r="A1278" s="82"/>
      <c r="B1278" s="82"/>
      <c r="C1278" s="82"/>
      <c r="D1278" s="82"/>
      <c r="E1278" s="82"/>
      <c r="F1278" s="82"/>
      <c r="G1278" s="82"/>
      <c r="H1278" s="82"/>
      <c r="I1278" s="82"/>
      <c r="J1278" s="82"/>
      <c r="K1278" s="82"/>
      <c r="L1278" s="82"/>
      <c r="M1278" s="82"/>
      <c r="N1278" s="82"/>
      <c r="O1278" s="82"/>
      <c r="P1278" s="82"/>
      <c r="Q1278" s="82"/>
      <c r="R1278" s="82"/>
      <c r="S1278" s="82"/>
      <c r="T1278" s="82"/>
      <c r="U1278" s="82"/>
      <c r="V1278" s="82"/>
      <c r="W1278" s="82"/>
      <c r="X1278" s="82"/>
      <c r="Y1278" s="82"/>
      <c r="Z1278" s="82"/>
      <c r="AA1278" s="82"/>
      <c r="AB1278" s="82"/>
      <c r="AC1278" s="82"/>
      <c r="AD1278" s="82"/>
      <c r="AE1278" s="82"/>
      <c r="AF1278" s="82"/>
      <c r="AG1278" s="82"/>
      <c r="AH1278" s="82"/>
      <c r="AI1278" s="82"/>
      <c r="AJ1278" s="82"/>
      <c r="AK1278" s="82"/>
      <c r="AL1278" s="82"/>
      <c r="AM1278" s="82"/>
      <c r="AN1278" s="82"/>
      <c r="AO1278" s="82"/>
      <c r="AP1278" s="82"/>
      <c r="AQ1278" s="82"/>
      <c r="AR1278" s="82"/>
      <c r="AS1278" s="82"/>
      <c r="AT1278" s="82"/>
      <c r="AU1278" s="82"/>
      <c r="AV1278" s="82"/>
      <c r="AW1278" s="82"/>
      <c r="AX1278" s="82"/>
      <c r="AY1278" s="82"/>
      <c r="AZ1278" s="82"/>
      <c r="BA1278" s="82"/>
    </row>
    <row r="1279" spans="1:53" x14ac:dyDescent="0.35">
      <c r="A1279" s="82"/>
      <c r="B1279" s="82"/>
      <c r="C1279" s="82"/>
      <c r="D1279" s="82"/>
      <c r="E1279" s="82"/>
      <c r="F1279" s="82"/>
      <c r="G1279" s="82"/>
      <c r="H1279" s="82"/>
      <c r="I1279" s="82"/>
      <c r="J1279" s="82"/>
      <c r="K1279" s="82"/>
      <c r="L1279" s="82"/>
      <c r="M1279" s="82"/>
      <c r="N1279" s="82"/>
      <c r="O1279" s="82"/>
      <c r="P1279" s="82"/>
      <c r="Q1279" s="82"/>
      <c r="R1279" s="82"/>
      <c r="S1279" s="82"/>
      <c r="T1279" s="82"/>
      <c r="U1279" s="82"/>
      <c r="V1279" s="82"/>
      <c r="W1279" s="82"/>
      <c r="X1279" s="82"/>
      <c r="Y1279" s="82"/>
      <c r="Z1279" s="82"/>
      <c r="AA1279" s="82"/>
      <c r="AB1279" s="82"/>
      <c r="AC1279" s="82"/>
      <c r="AD1279" s="82"/>
      <c r="AE1279" s="82"/>
      <c r="AF1279" s="82"/>
      <c r="AG1279" s="82"/>
      <c r="AH1279" s="82"/>
      <c r="AI1279" s="82"/>
      <c r="AJ1279" s="82"/>
      <c r="AK1279" s="82"/>
      <c r="AL1279" s="82"/>
      <c r="AM1279" s="82"/>
      <c r="AN1279" s="82"/>
      <c r="AO1279" s="82"/>
      <c r="AP1279" s="82"/>
      <c r="AQ1279" s="82"/>
      <c r="AR1279" s="82"/>
      <c r="AS1279" s="82"/>
      <c r="AT1279" s="82"/>
      <c r="AU1279" s="82"/>
      <c r="AV1279" s="82"/>
      <c r="AW1279" s="82"/>
      <c r="AX1279" s="82"/>
      <c r="AY1279" s="82"/>
      <c r="AZ1279" s="82"/>
      <c r="BA1279" s="82"/>
    </row>
    <row r="1280" spans="1:53" x14ac:dyDescent="0.35">
      <c r="A1280" s="82"/>
      <c r="B1280" s="82"/>
      <c r="C1280" s="82"/>
      <c r="D1280" s="82"/>
      <c r="E1280" s="82"/>
      <c r="F1280" s="82"/>
      <c r="G1280" s="82"/>
      <c r="H1280" s="82"/>
      <c r="I1280" s="82"/>
      <c r="J1280" s="82"/>
      <c r="K1280" s="82"/>
      <c r="L1280" s="82"/>
      <c r="M1280" s="82"/>
      <c r="N1280" s="82"/>
      <c r="O1280" s="82"/>
      <c r="P1280" s="82"/>
      <c r="Q1280" s="82"/>
      <c r="R1280" s="82"/>
      <c r="S1280" s="82"/>
      <c r="T1280" s="82"/>
      <c r="U1280" s="82"/>
      <c r="V1280" s="82"/>
      <c r="W1280" s="82"/>
      <c r="X1280" s="82"/>
      <c r="Y1280" s="82"/>
      <c r="Z1280" s="82"/>
      <c r="AA1280" s="82"/>
      <c r="AB1280" s="82"/>
      <c r="AC1280" s="82"/>
      <c r="AD1280" s="82"/>
      <c r="AE1280" s="82"/>
      <c r="AF1280" s="82"/>
      <c r="AG1280" s="82"/>
      <c r="AH1280" s="82"/>
      <c r="AI1280" s="82"/>
      <c r="AJ1280" s="82"/>
      <c r="AK1280" s="82"/>
      <c r="AL1280" s="82"/>
      <c r="AM1280" s="82"/>
      <c r="AN1280" s="82"/>
      <c r="AO1280" s="82"/>
      <c r="AP1280" s="82"/>
      <c r="AQ1280" s="82"/>
      <c r="AR1280" s="82"/>
      <c r="AS1280" s="82"/>
      <c r="AT1280" s="82"/>
      <c r="AU1280" s="82"/>
      <c r="AV1280" s="82"/>
      <c r="AW1280" s="82"/>
      <c r="AX1280" s="82"/>
      <c r="AY1280" s="82"/>
      <c r="AZ1280" s="82"/>
      <c r="BA1280" s="82"/>
    </row>
    <row r="1281" spans="1:53" x14ac:dyDescent="0.35">
      <c r="A1281" s="82"/>
      <c r="B1281" s="82"/>
      <c r="C1281" s="82"/>
      <c r="D1281" s="82"/>
      <c r="E1281" s="82"/>
      <c r="F1281" s="82"/>
      <c r="G1281" s="82"/>
      <c r="H1281" s="82"/>
      <c r="I1281" s="82"/>
      <c r="J1281" s="82"/>
      <c r="K1281" s="82"/>
      <c r="L1281" s="82"/>
      <c r="M1281" s="82"/>
      <c r="N1281" s="82"/>
      <c r="O1281" s="82"/>
      <c r="P1281" s="82"/>
      <c r="Q1281" s="82"/>
      <c r="R1281" s="82"/>
      <c r="S1281" s="82"/>
      <c r="T1281" s="82"/>
      <c r="U1281" s="82"/>
      <c r="V1281" s="82"/>
      <c r="W1281" s="82"/>
      <c r="X1281" s="82"/>
      <c r="Y1281" s="82"/>
      <c r="Z1281" s="82"/>
      <c r="AA1281" s="82"/>
      <c r="AB1281" s="82"/>
      <c r="AC1281" s="82"/>
      <c r="AD1281" s="82"/>
      <c r="AE1281" s="82"/>
      <c r="AF1281" s="82"/>
      <c r="AG1281" s="82"/>
      <c r="AH1281" s="82"/>
      <c r="AI1281" s="82"/>
      <c r="AJ1281" s="82"/>
      <c r="AK1281" s="82"/>
      <c r="AL1281" s="82"/>
      <c r="AM1281" s="82"/>
      <c r="AN1281" s="82"/>
      <c r="AO1281" s="82"/>
      <c r="AP1281" s="82"/>
      <c r="AQ1281" s="82"/>
      <c r="AR1281" s="82"/>
      <c r="AS1281" s="82"/>
      <c r="AT1281" s="82"/>
      <c r="AU1281" s="82"/>
      <c r="AV1281" s="82"/>
      <c r="AW1281" s="82"/>
      <c r="AX1281" s="82"/>
      <c r="AY1281" s="82"/>
      <c r="AZ1281" s="82"/>
      <c r="BA1281" s="82"/>
    </row>
    <row r="1282" spans="1:53" x14ac:dyDescent="0.35">
      <c r="A1282" s="82"/>
      <c r="B1282" s="82"/>
      <c r="C1282" s="82"/>
      <c r="D1282" s="82"/>
      <c r="E1282" s="82"/>
      <c r="F1282" s="82"/>
      <c r="G1282" s="82"/>
      <c r="H1282" s="82"/>
      <c r="I1282" s="82"/>
      <c r="J1282" s="82"/>
      <c r="K1282" s="82"/>
      <c r="L1282" s="82"/>
      <c r="M1282" s="82"/>
      <c r="N1282" s="82"/>
      <c r="O1282" s="82"/>
      <c r="P1282" s="82"/>
      <c r="Q1282" s="82"/>
      <c r="R1282" s="82"/>
      <c r="S1282" s="82"/>
      <c r="T1282" s="82"/>
      <c r="U1282" s="82"/>
      <c r="V1282" s="82"/>
      <c r="W1282" s="82"/>
      <c r="X1282" s="82"/>
      <c r="Y1282" s="82"/>
      <c r="Z1282" s="82"/>
      <c r="AA1282" s="82"/>
      <c r="AB1282" s="82"/>
      <c r="AC1282" s="82"/>
      <c r="AD1282" s="82"/>
      <c r="AE1282" s="82"/>
      <c r="AF1282" s="82"/>
      <c r="AG1282" s="82"/>
      <c r="AH1282" s="82"/>
      <c r="AI1282" s="82"/>
      <c r="AJ1282" s="82"/>
      <c r="AK1282" s="82"/>
      <c r="AL1282" s="82"/>
      <c r="AM1282" s="82"/>
      <c r="AN1282" s="82"/>
      <c r="AO1282" s="82"/>
      <c r="AP1282" s="82"/>
      <c r="AQ1282" s="82"/>
      <c r="AR1282" s="82"/>
      <c r="AS1282" s="82"/>
      <c r="AT1282" s="82"/>
      <c r="AU1282" s="82"/>
      <c r="AV1282" s="82"/>
      <c r="AW1282" s="82"/>
      <c r="AX1282" s="82"/>
      <c r="AY1282" s="82"/>
      <c r="AZ1282" s="82"/>
      <c r="BA1282" s="82"/>
    </row>
    <row r="1283" spans="1:53" x14ac:dyDescent="0.35">
      <c r="A1283" s="82"/>
      <c r="B1283" s="82"/>
      <c r="C1283" s="82"/>
      <c r="D1283" s="82"/>
      <c r="E1283" s="82"/>
      <c r="F1283" s="82"/>
      <c r="G1283" s="82"/>
      <c r="H1283" s="82"/>
      <c r="I1283" s="82"/>
      <c r="J1283" s="82"/>
      <c r="K1283" s="82"/>
      <c r="L1283" s="82"/>
      <c r="M1283" s="82"/>
      <c r="N1283" s="82"/>
      <c r="O1283" s="82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  <c r="Z1283" s="82"/>
      <c r="AA1283" s="82"/>
      <c r="AB1283" s="82"/>
      <c r="AC1283" s="82"/>
      <c r="AD1283" s="82"/>
      <c r="AE1283" s="82"/>
      <c r="AF1283" s="82"/>
      <c r="AG1283" s="82"/>
      <c r="AH1283" s="82"/>
      <c r="AI1283" s="82"/>
      <c r="AJ1283" s="82"/>
      <c r="AK1283" s="82"/>
      <c r="AL1283" s="82"/>
      <c r="AM1283" s="82"/>
      <c r="AN1283" s="82"/>
      <c r="AO1283" s="82"/>
      <c r="AP1283" s="82"/>
      <c r="AQ1283" s="82"/>
      <c r="AR1283" s="82"/>
      <c r="AS1283" s="82"/>
      <c r="AT1283" s="82"/>
      <c r="AU1283" s="82"/>
      <c r="AV1283" s="82"/>
      <c r="AW1283" s="82"/>
      <c r="AX1283" s="82"/>
      <c r="AY1283" s="82"/>
      <c r="AZ1283" s="82"/>
      <c r="BA1283" s="82"/>
    </row>
    <row r="1284" spans="1:53" x14ac:dyDescent="0.35">
      <c r="A1284" s="82"/>
      <c r="B1284" s="82"/>
      <c r="C1284" s="82"/>
      <c r="D1284" s="82"/>
      <c r="E1284" s="82"/>
      <c r="F1284" s="82"/>
      <c r="G1284" s="82"/>
      <c r="H1284" s="82"/>
      <c r="I1284" s="82"/>
      <c r="J1284" s="82"/>
      <c r="K1284" s="82"/>
      <c r="L1284" s="82"/>
      <c r="M1284" s="82"/>
      <c r="N1284" s="82"/>
      <c r="O1284" s="82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  <c r="Z1284" s="82"/>
      <c r="AA1284" s="82"/>
      <c r="AB1284" s="82"/>
      <c r="AC1284" s="82"/>
      <c r="AD1284" s="82"/>
      <c r="AE1284" s="82"/>
      <c r="AF1284" s="82"/>
      <c r="AG1284" s="82"/>
      <c r="AH1284" s="82"/>
      <c r="AI1284" s="82"/>
      <c r="AJ1284" s="82"/>
      <c r="AK1284" s="82"/>
      <c r="AL1284" s="82"/>
      <c r="AM1284" s="82"/>
      <c r="AN1284" s="82"/>
      <c r="AO1284" s="82"/>
      <c r="AP1284" s="82"/>
      <c r="AQ1284" s="82"/>
      <c r="AR1284" s="82"/>
      <c r="AS1284" s="82"/>
      <c r="AT1284" s="82"/>
      <c r="AU1284" s="82"/>
      <c r="AV1284" s="82"/>
      <c r="AW1284" s="82"/>
      <c r="AX1284" s="82"/>
      <c r="AY1284" s="82"/>
      <c r="AZ1284" s="82"/>
      <c r="BA1284" s="82"/>
    </row>
    <row r="1285" spans="1:53" x14ac:dyDescent="0.35">
      <c r="A1285" s="82"/>
      <c r="B1285" s="82"/>
      <c r="C1285" s="82"/>
      <c r="D1285" s="82"/>
      <c r="E1285" s="82"/>
      <c r="F1285" s="82"/>
      <c r="G1285" s="82"/>
      <c r="H1285" s="82"/>
      <c r="I1285" s="82"/>
      <c r="J1285" s="82"/>
      <c r="K1285" s="82"/>
      <c r="L1285" s="82"/>
      <c r="M1285" s="82"/>
      <c r="N1285" s="82"/>
      <c r="O1285" s="82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  <c r="Z1285" s="82"/>
      <c r="AA1285" s="82"/>
      <c r="AB1285" s="82"/>
      <c r="AC1285" s="82"/>
      <c r="AD1285" s="82"/>
      <c r="AE1285" s="82"/>
      <c r="AF1285" s="82"/>
      <c r="AG1285" s="82"/>
      <c r="AH1285" s="82"/>
      <c r="AI1285" s="82"/>
      <c r="AJ1285" s="82"/>
      <c r="AK1285" s="82"/>
      <c r="AL1285" s="82"/>
      <c r="AM1285" s="82"/>
      <c r="AN1285" s="82"/>
      <c r="AO1285" s="82"/>
      <c r="AP1285" s="82"/>
      <c r="AQ1285" s="82"/>
      <c r="AR1285" s="82"/>
      <c r="AS1285" s="82"/>
      <c r="AT1285" s="82"/>
      <c r="AU1285" s="82"/>
      <c r="AV1285" s="82"/>
      <c r="AW1285" s="82"/>
      <c r="AX1285" s="82"/>
      <c r="AY1285" s="82"/>
      <c r="AZ1285" s="82"/>
      <c r="BA1285" s="82"/>
    </row>
    <row r="1286" spans="1:53" x14ac:dyDescent="0.35">
      <c r="A1286" s="82"/>
      <c r="B1286" s="82"/>
      <c r="C1286" s="82"/>
      <c r="D1286" s="82"/>
      <c r="E1286" s="82"/>
      <c r="F1286" s="82"/>
      <c r="G1286" s="82"/>
      <c r="H1286" s="82"/>
      <c r="I1286" s="82"/>
      <c r="J1286" s="82"/>
      <c r="K1286" s="82"/>
      <c r="L1286" s="82"/>
      <c r="M1286" s="82"/>
      <c r="N1286" s="82"/>
      <c r="O1286" s="82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  <c r="Z1286" s="82"/>
      <c r="AA1286" s="82"/>
      <c r="AB1286" s="82"/>
      <c r="AC1286" s="82"/>
      <c r="AD1286" s="82"/>
      <c r="AE1286" s="82"/>
      <c r="AF1286" s="82"/>
      <c r="AG1286" s="82"/>
      <c r="AH1286" s="82"/>
      <c r="AI1286" s="82"/>
      <c r="AJ1286" s="82"/>
      <c r="AK1286" s="82"/>
      <c r="AL1286" s="82"/>
      <c r="AM1286" s="82"/>
      <c r="AN1286" s="82"/>
      <c r="AO1286" s="82"/>
      <c r="AP1286" s="82"/>
      <c r="AQ1286" s="82"/>
      <c r="AR1286" s="82"/>
      <c r="AS1286" s="82"/>
      <c r="AT1286" s="82"/>
      <c r="AU1286" s="82"/>
      <c r="AV1286" s="82"/>
      <c r="AW1286" s="82"/>
      <c r="AX1286" s="82"/>
      <c r="AY1286" s="82"/>
      <c r="AZ1286" s="82"/>
      <c r="BA1286" s="82"/>
    </row>
    <row r="1287" spans="1:53" x14ac:dyDescent="0.35">
      <c r="A1287" s="82"/>
      <c r="B1287" s="82"/>
      <c r="C1287" s="82"/>
      <c r="D1287" s="82"/>
      <c r="E1287" s="82"/>
      <c r="F1287" s="82"/>
      <c r="G1287" s="82"/>
      <c r="H1287" s="82"/>
      <c r="I1287" s="82"/>
      <c r="J1287" s="82"/>
      <c r="K1287" s="82"/>
      <c r="L1287" s="82"/>
      <c r="M1287" s="82"/>
      <c r="N1287" s="82"/>
      <c r="O1287" s="82"/>
      <c r="P1287" s="82"/>
      <c r="Q1287" s="82"/>
      <c r="R1287" s="82"/>
      <c r="S1287" s="82"/>
      <c r="T1287" s="82"/>
      <c r="U1287" s="82"/>
      <c r="V1287" s="82"/>
      <c r="W1287" s="82"/>
      <c r="X1287" s="82"/>
      <c r="Y1287" s="82"/>
      <c r="Z1287" s="82"/>
      <c r="AA1287" s="82"/>
      <c r="AB1287" s="82"/>
      <c r="AC1287" s="82"/>
      <c r="AD1287" s="82"/>
      <c r="AE1287" s="82"/>
      <c r="AF1287" s="82"/>
      <c r="AG1287" s="82"/>
      <c r="AH1287" s="82"/>
      <c r="AI1287" s="82"/>
      <c r="AJ1287" s="82"/>
      <c r="AK1287" s="82"/>
      <c r="AL1287" s="82"/>
      <c r="AM1287" s="82"/>
      <c r="AN1287" s="82"/>
      <c r="AO1287" s="82"/>
      <c r="AP1287" s="82"/>
      <c r="AQ1287" s="82"/>
      <c r="AR1287" s="82"/>
      <c r="AS1287" s="82"/>
      <c r="AT1287" s="82"/>
      <c r="AU1287" s="82"/>
      <c r="AV1287" s="82"/>
      <c r="AW1287" s="82"/>
      <c r="AX1287" s="82"/>
      <c r="AY1287" s="82"/>
      <c r="AZ1287" s="82"/>
      <c r="BA1287" s="82"/>
    </row>
    <row r="1288" spans="1:53" x14ac:dyDescent="0.35">
      <c r="A1288" s="82"/>
      <c r="B1288" s="82"/>
      <c r="C1288" s="82"/>
      <c r="D1288" s="82"/>
      <c r="E1288" s="82"/>
      <c r="F1288" s="82"/>
      <c r="G1288" s="82"/>
      <c r="H1288" s="82"/>
      <c r="I1288" s="82"/>
      <c r="J1288" s="82"/>
      <c r="K1288" s="82"/>
      <c r="L1288" s="82"/>
      <c r="M1288" s="82"/>
      <c r="N1288" s="82"/>
      <c r="O1288" s="82"/>
      <c r="P1288" s="82"/>
      <c r="Q1288" s="82"/>
      <c r="R1288" s="82"/>
      <c r="S1288" s="82"/>
      <c r="T1288" s="82"/>
      <c r="U1288" s="82"/>
      <c r="V1288" s="82"/>
      <c r="W1288" s="82"/>
      <c r="X1288" s="82"/>
      <c r="Y1288" s="82"/>
      <c r="Z1288" s="82"/>
      <c r="AA1288" s="82"/>
      <c r="AB1288" s="82"/>
      <c r="AC1288" s="82"/>
      <c r="AD1288" s="82"/>
      <c r="AE1288" s="82"/>
      <c r="AF1288" s="82"/>
      <c r="AG1288" s="82"/>
      <c r="AH1288" s="82"/>
      <c r="AI1288" s="82"/>
      <c r="AJ1288" s="82"/>
      <c r="AK1288" s="82"/>
      <c r="AL1288" s="82"/>
      <c r="AM1288" s="82"/>
      <c r="AN1288" s="82"/>
      <c r="AO1288" s="82"/>
      <c r="AP1288" s="82"/>
      <c r="AQ1288" s="82"/>
      <c r="AR1288" s="82"/>
      <c r="AS1288" s="82"/>
      <c r="AT1288" s="82"/>
      <c r="AU1288" s="82"/>
      <c r="AV1288" s="82"/>
      <c r="AW1288" s="82"/>
      <c r="AX1288" s="82"/>
      <c r="AY1288" s="82"/>
      <c r="AZ1288" s="82"/>
      <c r="BA1288" s="82"/>
    </row>
    <row r="1289" spans="1:53" x14ac:dyDescent="0.35">
      <c r="A1289" s="82"/>
      <c r="B1289" s="82"/>
      <c r="C1289" s="82"/>
      <c r="D1289" s="82"/>
      <c r="E1289" s="82"/>
      <c r="F1289" s="82"/>
      <c r="G1289" s="82"/>
      <c r="H1289" s="82"/>
      <c r="I1289" s="82"/>
      <c r="J1289" s="82"/>
      <c r="K1289" s="82"/>
      <c r="L1289" s="82"/>
      <c r="M1289" s="82"/>
      <c r="N1289" s="82"/>
      <c r="O1289" s="82"/>
      <c r="P1289" s="82"/>
      <c r="Q1289" s="82"/>
      <c r="R1289" s="82"/>
      <c r="S1289" s="82"/>
      <c r="T1289" s="82"/>
      <c r="U1289" s="82"/>
      <c r="V1289" s="82"/>
      <c r="W1289" s="82"/>
      <c r="X1289" s="82"/>
      <c r="Y1289" s="82"/>
      <c r="Z1289" s="82"/>
      <c r="AA1289" s="82"/>
      <c r="AB1289" s="82"/>
      <c r="AC1289" s="82"/>
      <c r="AD1289" s="82"/>
      <c r="AE1289" s="82"/>
      <c r="AF1289" s="82"/>
      <c r="AG1289" s="82"/>
      <c r="AH1289" s="82"/>
      <c r="AI1289" s="82"/>
      <c r="AJ1289" s="82"/>
      <c r="AK1289" s="82"/>
      <c r="AL1289" s="82"/>
      <c r="AM1289" s="82"/>
      <c r="AN1289" s="82"/>
      <c r="AO1289" s="82"/>
      <c r="AP1289" s="82"/>
      <c r="AQ1289" s="82"/>
      <c r="AR1289" s="82"/>
      <c r="AS1289" s="82"/>
      <c r="AT1289" s="82"/>
      <c r="AU1289" s="82"/>
      <c r="AV1289" s="82"/>
      <c r="AW1289" s="82"/>
      <c r="AX1289" s="82"/>
      <c r="AY1289" s="82"/>
      <c r="AZ1289" s="82"/>
      <c r="BA1289" s="82"/>
    </row>
    <row r="1290" spans="1:53" x14ac:dyDescent="0.35">
      <c r="A1290" s="82"/>
      <c r="B1290" s="82"/>
      <c r="C1290" s="82"/>
      <c r="D1290" s="82"/>
      <c r="E1290" s="82"/>
      <c r="F1290" s="82"/>
      <c r="G1290" s="82"/>
      <c r="H1290" s="82"/>
      <c r="I1290" s="82"/>
      <c r="J1290" s="82"/>
      <c r="K1290" s="82"/>
      <c r="L1290" s="82"/>
      <c r="M1290" s="82"/>
      <c r="N1290" s="82"/>
      <c r="O1290" s="82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  <c r="Z1290" s="82"/>
      <c r="AA1290" s="82"/>
      <c r="AB1290" s="82"/>
      <c r="AC1290" s="82"/>
      <c r="AD1290" s="82"/>
      <c r="AE1290" s="82"/>
      <c r="AF1290" s="82"/>
      <c r="AG1290" s="82"/>
      <c r="AH1290" s="82"/>
      <c r="AI1290" s="82"/>
      <c r="AJ1290" s="82"/>
      <c r="AK1290" s="82"/>
      <c r="AL1290" s="82"/>
      <c r="AM1290" s="82"/>
      <c r="AN1290" s="82"/>
      <c r="AO1290" s="82"/>
      <c r="AP1290" s="82"/>
      <c r="AQ1290" s="82"/>
      <c r="AR1290" s="82"/>
      <c r="AS1290" s="82"/>
      <c r="AT1290" s="82"/>
      <c r="AU1290" s="82"/>
      <c r="AV1290" s="82"/>
      <c r="AW1290" s="82"/>
      <c r="AX1290" s="82"/>
      <c r="AY1290" s="82"/>
      <c r="AZ1290" s="82"/>
      <c r="BA1290" s="82"/>
    </row>
    <row r="1291" spans="1:53" x14ac:dyDescent="0.35">
      <c r="A1291" s="82"/>
      <c r="B1291" s="82"/>
      <c r="C1291" s="82"/>
      <c r="D1291" s="82"/>
      <c r="E1291" s="82"/>
      <c r="F1291" s="82"/>
      <c r="G1291" s="82"/>
      <c r="H1291" s="82"/>
      <c r="I1291" s="82"/>
      <c r="J1291" s="82"/>
      <c r="K1291" s="82"/>
      <c r="L1291" s="82"/>
      <c r="M1291" s="82"/>
      <c r="N1291" s="82"/>
      <c r="O1291" s="82"/>
      <c r="P1291" s="82"/>
      <c r="Q1291" s="82"/>
      <c r="R1291" s="82"/>
      <c r="S1291" s="82"/>
      <c r="T1291" s="82"/>
      <c r="U1291" s="82"/>
      <c r="V1291" s="82"/>
      <c r="W1291" s="82"/>
      <c r="X1291" s="82"/>
      <c r="Y1291" s="82"/>
      <c r="Z1291" s="82"/>
      <c r="AA1291" s="82"/>
      <c r="AB1291" s="82"/>
      <c r="AC1291" s="82"/>
      <c r="AD1291" s="82"/>
      <c r="AE1291" s="82"/>
      <c r="AF1291" s="82"/>
      <c r="AG1291" s="82"/>
      <c r="AH1291" s="82"/>
      <c r="AI1291" s="82"/>
      <c r="AJ1291" s="82"/>
      <c r="AK1291" s="82"/>
      <c r="AL1291" s="82"/>
      <c r="AM1291" s="82"/>
      <c r="AN1291" s="82"/>
      <c r="AO1291" s="82"/>
      <c r="AP1291" s="82"/>
      <c r="AQ1291" s="82"/>
      <c r="AR1291" s="82"/>
      <c r="AS1291" s="82"/>
      <c r="AT1291" s="82"/>
      <c r="AU1291" s="82"/>
      <c r="AV1291" s="82"/>
      <c r="AW1291" s="82"/>
      <c r="AX1291" s="82"/>
      <c r="AY1291" s="82"/>
      <c r="AZ1291" s="82"/>
      <c r="BA1291" s="82"/>
    </row>
    <row r="1292" spans="1:53" x14ac:dyDescent="0.35">
      <c r="A1292" s="82"/>
      <c r="B1292" s="82"/>
      <c r="C1292" s="82"/>
      <c r="D1292" s="82"/>
      <c r="E1292" s="82"/>
      <c r="F1292" s="82"/>
      <c r="G1292" s="82"/>
      <c r="H1292" s="82"/>
      <c r="I1292" s="82"/>
      <c r="J1292" s="82"/>
      <c r="K1292" s="82"/>
      <c r="L1292" s="82"/>
      <c r="M1292" s="82"/>
      <c r="N1292" s="82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2"/>
      <c r="AA1292" s="82"/>
      <c r="AB1292" s="82"/>
      <c r="AC1292" s="82"/>
      <c r="AD1292" s="82"/>
      <c r="AE1292" s="82"/>
      <c r="AF1292" s="82"/>
      <c r="AG1292" s="82"/>
      <c r="AH1292" s="82"/>
      <c r="AI1292" s="82"/>
      <c r="AJ1292" s="82"/>
      <c r="AK1292" s="82"/>
      <c r="AL1292" s="82"/>
      <c r="AM1292" s="82"/>
      <c r="AN1292" s="82"/>
      <c r="AO1292" s="82"/>
      <c r="AP1292" s="82"/>
      <c r="AQ1292" s="82"/>
      <c r="AR1292" s="82"/>
      <c r="AS1292" s="82"/>
      <c r="AT1292" s="82"/>
      <c r="AU1292" s="82"/>
      <c r="AV1292" s="82"/>
      <c r="AW1292" s="82"/>
      <c r="AX1292" s="82"/>
      <c r="AY1292" s="82"/>
      <c r="AZ1292" s="82"/>
      <c r="BA1292" s="82"/>
    </row>
    <row r="1293" spans="1:53" x14ac:dyDescent="0.35">
      <c r="A1293" s="82"/>
      <c r="B1293" s="82"/>
      <c r="C1293" s="82"/>
      <c r="D1293" s="82"/>
      <c r="E1293" s="82"/>
      <c r="F1293" s="82"/>
      <c r="G1293" s="82"/>
      <c r="H1293" s="82"/>
      <c r="I1293" s="82"/>
      <c r="J1293" s="82"/>
      <c r="K1293" s="82"/>
      <c r="L1293" s="82"/>
      <c r="M1293" s="82"/>
      <c r="N1293" s="82"/>
      <c r="O1293" s="82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  <c r="Z1293" s="82"/>
      <c r="AA1293" s="82"/>
      <c r="AB1293" s="82"/>
      <c r="AC1293" s="82"/>
      <c r="AD1293" s="82"/>
      <c r="AE1293" s="82"/>
      <c r="AF1293" s="82"/>
      <c r="AG1293" s="82"/>
      <c r="AH1293" s="82"/>
      <c r="AI1293" s="82"/>
      <c r="AJ1293" s="82"/>
      <c r="AK1293" s="82"/>
      <c r="AL1293" s="82"/>
      <c r="AM1293" s="82"/>
      <c r="AN1293" s="82"/>
      <c r="AO1293" s="82"/>
      <c r="AP1293" s="82"/>
      <c r="AQ1293" s="82"/>
      <c r="AR1293" s="82"/>
      <c r="AS1293" s="82"/>
      <c r="AT1293" s="82"/>
      <c r="AU1293" s="82"/>
      <c r="AV1293" s="82"/>
      <c r="AW1293" s="82"/>
      <c r="AX1293" s="82"/>
      <c r="AY1293" s="82"/>
      <c r="AZ1293" s="82"/>
      <c r="BA1293" s="82"/>
    </row>
    <row r="1294" spans="1:53" x14ac:dyDescent="0.35">
      <c r="A1294" s="82"/>
      <c r="B1294" s="82"/>
      <c r="C1294" s="82"/>
      <c r="D1294" s="82"/>
      <c r="E1294" s="82"/>
      <c r="F1294" s="82"/>
      <c r="G1294" s="82"/>
      <c r="H1294" s="82"/>
      <c r="I1294" s="82"/>
      <c r="J1294" s="82"/>
      <c r="K1294" s="82"/>
      <c r="L1294" s="82"/>
      <c r="M1294" s="82"/>
      <c r="N1294" s="82"/>
      <c r="O1294" s="82"/>
      <c r="P1294" s="82"/>
      <c r="Q1294" s="82"/>
      <c r="R1294" s="82"/>
      <c r="S1294" s="82"/>
      <c r="T1294" s="82"/>
      <c r="U1294" s="82"/>
      <c r="V1294" s="82"/>
      <c r="W1294" s="82"/>
      <c r="X1294" s="82"/>
      <c r="Y1294" s="82"/>
      <c r="Z1294" s="82"/>
      <c r="AA1294" s="82"/>
      <c r="AB1294" s="82"/>
      <c r="AC1294" s="82"/>
      <c r="AD1294" s="82"/>
      <c r="AE1294" s="82"/>
      <c r="AF1294" s="82"/>
      <c r="AG1294" s="82"/>
      <c r="AH1294" s="82"/>
      <c r="AI1294" s="82"/>
      <c r="AJ1294" s="82"/>
      <c r="AK1294" s="82"/>
      <c r="AL1294" s="82"/>
      <c r="AM1294" s="82"/>
      <c r="AN1294" s="82"/>
      <c r="AO1294" s="82"/>
      <c r="AP1294" s="82"/>
      <c r="AQ1294" s="82"/>
      <c r="AR1294" s="82"/>
      <c r="AS1294" s="82"/>
      <c r="AT1294" s="82"/>
      <c r="AU1294" s="82"/>
      <c r="AV1294" s="82"/>
      <c r="AW1294" s="82"/>
      <c r="AX1294" s="82"/>
      <c r="AY1294" s="82"/>
      <c r="AZ1294" s="82"/>
      <c r="BA1294" s="82"/>
    </row>
    <row r="1295" spans="1:53" x14ac:dyDescent="0.35">
      <c r="A1295" s="82"/>
      <c r="B1295" s="82"/>
      <c r="C1295" s="82"/>
      <c r="D1295" s="82"/>
      <c r="E1295" s="82"/>
      <c r="F1295" s="82"/>
      <c r="G1295" s="82"/>
      <c r="H1295" s="82"/>
      <c r="I1295" s="82"/>
      <c r="J1295" s="82"/>
      <c r="K1295" s="82"/>
      <c r="L1295" s="82"/>
      <c r="M1295" s="82"/>
      <c r="N1295" s="82"/>
      <c r="O1295" s="82"/>
      <c r="P1295" s="82"/>
      <c r="Q1295" s="82"/>
      <c r="R1295" s="82"/>
      <c r="S1295" s="82"/>
      <c r="T1295" s="82"/>
      <c r="U1295" s="82"/>
      <c r="V1295" s="82"/>
      <c r="W1295" s="82"/>
      <c r="X1295" s="82"/>
      <c r="Y1295" s="82"/>
      <c r="Z1295" s="82"/>
      <c r="AA1295" s="82"/>
      <c r="AB1295" s="82"/>
      <c r="AC1295" s="82"/>
      <c r="AD1295" s="82"/>
      <c r="AE1295" s="82"/>
      <c r="AF1295" s="82"/>
      <c r="AG1295" s="82"/>
      <c r="AH1295" s="82"/>
      <c r="AI1295" s="82"/>
      <c r="AJ1295" s="82"/>
      <c r="AK1295" s="82"/>
      <c r="AL1295" s="82"/>
      <c r="AM1295" s="82"/>
      <c r="AN1295" s="82"/>
      <c r="AO1295" s="82"/>
      <c r="AP1295" s="82"/>
      <c r="AQ1295" s="82"/>
      <c r="AR1295" s="82"/>
      <c r="AS1295" s="82"/>
      <c r="AT1295" s="82"/>
      <c r="AU1295" s="82"/>
      <c r="AV1295" s="82"/>
      <c r="AW1295" s="82"/>
      <c r="AX1295" s="82"/>
      <c r="AY1295" s="82"/>
      <c r="AZ1295" s="82"/>
      <c r="BA1295" s="82"/>
    </row>
    <row r="1296" spans="1:53" x14ac:dyDescent="0.35">
      <c r="A1296" s="82"/>
      <c r="B1296" s="82"/>
      <c r="C1296" s="82"/>
      <c r="D1296" s="82"/>
      <c r="E1296" s="82"/>
      <c r="F1296" s="82"/>
      <c r="G1296" s="82"/>
      <c r="H1296" s="82"/>
      <c r="I1296" s="82"/>
      <c r="J1296" s="82"/>
      <c r="K1296" s="82"/>
      <c r="L1296" s="82"/>
      <c r="M1296" s="82"/>
      <c r="N1296" s="82"/>
      <c r="O1296" s="82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  <c r="Z1296" s="82"/>
      <c r="AA1296" s="82"/>
      <c r="AB1296" s="82"/>
      <c r="AC1296" s="82"/>
      <c r="AD1296" s="82"/>
      <c r="AE1296" s="82"/>
      <c r="AF1296" s="82"/>
      <c r="AG1296" s="82"/>
      <c r="AH1296" s="82"/>
      <c r="AI1296" s="82"/>
      <c r="AJ1296" s="82"/>
      <c r="AK1296" s="82"/>
      <c r="AL1296" s="82"/>
      <c r="AM1296" s="82"/>
      <c r="AN1296" s="82"/>
      <c r="AO1296" s="82"/>
      <c r="AP1296" s="82"/>
      <c r="AQ1296" s="82"/>
      <c r="AR1296" s="82"/>
      <c r="AS1296" s="82"/>
      <c r="AT1296" s="82"/>
      <c r="AU1296" s="82"/>
      <c r="AV1296" s="82"/>
      <c r="AW1296" s="82"/>
      <c r="AX1296" s="82"/>
      <c r="AY1296" s="82"/>
      <c r="AZ1296" s="82"/>
      <c r="BA1296" s="82"/>
    </row>
    <row r="1297" spans="1:53" x14ac:dyDescent="0.35">
      <c r="A1297" s="82"/>
      <c r="B1297" s="82"/>
      <c r="C1297" s="82"/>
      <c r="D1297" s="82"/>
      <c r="E1297" s="82"/>
      <c r="F1297" s="82"/>
      <c r="G1297" s="82"/>
      <c r="H1297" s="82"/>
      <c r="I1297" s="82"/>
      <c r="J1297" s="82"/>
      <c r="K1297" s="82"/>
      <c r="L1297" s="82"/>
      <c r="M1297" s="82"/>
      <c r="N1297" s="82"/>
      <c r="O1297" s="82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  <c r="Z1297" s="82"/>
      <c r="AA1297" s="82"/>
      <c r="AB1297" s="82"/>
      <c r="AC1297" s="82"/>
      <c r="AD1297" s="82"/>
      <c r="AE1297" s="82"/>
      <c r="AF1297" s="82"/>
      <c r="AG1297" s="82"/>
      <c r="AH1297" s="82"/>
      <c r="AI1297" s="82"/>
      <c r="AJ1297" s="82"/>
      <c r="AK1297" s="82"/>
      <c r="AL1297" s="82"/>
      <c r="AM1297" s="82"/>
      <c r="AN1297" s="82"/>
      <c r="AO1297" s="82"/>
      <c r="AP1297" s="82"/>
      <c r="AQ1297" s="82"/>
      <c r="AR1297" s="82"/>
      <c r="AS1297" s="82"/>
      <c r="AT1297" s="82"/>
      <c r="AU1297" s="82"/>
      <c r="AV1297" s="82"/>
      <c r="AW1297" s="82"/>
      <c r="AX1297" s="82"/>
      <c r="AY1297" s="82"/>
      <c r="AZ1297" s="82"/>
      <c r="BA1297" s="82"/>
    </row>
    <row r="1298" spans="1:53" x14ac:dyDescent="0.35">
      <c r="A1298" s="82"/>
      <c r="B1298" s="82"/>
      <c r="C1298" s="82"/>
      <c r="D1298" s="82"/>
      <c r="E1298" s="82"/>
      <c r="F1298" s="82"/>
      <c r="G1298" s="82"/>
      <c r="H1298" s="82"/>
      <c r="I1298" s="82"/>
      <c r="J1298" s="82"/>
      <c r="K1298" s="82"/>
      <c r="L1298" s="82"/>
      <c r="M1298" s="82"/>
      <c r="N1298" s="82"/>
      <c r="O1298" s="82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  <c r="Z1298" s="82"/>
      <c r="AA1298" s="82"/>
      <c r="AB1298" s="82"/>
      <c r="AC1298" s="82"/>
      <c r="AD1298" s="82"/>
      <c r="AE1298" s="82"/>
      <c r="AF1298" s="82"/>
      <c r="AG1298" s="82"/>
      <c r="AH1298" s="82"/>
      <c r="AI1298" s="82"/>
      <c r="AJ1298" s="82"/>
      <c r="AK1298" s="82"/>
      <c r="AL1298" s="82"/>
      <c r="AM1298" s="82"/>
      <c r="AN1298" s="82"/>
      <c r="AO1298" s="82"/>
      <c r="AP1298" s="82"/>
      <c r="AQ1298" s="82"/>
      <c r="AR1298" s="82"/>
      <c r="AS1298" s="82"/>
      <c r="AT1298" s="82"/>
      <c r="AU1298" s="82"/>
      <c r="AV1298" s="82"/>
      <c r="AW1298" s="82"/>
      <c r="AX1298" s="82"/>
      <c r="AY1298" s="82"/>
      <c r="AZ1298" s="82"/>
      <c r="BA1298" s="82"/>
    </row>
    <row r="1299" spans="1:53" x14ac:dyDescent="0.35">
      <c r="A1299" s="82"/>
      <c r="B1299" s="82"/>
      <c r="C1299" s="82"/>
      <c r="D1299" s="82"/>
      <c r="E1299" s="82"/>
      <c r="F1299" s="82"/>
      <c r="G1299" s="82"/>
      <c r="H1299" s="82"/>
      <c r="I1299" s="82"/>
      <c r="J1299" s="82"/>
      <c r="K1299" s="82"/>
      <c r="L1299" s="82"/>
      <c r="M1299" s="82"/>
      <c r="N1299" s="82"/>
      <c r="O1299" s="82"/>
      <c r="P1299" s="82"/>
      <c r="Q1299" s="82"/>
      <c r="R1299" s="82"/>
      <c r="S1299" s="82"/>
      <c r="T1299" s="82"/>
      <c r="U1299" s="82"/>
      <c r="V1299" s="82"/>
      <c r="W1299" s="82"/>
      <c r="X1299" s="82"/>
      <c r="Y1299" s="82"/>
      <c r="Z1299" s="82"/>
      <c r="AA1299" s="82"/>
      <c r="AB1299" s="82"/>
      <c r="AC1299" s="82"/>
      <c r="AD1299" s="82"/>
      <c r="AE1299" s="82"/>
      <c r="AF1299" s="82"/>
      <c r="AG1299" s="82"/>
      <c r="AH1299" s="82"/>
      <c r="AI1299" s="82"/>
      <c r="AJ1299" s="82"/>
      <c r="AK1299" s="82"/>
      <c r="AL1299" s="82"/>
      <c r="AM1299" s="82"/>
      <c r="AN1299" s="82"/>
      <c r="AO1299" s="82"/>
      <c r="AP1299" s="82"/>
      <c r="AQ1299" s="82"/>
      <c r="AR1299" s="82"/>
      <c r="AS1299" s="82"/>
      <c r="AT1299" s="82"/>
      <c r="AU1299" s="82"/>
      <c r="AV1299" s="82"/>
      <c r="AW1299" s="82"/>
      <c r="AX1299" s="82"/>
      <c r="AY1299" s="82"/>
      <c r="AZ1299" s="82"/>
      <c r="BA1299" s="82"/>
    </row>
    <row r="1300" spans="1:53" x14ac:dyDescent="0.35">
      <c r="A1300" s="82"/>
      <c r="B1300" s="82"/>
      <c r="C1300" s="82"/>
      <c r="D1300" s="82"/>
      <c r="E1300" s="82"/>
      <c r="F1300" s="82"/>
      <c r="G1300" s="82"/>
      <c r="H1300" s="82"/>
      <c r="I1300" s="82"/>
      <c r="J1300" s="82"/>
      <c r="K1300" s="82"/>
      <c r="L1300" s="82"/>
      <c r="M1300" s="82"/>
      <c r="N1300" s="82"/>
      <c r="O1300" s="82"/>
      <c r="P1300" s="82"/>
      <c r="Q1300" s="82"/>
      <c r="R1300" s="82"/>
      <c r="S1300" s="82"/>
      <c r="T1300" s="82"/>
      <c r="U1300" s="82"/>
      <c r="V1300" s="82"/>
      <c r="W1300" s="82"/>
      <c r="X1300" s="82"/>
      <c r="Y1300" s="82"/>
      <c r="Z1300" s="82"/>
      <c r="AA1300" s="82"/>
      <c r="AB1300" s="82"/>
      <c r="AC1300" s="82"/>
      <c r="AD1300" s="82"/>
      <c r="AE1300" s="82"/>
      <c r="AF1300" s="82"/>
      <c r="AG1300" s="82"/>
      <c r="AH1300" s="82"/>
      <c r="AI1300" s="82"/>
      <c r="AJ1300" s="82"/>
      <c r="AK1300" s="82"/>
      <c r="AL1300" s="82"/>
      <c r="AM1300" s="82"/>
      <c r="AN1300" s="82"/>
      <c r="AO1300" s="82"/>
      <c r="AP1300" s="82"/>
      <c r="AQ1300" s="82"/>
      <c r="AR1300" s="82"/>
      <c r="AS1300" s="82"/>
      <c r="AT1300" s="82"/>
      <c r="AU1300" s="82"/>
      <c r="AV1300" s="82"/>
      <c r="AW1300" s="82"/>
      <c r="AX1300" s="82"/>
      <c r="AY1300" s="82"/>
      <c r="AZ1300" s="82"/>
      <c r="BA1300" s="82"/>
    </row>
    <row r="1301" spans="1:53" x14ac:dyDescent="0.35">
      <c r="A1301" s="82"/>
      <c r="B1301" s="82"/>
      <c r="C1301" s="82"/>
      <c r="D1301" s="82"/>
      <c r="E1301" s="82"/>
      <c r="F1301" s="82"/>
      <c r="G1301" s="82"/>
      <c r="H1301" s="82"/>
      <c r="I1301" s="82"/>
      <c r="J1301" s="82"/>
      <c r="K1301" s="82"/>
      <c r="L1301" s="82"/>
      <c r="M1301" s="82"/>
      <c r="N1301" s="82"/>
      <c r="O1301" s="82"/>
      <c r="P1301" s="82"/>
      <c r="Q1301" s="82"/>
      <c r="R1301" s="82"/>
      <c r="S1301" s="82"/>
      <c r="T1301" s="82"/>
      <c r="U1301" s="82"/>
      <c r="V1301" s="82"/>
      <c r="W1301" s="82"/>
      <c r="X1301" s="82"/>
      <c r="Y1301" s="82"/>
      <c r="Z1301" s="82"/>
      <c r="AA1301" s="82"/>
      <c r="AB1301" s="82"/>
      <c r="AC1301" s="82"/>
      <c r="AD1301" s="82"/>
      <c r="AE1301" s="82"/>
      <c r="AF1301" s="82"/>
      <c r="AG1301" s="82"/>
      <c r="AH1301" s="82"/>
      <c r="AI1301" s="82"/>
      <c r="AJ1301" s="82"/>
      <c r="AK1301" s="82"/>
      <c r="AL1301" s="82"/>
      <c r="AM1301" s="82"/>
      <c r="AN1301" s="82"/>
      <c r="AO1301" s="82"/>
      <c r="AP1301" s="82"/>
      <c r="AQ1301" s="82"/>
      <c r="AR1301" s="82"/>
      <c r="AS1301" s="82"/>
      <c r="AT1301" s="82"/>
      <c r="AU1301" s="82"/>
      <c r="AV1301" s="82"/>
      <c r="AW1301" s="82"/>
      <c r="AX1301" s="82"/>
      <c r="AY1301" s="82"/>
      <c r="AZ1301" s="82"/>
      <c r="BA1301" s="82"/>
    </row>
    <row r="1302" spans="1:53" x14ac:dyDescent="0.35">
      <c r="A1302" s="82"/>
      <c r="B1302" s="82"/>
      <c r="C1302" s="82"/>
      <c r="D1302" s="82"/>
      <c r="E1302" s="82"/>
      <c r="F1302" s="82"/>
      <c r="G1302" s="82"/>
      <c r="H1302" s="82"/>
      <c r="I1302" s="82"/>
      <c r="J1302" s="82"/>
      <c r="K1302" s="82"/>
      <c r="L1302" s="82"/>
      <c r="M1302" s="82"/>
      <c r="N1302" s="82"/>
      <c r="O1302" s="82"/>
      <c r="P1302" s="82"/>
      <c r="Q1302" s="82"/>
      <c r="R1302" s="82"/>
      <c r="S1302" s="82"/>
      <c r="T1302" s="82"/>
      <c r="U1302" s="82"/>
      <c r="V1302" s="82"/>
      <c r="W1302" s="82"/>
      <c r="X1302" s="82"/>
      <c r="Y1302" s="82"/>
      <c r="Z1302" s="82"/>
      <c r="AA1302" s="82"/>
      <c r="AB1302" s="82"/>
      <c r="AC1302" s="82"/>
      <c r="AD1302" s="82"/>
      <c r="AE1302" s="82"/>
      <c r="AF1302" s="82"/>
      <c r="AG1302" s="82"/>
      <c r="AH1302" s="82"/>
      <c r="AI1302" s="82"/>
      <c r="AJ1302" s="82"/>
      <c r="AK1302" s="82"/>
      <c r="AL1302" s="82"/>
      <c r="AM1302" s="82"/>
      <c r="AN1302" s="82"/>
      <c r="AO1302" s="82"/>
      <c r="AP1302" s="82"/>
      <c r="AQ1302" s="82"/>
      <c r="AR1302" s="82"/>
      <c r="AS1302" s="82"/>
      <c r="AT1302" s="82"/>
      <c r="AU1302" s="82"/>
      <c r="AV1302" s="82"/>
      <c r="AW1302" s="82"/>
      <c r="AX1302" s="82"/>
      <c r="AY1302" s="82"/>
      <c r="AZ1302" s="82"/>
      <c r="BA1302" s="82"/>
    </row>
    <row r="1303" spans="1:53" x14ac:dyDescent="0.35">
      <c r="A1303" s="82"/>
      <c r="B1303" s="82"/>
      <c r="C1303" s="82"/>
      <c r="D1303" s="82"/>
      <c r="E1303" s="82"/>
      <c r="F1303" s="82"/>
      <c r="G1303" s="82"/>
      <c r="H1303" s="82"/>
      <c r="I1303" s="82"/>
      <c r="J1303" s="82"/>
      <c r="K1303" s="82"/>
      <c r="L1303" s="82"/>
      <c r="M1303" s="82"/>
      <c r="N1303" s="82"/>
      <c r="O1303" s="82"/>
      <c r="P1303" s="82"/>
      <c r="Q1303" s="82"/>
      <c r="R1303" s="82"/>
      <c r="S1303" s="82"/>
      <c r="T1303" s="82"/>
      <c r="U1303" s="82"/>
      <c r="V1303" s="82"/>
      <c r="W1303" s="82"/>
      <c r="X1303" s="82"/>
      <c r="Y1303" s="82"/>
      <c r="Z1303" s="82"/>
      <c r="AA1303" s="82"/>
      <c r="AB1303" s="82"/>
      <c r="AC1303" s="82"/>
      <c r="AD1303" s="82"/>
      <c r="AE1303" s="82"/>
      <c r="AF1303" s="82"/>
      <c r="AG1303" s="82"/>
      <c r="AH1303" s="82"/>
      <c r="AI1303" s="82"/>
      <c r="AJ1303" s="82"/>
      <c r="AK1303" s="82"/>
      <c r="AL1303" s="82"/>
      <c r="AM1303" s="82"/>
      <c r="AN1303" s="82"/>
      <c r="AO1303" s="82"/>
      <c r="AP1303" s="82"/>
      <c r="AQ1303" s="82"/>
      <c r="AR1303" s="82"/>
      <c r="AS1303" s="82"/>
      <c r="AT1303" s="82"/>
      <c r="AU1303" s="82"/>
      <c r="AV1303" s="82"/>
      <c r="AW1303" s="82"/>
      <c r="AX1303" s="82"/>
      <c r="AY1303" s="82"/>
      <c r="AZ1303" s="82"/>
      <c r="BA1303" s="82"/>
    </row>
    <row r="1304" spans="1:53" x14ac:dyDescent="0.35">
      <c r="A1304" s="82"/>
      <c r="B1304" s="82"/>
      <c r="C1304" s="82"/>
      <c r="D1304" s="82"/>
      <c r="E1304" s="82"/>
      <c r="F1304" s="82"/>
      <c r="G1304" s="82"/>
      <c r="H1304" s="82"/>
      <c r="I1304" s="82"/>
      <c r="J1304" s="82"/>
      <c r="K1304" s="82"/>
      <c r="L1304" s="82"/>
      <c r="M1304" s="82"/>
      <c r="N1304" s="82"/>
      <c r="O1304" s="82"/>
      <c r="P1304" s="82"/>
      <c r="Q1304" s="82"/>
      <c r="R1304" s="82"/>
      <c r="S1304" s="82"/>
      <c r="T1304" s="82"/>
      <c r="U1304" s="82"/>
      <c r="V1304" s="82"/>
      <c r="W1304" s="82"/>
      <c r="X1304" s="82"/>
      <c r="Y1304" s="82"/>
      <c r="Z1304" s="82"/>
      <c r="AA1304" s="82"/>
      <c r="AB1304" s="82"/>
      <c r="AC1304" s="82"/>
      <c r="AD1304" s="82"/>
      <c r="AE1304" s="82"/>
      <c r="AF1304" s="82"/>
      <c r="AG1304" s="82"/>
      <c r="AH1304" s="82"/>
      <c r="AI1304" s="82"/>
      <c r="AJ1304" s="82"/>
      <c r="AK1304" s="82"/>
      <c r="AL1304" s="82"/>
      <c r="AM1304" s="82"/>
      <c r="AN1304" s="82"/>
      <c r="AO1304" s="82"/>
      <c r="AP1304" s="82"/>
      <c r="AQ1304" s="82"/>
      <c r="AR1304" s="82"/>
      <c r="AS1304" s="82"/>
      <c r="AT1304" s="82"/>
      <c r="AU1304" s="82"/>
      <c r="AV1304" s="82"/>
      <c r="AW1304" s="82"/>
      <c r="AX1304" s="82"/>
      <c r="AY1304" s="82"/>
      <c r="AZ1304" s="82"/>
      <c r="BA1304" s="82"/>
    </row>
    <row r="1305" spans="1:53" x14ac:dyDescent="0.35">
      <c r="A1305" s="82"/>
      <c r="B1305" s="82"/>
      <c r="C1305" s="82"/>
      <c r="D1305" s="82"/>
      <c r="E1305" s="82"/>
      <c r="F1305" s="82"/>
      <c r="G1305" s="82"/>
      <c r="H1305" s="82"/>
      <c r="I1305" s="82"/>
      <c r="J1305" s="82"/>
      <c r="K1305" s="82"/>
      <c r="L1305" s="82"/>
      <c r="M1305" s="82"/>
      <c r="N1305" s="82"/>
      <c r="O1305" s="82"/>
      <c r="P1305" s="82"/>
      <c r="Q1305" s="82"/>
      <c r="R1305" s="82"/>
      <c r="S1305" s="82"/>
      <c r="T1305" s="82"/>
      <c r="U1305" s="82"/>
      <c r="V1305" s="82"/>
      <c r="W1305" s="82"/>
      <c r="X1305" s="82"/>
      <c r="Y1305" s="82"/>
      <c r="Z1305" s="82"/>
      <c r="AA1305" s="82"/>
      <c r="AB1305" s="82"/>
      <c r="AC1305" s="82"/>
      <c r="AD1305" s="82"/>
      <c r="AE1305" s="82"/>
      <c r="AF1305" s="82"/>
      <c r="AG1305" s="82"/>
      <c r="AH1305" s="82"/>
      <c r="AI1305" s="82"/>
      <c r="AJ1305" s="82"/>
      <c r="AK1305" s="82"/>
      <c r="AL1305" s="82"/>
      <c r="AM1305" s="82"/>
      <c r="AN1305" s="82"/>
      <c r="AO1305" s="82"/>
      <c r="AP1305" s="82"/>
      <c r="AQ1305" s="82"/>
      <c r="AR1305" s="82"/>
      <c r="AS1305" s="82"/>
      <c r="AT1305" s="82"/>
      <c r="AU1305" s="82"/>
      <c r="AV1305" s="82"/>
      <c r="AW1305" s="82"/>
      <c r="AX1305" s="82"/>
      <c r="AY1305" s="82"/>
      <c r="AZ1305" s="82"/>
      <c r="BA1305" s="82"/>
    </row>
    <row r="1306" spans="1:53" x14ac:dyDescent="0.35">
      <c r="A1306" s="82"/>
      <c r="B1306" s="82"/>
      <c r="C1306" s="82"/>
      <c r="D1306" s="82"/>
      <c r="E1306" s="82"/>
      <c r="F1306" s="82"/>
      <c r="G1306" s="82"/>
      <c r="H1306" s="82"/>
      <c r="I1306" s="82"/>
      <c r="J1306" s="82"/>
      <c r="K1306" s="82"/>
      <c r="L1306" s="82"/>
      <c r="M1306" s="82"/>
      <c r="N1306" s="82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  <c r="Z1306" s="82"/>
      <c r="AA1306" s="82"/>
      <c r="AB1306" s="82"/>
      <c r="AC1306" s="82"/>
      <c r="AD1306" s="82"/>
      <c r="AE1306" s="82"/>
      <c r="AF1306" s="82"/>
      <c r="AG1306" s="82"/>
      <c r="AH1306" s="82"/>
      <c r="AI1306" s="82"/>
      <c r="AJ1306" s="82"/>
      <c r="AK1306" s="82"/>
      <c r="AL1306" s="82"/>
      <c r="AM1306" s="82"/>
      <c r="AN1306" s="82"/>
      <c r="AO1306" s="82"/>
      <c r="AP1306" s="82"/>
      <c r="AQ1306" s="82"/>
      <c r="AR1306" s="82"/>
      <c r="AS1306" s="82"/>
      <c r="AT1306" s="82"/>
      <c r="AU1306" s="82"/>
      <c r="AV1306" s="82"/>
      <c r="AW1306" s="82"/>
      <c r="AX1306" s="82"/>
      <c r="AY1306" s="82"/>
      <c r="AZ1306" s="82"/>
      <c r="BA1306" s="82"/>
    </row>
    <row r="1307" spans="1:53" x14ac:dyDescent="0.35">
      <c r="A1307" s="82"/>
      <c r="B1307" s="82"/>
      <c r="C1307" s="82"/>
      <c r="D1307" s="82"/>
      <c r="E1307" s="82"/>
      <c r="F1307" s="82"/>
      <c r="G1307" s="82"/>
      <c r="H1307" s="82"/>
      <c r="I1307" s="82"/>
      <c r="J1307" s="82"/>
      <c r="K1307" s="82"/>
      <c r="L1307" s="82"/>
      <c r="M1307" s="82"/>
      <c r="N1307" s="82"/>
      <c r="O1307" s="82"/>
      <c r="P1307" s="82"/>
      <c r="Q1307" s="82"/>
      <c r="R1307" s="82"/>
      <c r="S1307" s="82"/>
      <c r="T1307" s="82"/>
      <c r="U1307" s="82"/>
      <c r="V1307" s="82"/>
      <c r="W1307" s="82"/>
      <c r="X1307" s="82"/>
      <c r="Y1307" s="82"/>
      <c r="Z1307" s="82"/>
      <c r="AA1307" s="82"/>
      <c r="AB1307" s="82"/>
      <c r="AC1307" s="82"/>
      <c r="AD1307" s="82"/>
      <c r="AE1307" s="82"/>
      <c r="AF1307" s="82"/>
      <c r="AG1307" s="82"/>
      <c r="AH1307" s="82"/>
      <c r="AI1307" s="82"/>
      <c r="AJ1307" s="82"/>
      <c r="AK1307" s="82"/>
      <c r="AL1307" s="82"/>
      <c r="AM1307" s="82"/>
      <c r="AN1307" s="82"/>
      <c r="AO1307" s="82"/>
      <c r="AP1307" s="82"/>
      <c r="AQ1307" s="82"/>
      <c r="AR1307" s="82"/>
      <c r="AS1307" s="82"/>
      <c r="AT1307" s="82"/>
      <c r="AU1307" s="82"/>
      <c r="AV1307" s="82"/>
      <c r="AW1307" s="82"/>
      <c r="AX1307" s="82"/>
      <c r="AY1307" s="82"/>
      <c r="AZ1307" s="82"/>
      <c r="BA1307" s="82"/>
    </row>
    <row r="1308" spans="1:53" x14ac:dyDescent="0.35">
      <c r="A1308" s="82"/>
      <c r="B1308" s="82"/>
      <c r="C1308" s="82"/>
      <c r="D1308" s="82"/>
      <c r="E1308" s="82"/>
      <c r="F1308" s="82"/>
      <c r="G1308" s="82"/>
      <c r="H1308" s="82"/>
      <c r="I1308" s="82"/>
      <c r="J1308" s="82"/>
      <c r="K1308" s="82"/>
      <c r="L1308" s="82"/>
      <c r="M1308" s="82"/>
      <c r="N1308" s="82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2"/>
      <c r="AA1308" s="82"/>
      <c r="AB1308" s="82"/>
      <c r="AC1308" s="82"/>
      <c r="AD1308" s="82"/>
      <c r="AE1308" s="82"/>
      <c r="AF1308" s="82"/>
      <c r="AG1308" s="82"/>
      <c r="AH1308" s="82"/>
      <c r="AI1308" s="82"/>
      <c r="AJ1308" s="82"/>
      <c r="AK1308" s="82"/>
      <c r="AL1308" s="82"/>
      <c r="AM1308" s="82"/>
      <c r="AN1308" s="82"/>
      <c r="AO1308" s="82"/>
      <c r="AP1308" s="82"/>
      <c r="AQ1308" s="82"/>
      <c r="AR1308" s="82"/>
      <c r="AS1308" s="82"/>
      <c r="AT1308" s="82"/>
      <c r="AU1308" s="82"/>
      <c r="AV1308" s="82"/>
      <c r="AW1308" s="82"/>
      <c r="AX1308" s="82"/>
      <c r="AY1308" s="82"/>
      <c r="AZ1308" s="82"/>
      <c r="BA1308" s="82"/>
    </row>
    <row r="1309" spans="1:53" x14ac:dyDescent="0.35">
      <c r="A1309" s="82"/>
      <c r="B1309" s="82"/>
      <c r="C1309" s="82"/>
      <c r="D1309" s="82"/>
      <c r="E1309" s="82"/>
      <c r="F1309" s="82"/>
      <c r="G1309" s="82"/>
      <c r="H1309" s="82"/>
      <c r="I1309" s="82"/>
      <c r="J1309" s="82"/>
      <c r="K1309" s="82"/>
      <c r="L1309" s="82"/>
      <c r="M1309" s="82"/>
      <c r="N1309" s="82"/>
      <c r="O1309" s="82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  <c r="Z1309" s="82"/>
      <c r="AA1309" s="82"/>
      <c r="AB1309" s="82"/>
      <c r="AC1309" s="82"/>
      <c r="AD1309" s="82"/>
      <c r="AE1309" s="82"/>
      <c r="AF1309" s="82"/>
      <c r="AG1309" s="82"/>
      <c r="AH1309" s="82"/>
      <c r="AI1309" s="82"/>
      <c r="AJ1309" s="82"/>
      <c r="AK1309" s="82"/>
      <c r="AL1309" s="82"/>
      <c r="AM1309" s="82"/>
      <c r="AN1309" s="82"/>
      <c r="AO1309" s="82"/>
      <c r="AP1309" s="82"/>
      <c r="AQ1309" s="82"/>
      <c r="AR1309" s="82"/>
      <c r="AS1309" s="82"/>
      <c r="AT1309" s="82"/>
      <c r="AU1309" s="82"/>
      <c r="AV1309" s="82"/>
      <c r="AW1309" s="82"/>
      <c r="AX1309" s="82"/>
      <c r="AY1309" s="82"/>
      <c r="AZ1309" s="82"/>
      <c r="BA1309" s="82"/>
    </row>
    <row r="1310" spans="1:53" x14ac:dyDescent="0.35">
      <c r="A1310" s="82"/>
      <c r="B1310" s="82"/>
      <c r="C1310" s="82"/>
      <c r="D1310" s="82"/>
      <c r="E1310" s="82"/>
      <c r="F1310" s="82"/>
      <c r="G1310" s="82"/>
      <c r="H1310" s="82"/>
      <c r="I1310" s="82"/>
      <c r="J1310" s="82"/>
      <c r="K1310" s="82"/>
      <c r="L1310" s="82"/>
      <c r="M1310" s="82"/>
      <c r="N1310" s="82"/>
      <c r="O1310" s="82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  <c r="Z1310" s="82"/>
      <c r="AA1310" s="82"/>
      <c r="AB1310" s="82"/>
      <c r="AC1310" s="82"/>
      <c r="AD1310" s="82"/>
      <c r="AE1310" s="82"/>
      <c r="AF1310" s="82"/>
      <c r="AG1310" s="82"/>
      <c r="AH1310" s="82"/>
      <c r="AI1310" s="82"/>
      <c r="AJ1310" s="82"/>
      <c r="AK1310" s="82"/>
      <c r="AL1310" s="82"/>
      <c r="AM1310" s="82"/>
      <c r="AN1310" s="82"/>
      <c r="AO1310" s="82"/>
      <c r="AP1310" s="82"/>
      <c r="AQ1310" s="82"/>
      <c r="AR1310" s="82"/>
      <c r="AS1310" s="82"/>
      <c r="AT1310" s="82"/>
      <c r="AU1310" s="82"/>
      <c r="AV1310" s="82"/>
      <c r="AW1310" s="82"/>
      <c r="AX1310" s="82"/>
      <c r="AY1310" s="82"/>
      <c r="AZ1310" s="82"/>
      <c r="BA1310" s="82"/>
    </row>
    <row r="1311" spans="1:53" x14ac:dyDescent="0.35">
      <c r="A1311" s="82"/>
      <c r="B1311" s="82"/>
      <c r="C1311" s="82"/>
      <c r="D1311" s="82"/>
      <c r="E1311" s="82"/>
      <c r="F1311" s="82"/>
      <c r="G1311" s="82"/>
      <c r="H1311" s="82"/>
      <c r="I1311" s="82"/>
      <c r="J1311" s="82"/>
      <c r="K1311" s="82"/>
      <c r="L1311" s="82"/>
      <c r="M1311" s="82"/>
      <c r="N1311" s="82"/>
      <c r="O1311" s="82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  <c r="Z1311" s="82"/>
      <c r="AA1311" s="82"/>
      <c r="AB1311" s="82"/>
      <c r="AC1311" s="82"/>
      <c r="AD1311" s="82"/>
      <c r="AE1311" s="82"/>
      <c r="AF1311" s="82"/>
      <c r="AG1311" s="82"/>
      <c r="AH1311" s="82"/>
      <c r="AI1311" s="82"/>
      <c r="AJ1311" s="82"/>
      <c r="AK1311" s="82"/>
      <c r="AL1311" s="82"/>
      <c r="AM1311" s="82"/>
      <c r="AN1311" s="82"/>
      <c r="AO1311" s="82"/>
      <c r="AP1311" s="82"/>
      <c r="AQ1311" s="82"/>
      <c r="AR1311" s="82"/>
      <c r="AS1311" s="82"/>
      <c r="AT1311" s="82"/>
      <c r="AU1311" s="82"/>
      <c r="AV1311" s="82"/>
      <c r="AW1311" s="82"/>
      <c r="AX1311" s="82"/>
      <c r="AY1311" s="82"/>
      <c r="AZ1311" s="82"/>
      <c r="BA1311" s="82"/>
    </row>
    <row r="1312" spans="1:53" x14ac:dyDescent="0.35">
      <c r="A1312" s="82"/>
      <c r="B1312" s="82"/>
      <c r="C1312" s="82"/>
      <c r="D1312" s="82"/>
      <c r="E1312" s="82"/>
      <c r="F1312" s="82"/>
      <c r="G1312" s="82"/>
      <c r="H1312" s="82"/>
      <c r="I1312" s="82"/>
      <c r="J1312" s="82"/>
      <c r="K1312" s="82"/>
      <c r="L1312" s="82"/>
      <c r="M1312" s="82"/>
      <c r="N1312" s="82"/>
      <c r="O1312" s="82"/>
      <c r="P1312" s="82"/>
      <c r="Q1312" s="82"/>
      <c r="R1312" s="82"/>
      <c r="S1312" s="82"/>
      <c r="T1312" s="82"/>
      <c r="U1312" s="82"/>
      <c r="V1312" s="82"/>
      <c r="W1312" s="82"/>
      <c r="X1312" s="82"/>
      <c r="Y1312" s="82"/>
      <c r="Z1312" s="82"/>
      <c r="AA1312" s="82"/>
      <c r="AB1312" s="82"/>
      <c r="AC1312" s="82"/>
      <c r="AD1312" s="82"/>
      <c r="AE1312" s="82"/>
      <c r="AF1312" s="82"/>
      <c r="AG1312" s="82"/>
      <c r="AH1312" s="82"/>
      <c r="AI1312" s="82"/>
      <c r="AJ1312" s="82"/>
      <c r="AK1312" s="82"/>
      <c r="AL1312" s="82"/>
      <c r="AM1312" s="82"/>
      <c r="AN1312" s="82"/>
      <c r="AO1312" s="82"/>
      <c r="AP1312" s="82"/>
      <c r="AQ1312" s="82"/>
      <c r="AR1312" s="82"/>
      <c r="AS1312" s="82"/>
      <c r="AT1312" s="82"/>
      <c r="AU1312" s="82"/>
      <c r="AV1312" s="82"/>
      <c r="AW1312" s="82"/>
      <c r="AX1312" s="82"/>
      <c r="AY1312" s="82"/>
      <c r="AZ1312" s="82"/>
      <c r="BA1312" s="82"/>
    </row>
    <row r="1313" spans="1:53" x14ac:dyDescent="0.35">
      <c r="A1313" s="82"/>
      <c r="B1313" s="82"/>
      <c r="C1313" s="82"/>
      <c r="D1313" s="82"/>
      <c r="E1313" s="82"/>
      <c r="F1313" s="82"/>
      <c r="G1313" s="82"/>
      <c r="H1313" s="82"/>
      <c r="I1313" s="82"/>
      <c r="J1313" s="82"/>
      <c r="K1313" s="82"/>
      <c r="L1313" s="82"/>
      <c r="M1313" s="82"/>
      <c r="N1313" s="82"/>
      <c r="O1313" s="82"/>
      <c r="P1313" s="82"/>
      <c r="Q1313" s="82"/>
      <c r="R1313" s="82"/>
      <c r="S1313" s="82"/>
      <c r="T1313" s="82"/>
      <c r="U1313" s="82"/>
      <c r="V1313" s="82"/>
      <c r="W1313" s="82"/>
      <c r="X1313" s="82"/>
      <c r="Y1313" s="82"/>
      <c r="Z1313" s="82"/>
      <c r="AA1313" s="82"/>
      <c r="AB1313" s="82"/>
      <c r="AC1313" s="82"/>
      <c r="AD1313" s="82"/>
      <c r="AE1313" s="82"/>
      <c r="AF1313" s="82"/>
      <c r="AG1313" s="82"/>
      <c r="AH1313" s="82"/>
      <c r="AI1313" s="82"/>
      <c r="AJ1313" s="82"/>
      <c r="AK1313" s="82"/>
      <c r="AL1313" s="82"/>
      <c r="AM1313" s="82"/>
      <c r="AN1313" s="82"/>
      <c r="AO1313" s="82"/>
      <c r="AP1313" s="82"/>
      <c r="AQ1313" s="82"/>
      <c r="AR1313" s="82"/>
      <c r="AS1313" s="82"/>
      <c r="AT1313" s="82"/>
      <c r="AU1313" s="82"/>
      <c r="AV1313" s="82"/>
      <c r="AW1313" s="82"/>
      <c r="AX1313" s="82"/>
      <c r="AY1313" s="82"/>
      <c r="AZ1313" s="82"/>
      <c r="BA1313" s="82"/>
    </row>
    <row r="1314" spans="1:53" x14ac:dyDescent="0.35">
      <c r="A1314" s="82"/>
      <c r="B1314" s="82"/>
      <c r="C1314" s="82"/>
      <c r="D1314" s="82"/>
      <c r="E1314" s="82"/>
      <c r="F1314" s="82"/>
      <c r="G1314" s="82"/>
      <c r="H1314" s="82"/>
      <c r="I1314" s="82"/>
      <c r="J1314" s="82"/>
      <c r="K1314" s="82"/>
      <c r="L1314" s="82"/>
      <c r="M1314" s="82"/>
      <c r="N1314" s="82"/>
      <c r="O1314" s="82"/>
      <c r="P1314" s="82"/>
      <c r="Q1314" s="82"/>
      <c r="R1314" s="82"/>
      <c r="S1314" s="82"/>
      <c r="T1314" s="82"/>
      <c r="U1314" s="82"/>
      <c r="V1314" s="82"/>
      <c r="W1314" s="82"/>
      <c r="X1314" s="82"/>
      <c r="Y1314" s="82"/>
      <c r="Z1314" s="82"/>
      <c r="AA1314" s="82"/>
      <c r="AB1314" s="82"/>
      <c r="AC1314" s="82"/>
      <c r="AD1314" s="82"/>
      <c r="AE1314" s="82"/>
      <c r="AF1314" s="82"/>
      <c r="AG1314" s="82"/>
      <c r="AH1314" s="82"/>
      <c r="AI1314" s="82"/>
      <c r="AJ1314" s="82"/>
      <c r="AK1314" s="82"/>
      <c r="AL1314" s="82"/>
      <c r="AM1314" s="82"/>
      <c r="AN1314" s="82"/>
      <c r="AO1314" s="82"/>
      <c r="AP1314" s="82"/>
      <c r="AQ1314" s="82"/>
      <c r="AR1314" s="82"/>
      <c r="AS1314" s="82"/>
      <c r="AT1314" s="82"/>
      <c r="AU1314" s="82"/>
      <c r="AV1314" s="82"/>
      <c r="AW1314" s="82"/>
      <c r="AX1314" s="82"/>
      <c r="AY1314" s="82"/>
      <c r="AZ1314" s="82"/>
      <c r="BA1314" s="82"/>
    </row>
    <row r="1315" spans="1:53" x14ac:dyDescent="0.35">
      <c r="A1315" s="82"/>
      <c r="B1315" s="82"/>
      <c r="C1315" s="82"/>
      <c r="D1315" s="82"/>
      <c r="E1315" s="82"/>
      <c r="F1315" s="82"/>
      <c r="G1315" s="82"/>
      <c r="H1315" s="82"/>
      <c r="I1315" s="82"/>
      <c r="J1315" s="82"/>
      <c r="K1315" s="82"/>
      <c r="L1315" s="82"/>
      <c r="M1315" s="82"/>
      <c r="N1315" s="82"/>
      <c r="O1315" s="82"/>
      <c r="P1315" s="82"/>
      <c r="Q1315" s="82"/>
      <c r="R1315" s="82"/>
      <c r="S1315" s="82"/>
      <c r="T1315" s="82"/>
      <c r="U1315" s="82"/>
      <c r="V1315" s="82"/>
      <c r="W1315" s="82"/>
      <c r="X1315" s="82"/>
      <c r="Y1315" s="82"/>
      <c r="Z1315" s="82"/>
      <c r="AA1315" s="82"/>
      <c r="AB1315" s="82"/>
      <c r="AC1315" s="82"/>
      <c r="AD1315" s="82"/>
      <c r="AE1315" s="82"/>
      <c r="AF1315" s="82"/>
      <c r="AG1315" s="82"/>
      <c r="AH1315" s="82"/>
      <c r="AI1315" s="82"/>
      <c r="AJ1315" s="82"/>
      <c r="AK1315" s="82"/>
      <c r="AL1315" s="82"/>
      <c r="AM1315" s="82"/>
      <c r="AN1315" s="82"/>
      <c r="AO1315" s="82"/>
      <c r="AP1315" s="82"/>
      <c r="AQ1315" s="82"/>
      <c r="AR1315" s="82"/>
      <c r="AS1315" s="82"/>
      <c r="AT1315" s="82"/>
      <c r="AU1315" s="82"/>
      <c r="AV1315" s="82"/>
      <c r="AW1315" s="82"/>
      <c r="AX1315" s="82"/>
      <c r="AY1315" s="82"/>
      <c r="AZ1315" s="82"/>
      <c r="BA1315" s="82"/>
    </row>
    <row r="1316" spans="1:53" x14ac:dyDescent="0.35">
      <c r="A1316" s="82"/>
      <c r="B1316" s="82"/>
      <c r="C1316" s="82"/>
      <c r="D1316" s="82"/>
      <c r="E1316" s="82"/>
      <c r="F1316" s="82"/>
      <c r="G1316" s="82"/>
      <c r="H1316" s="82"/>
      <c r="I1316" s="82"/>
      <c r="J1316" s="82"/>
      <c r="K1316" s="82"/>
      <c r="L1316" s="82"/>
      <c r="M1316" s="82"/>
      <c r="N1316" s="82"/>
      <c r="O1316" s="82"/>
      <c r="P1316" s="82"/>
      <c r="Q1316" s="82"/>
      <c r="R1316" s="82"/>
      <c r="S1316" s="82"/>
      <c r="T1316" s="82"/>
      <c r="U1316" s="82"/>
      <c r="V1316" s="82"/>
      <c r="W1316" s="82"/>
      <c r="X1316" s="82"/>
      <c r="Y1316" s="82"/>
      <c r="Z1316" s="82"/>
      <c r="AA1316" s="82"/>
      <c r="AB1316" s="82"/>
      <c r="AC1316" s="82"/>
      <c r="AD1316" s="82"/>
      <c r="AE1316" s="82"/>
      <c r="AF1316" s="82"/>
      <c r="AG1316" s="82"/>
      <c r="AH1316" s="82"/>
      <c r="AI1316" s="82"/>
      <c r="AJ1316" s="82"/>
      <c r="AK1316" s="82"/>
      <c r="AL1316" s="82"/>
      <c r="AM1316" s="82"/>
      <c r="AN1316" s="82"/>
      <c r="AO1316" s="82"/>
      <c r="AP1316" s="82"/>
      <c r="AQ1316" s="82"/>
      <c r="AR1316" s="82"/>
      <c r="AS1316" s="82"/>
      <c r="AT1316" s="82"/>
      <c r="AU1316" s="82"/>
      <c r="AV1316" s="82"/>
      <c r="AW1316" s="82"/>
      <c r="AX1316" s="82"/>
      <c r="AY1316" s="82"/>
      <c r="AZ1316" s="82"/>
      <c r="BA1316" s="82"/>
    </row>
    <row r="1317" spans="1:53" x14ac:dyDescent="0.35">
      <c r="A1317" s="82"/>
      <c r="B1317" s="82"/>
      <c r="C1317" s="82"/>
      <c r="D1317" s="82"/>
      <c r="E1317" s="82"/>
      <c r="F1317" s="82"/>
      <c r="G1317" s="82"/>
      <c r="H1317" s="82"/>
      <c r="I1317" s="82"/>
      <c r="J1317" s="82"/>
      <c r="K1317" s="82"/>
      <c r="L1317" s="82"/>
      <c r="M1317" s="82"/>
      <c r="N1317" s="82"/>
      <c r="O1317" s="82"/>
      <c r="P1317" s="82"/>
      <c r="Q1317" s="82"/>
      <c r="R1317" s="82"/>
      <c r="S1317" s="82"/>
      <c r="T1317" s="82"/>
      <c r="U1317" s="82"/>
      <c r="V1317" s="82"/>
      <c r="W1317" s="82"/>
      <c r="X1317" s="82"/>
      <c r="Y1317" s="82"/>
      <c r="Z1317" s="82"/>
      <c r="AA1317" s="82"/>
      <c r="AB1317" s="82"/>
      <c r="AC1317" s="82"/>
      <c r="AD1317" s="82"/>
      <c r="AE1317" s="82"/>
      <c r="AF1317" s="82"/>
      <c r="AG1317" s="82"/>
      <c r="AH1317" s="82"/>
      <c r="AI1317" s="82"/>
      <c r="AJ1317" s="82"/>
      <c r="AK1317" s="82"/>
      <c r="AL1317" s="82"/>
      <c r="AM1317" s="82"/>
      <c r="AN1317" s="82"/>
      <c r="AO1317" s="82"/>
      <c r="AP1317" s="82"/>
      <c r="AQ1317" s="82"/>
      <c r="AR1317" s="82"/>
      <c r="AS1317" s="82"/>
      <c r="AT1317" s="82"/>
      <c r="AU1317" s="82"/>
      <c r="AV1317" s="82"/>
      <c r="AW1317" s="82"/>
      <c r="AX1317" s="82"/>
      <c r="AY1317" s="82"/>
      <c r="AZ1317" s="82"/>
      <c r="BA1317" s="82"/>
    </row>
    <row r="1318" spans="1:53" x14ac:dyDescent="0.35">
      <c r="A1318" s="82"/>
      <c r="B1318" s="82"/>
      <c r="C1318" s="82"/>
      <c r="D1318" s="82"/>
      <c r="E1318" s="82"/>
      <c r="F1318" s="82"/>
      <c r="G1318" s="82"/>
      <c r="H1318" s="82"/>
      <c r="I1318" s="82"/>
      <c r="J1318" s="82"/>
      <c r="K1318" s="82"/>
      <c r="L1318" s="82"/>
      <c r="M1318" s="82"/>
      <c r="N1318" s="82"/>
      <c r="O1318" s="82"/>
      <c r="P1318" s="82"/>
      <c r="Q1318" s="82"/>
      <c r="R1318" s="82"/>
      <c r="S1318" s="82"/>
      <c r="T1318" s="82"/>
      <c r="U1318" s="82"/>
      <c r="V1318" s="82"/>
      <c r="W1318" s="82"/>
      <c r="X1318" s="82"/>
      <c r="Y1318" s="82"/>
      <c r="Z1318" s="82"/>
      <c r="AA1318" s="82"/>
      <c r="AB1318" s="82"/>
      <c r="AC1318" s="82"/>
      <c r="AD1318" s="82"/>
      <c r="AE1318" s="82"/>
      <c r="AF1318" s="82"/>
      <c r="AG1318" s="82"/>
      <c r="AH1318" s="82"/>
      <c r="AI1318" s="82"/>
      <c r="AJ1318" s="82"/>
      <c r="AK1318" s="82"/>
      <c r="AL1318" s="82"/>
      <c r="AM1318" s="82"/>
      <c r="AN1318" s="82"/>
      <c r="AO1318" s="82"/>
      <c r="AP1318" s="82"/>
      <c r="AQ1318" s="82"/>
      <c r="AR1318" s="82"/>
      <c r="AS1318" s="82"/>
      <c r="AT1318" s="82"/>
      <c r="AU1318" s="82"/>
      <c r="AV1318" s="82"/>
      <c r="AW1318" s="82"/>
      <c r="AX1318" s="82"/>
      <c r="AY1318" s="82"/>
      <c r="AZ1318" s="82"/>
      <c r="BA1318" s="82"/>
    </row>
    <row r="1319" spans="1:53" x14ac:dyDescent="0.35">
      <c r="A1319" s="82"/>
      <c r="B1319" s="82"/>
      <c r="C1319" s="82"/>
      <c r="D1319" s="82"/>
      <c r="E1319" s="82"/>
      <c r="F1319" s="82"/>
      <c r="G1319" s="82"/>
      <c r="H1319" s="82"/>
      <c r="I1319" s="82"/>
      <c r="J1319" s="82"/>
      <c r="K1319" s="82"/>
      <c r="L1319" s="82"/>
      <c r="M1319" s="82"/>
      <c r="N1319" s="82"/>
      <c r="O1319" s="82"/>
      <c r="P1319" s="82"/>
      <c r="Q1319" s="82"/>
      <c r="R1319" s="82"/>
      <c r="S1319" s="82"/>
      <c r="T1319" s="82"/>
      <c r="U1319" s="82"/>
      <c r="V1319" s="82"/>
      <c r="W1319" s="82"/>
      <c r="X1319" s="82"/>
      <c r="Y1319" s="82"/>
      <c r="Z1319" s="82"/>
      <c r="AA1319" s="82"/>
      <c r="AB1319" s="82"/>
      <c r="AC1319" s="82"/>
      <c r="AD1319" s="82"/>
      <c r="AE1319" s="82"/>
      <c r="AF1319" s="82"/>
      <c r="AG1319" s="82"/>
      <c r="AH1319" s="82"/>
      <c r="AI1319" s="82"/>
      <c r="AJ1319" s="82"/>
      <c r="AK1319" s="82"/>
      <c r="AL1319" s="82"/>
      <c r="AM1319" s="82"/>
      <c r="AN1319" s="82"/>
      <c r="AO1319" s="82"/>
      <c r="AP1319" s="82"/>
      <c r="AQ1319" s="82"/>
      <c r="AR1319" s="82"/>
      <c r="AS1319" s="82"/>
      <c r="AT1319" s="82"/>
      <c r="AU1319" s="82"/>
      <c r="AV1319" s="82"/>
      <c r="AW1319" s="82"/>
      <c r="AX1319" s="82"/>
      <c r="AY1319" s="82"/>
      <c r="AZ1319" s="82"/>
      <c r="BA1319" s="82"/>
    </row>
    <row r="1320" spans="1:53" x14ac:dyDescent="0.35">
      <c r="A1320" s="82"/>
      <c r="B1320" s="82"/>
      <c r="C1320" s="82"/>
      <c r="D1320" s="82"/>
      <c r="E1320" s="82"/>
      <c r="F1320" s="82"/>
      <c r="G1320" s="82"/>
      <c r="H1320" s="82"/>
      <c r="I1320" s="82"/>
      <c r="J1320" s="82"/>
      <c r="K1320" s="82"/>
      <c r="L1320" s="82"/>
      <c r="M1320" s="82"/>
      <c r="N1320" s="82"/>
      <c r="O1320" s="82"/>
      <c r="P1320" s="82"/>
      <c r="Q1320" s="82"/>
      <c r="R1320" s="82"/>
      <c r="S1320" s="82"/>
      <c r="T1320" s="82"/>
      <c r="U1320" s="82"/>
      <c r="V1320" s="82"/>
      <c r="W1320" s="82"/>
      <c r="X1320" s="82"/>
      <c r="Y1320" s="82"/>
      <c r="Z1320" s="82"/>
      <c r="AA1320" s="82"/>
      <c r="AB1320" s="82"/>
      <c r="AC1320" s="82"/>
      <c r="AD1320" s="82"/>
      <c r="AE1320" s="82"/>
      <c r="AF1320" s="82"/>
      <c r="AG1320" s="82"/>
      <c r="AH1320" s="82"/>
      <c r="AI1320" s="82"/>
      <c r="AJ1320" s="82"/>
      <c r="AK1320" s="82"/>
      <c r="AL1320" s="82"/>
      <c r="AM1320" s="82"/>
      <c r="AN1320" s="82"/>
      <c r="AO1320" s="82"/>
      <c r="AP1320" s="82"/>
      <c r="AQ1320" s="82"/>
      <c r="AR1320" s="82"/>
      <c r="AS1320" s="82"/>
      <c r="AT1320" s="82"/>
      <c r="AU1320" s="82"/>
      <c r="AV1320" s="82"/>
      <c r="AW1320" s="82"/>
      <c r="AX1320" s="82"/>
      <c r="AY1320" s="82"/>
      <c r="AZ1320" s="82"/>
      <c r="BA1320" s="82"/>
    </row>
    <row r="1321" spans="1:53" x14ac:dyDescent="0.35">
      <c r="A1321" s="82"/>
      <c r="B1321" s="82"/>
      <c r="C1321" s="82"/>
      <c r="D1321" s="82"/>
      <c r="E1321" s="82"/>
      <c r="F1321" s="82"/>
      <c r="G1321" s="82"/>
      <c r="H1321" s="82"/>
      <c r="I1321" s="82"/>
      <c r="J1321" s="82"/>
      <c r="K1321" s="82"/>
      <c r="L1321" s="82"/>
      <c r="M1321" s="82"/>
      <c r="N1321" s="82"/>
      <c r="O1321" s="82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  <c r="Z1321" s="82"/>
      <c r="AA1321" s="82"/>
      <c r="AB1321" s="82"/>
      <c r="AC1321" s="82"/>
      <c r="AD1321" s="82"/>
      <c r="AE1321" s="82"/>
      <c r="AF1321" s="82"/>
      <c r="AG1321" s="82"/>
      <c r="AH1321" s="82"/>
      <c r="AI1321" s="82"/>
      <c r="AJ1321" s="82"/>
      <c r="AK1321" s="82"/>
      <c r="AL1321" s="82"/>
      <c r="AM1321" s="82"/>
      <c r="AN1321" s="82"/>
      <c r="AO1321" s="82"/>
      <c r="AP1321" s="82"/>
      <c r="AQ1321" s="82"/>
      <c r="AR1321" s="82"/>
      <c r="AS1321" s="82"/>
      <c r="AT1321" s="82"/>
      <c r="AU1321" s="82"/>
      <c r="AV1321" s="82"/>
      <c r="AW1321" s="82"/>
      <c r="AX1321" s="82"/>
      <c r="AY1321" s="82"/>
      <c r="AZ1321" s="82"/>
      <c r="BA1321" s="82"/>
    </row>
    <row r="1322" spans="1:53" x14ac:dyDescent="0.35">
      <c r="A1322" s="82"/>
      <c r="B1322" s="82"/>
      <c r="C1322" s="82"/>
      <c r="D1322" s="82"/>
      <c r="E1322" s="82"/>
      <c r="F1322" s="82"/>
      <c r="G1322" s="82"/>
      <c r="H1322" s="82"/>
      <c r="I1322" s="82"/>
      <c r="J1322" s="82"/>
      <c r="K1322" s="82"/>
      <c r="L1322" s="82"/>
      <c r="M1322" s="82"/>
      <c r="N1322" s="82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2"/>
      <c r="AA1322" s="82"/>
      <c r="AB1322" s="82"/>
      <c r="AC1322" s="82"/>
      <c r="AD1322" s="82"/>
      <c r="AE1322" s="82"/>
      <c r="AF1322" s="82"/>
      <c r="AG1322" s="82"/>
      <c r="AH1322" s="82"/>
      <c r="AI1322" s="82"/>
      <c r="AJ1322" s="82"/>
      <c r="AK1322" s="82"/>
      <c r="AL1322" s="82"/>
      <c r="AM1322" s="82"/>
      <c r="AN1322" s="82"/>
      <c r="AO1322" s="82"/>
      <c r="AP1322" s="82"/>
      <c r="AQ1322" s="82"/>
      <c r="AR1322" s="82"/>
      <c r="AS1322" s="82"/>
      <c r="AT1322" s="82"/>
      <c r="AU1322" s="82"/>
      <c r="AV1322" s="82"/>
      <c r="AW1322" s="82"/>
      <c r="AX1322" s="82"/>
      <c r="AY1322" s="82"/>
      <c r="AZ1322" s="82"/>
      <c r="BA1322" s="82"/>
    </row>
    <row r="1323" spans="1:53" x14ac:dyDescent="0.35">
      <c r="A1323" s="82"/>
      <c r="B1323" s="82"/>
      <c r="C1323" s="82"/>
      <c r="D1323" s="82"/>
      <c r="E1323" s="82"/>
      <c r="F1323" s="82"/>
      <c r="G1323" s="82"/>
      <c r="H1323" s="82"/>
      <c r="I1323" s="82"/>
      <c r="J1323" s="82"/>
      <c r="K1323" s="82"/>
      <c r="L1323" s="82"/>
      <c r="M1323" s="82"/>
      <c r="N1323" s="82"/>
      <c r="O1323" s="82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  <c r="Z1323" s="82"/>
      <c r="AA1323" s="82"/>
      <c r="AB1323" s="82"/>
      <c r="AC1323" s="82"/>
      <c r="AD1323" s="82"/>
      <c r="AE1323" s="82"/>
      <c r="AF1323" s="82"/>
      <c r="AG1323" s="82"/>
      <c r="AH1323" s="82"/>
      <c r="AI1323" s="82"/>
      <c r="AJ1323" s="82"/>
      <c r="AK1323" s="82"/>
      <c r="AL1323" s="82"/>
      <c r="AM1323" s="82"/>
      <c r="AN1323" s="82"/>
      <c r="AO1323" s="82"/>
      <c r="AP1323" s="82"/>
      <c r="AQ1323" s="82"/>
      <c r="AR1323" s="82"/>
      <c r="AS1323" s="82"/>
      <c r="AT1323" s="82"/>
      <c r="AU1323" s="82"/>
      <c r="AV1323" s="82"/>
      <c r="AW1323" s="82"/>
      <c r="AX1323" s="82"/>
      <c r="AY1323" s="82"/>
      <c r="AZ1323" s="82"/>
      <c r="BA1323" s="82"/>
    </row>
    <row r="1324" spans="1:53" x14ac:dyDescent="0.35">
      <c r="A1324" s="82"/>
      <c r="B1324" s="82"/>
      <c r="C1324" s="82"/>
      <c r="D1324" s="82"/>
      <c r="E1324" s="82"/>
      <c r="F1324" s="82"/>
      <c r="G1324" s="82"/>
      <c r="H1324" s="82"/>
      <c r="I1324" s="82"/>
      <c r="J1324" s="82"/>
      <c r="K1324" s="82"/>
      <c r="L1324" s="82"/>
      <c r="M1324" s="82"/>
      <c r="N1324" s="82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2"/>
      <c r="AA1324" s="82"/>
      <c r="AB1324" s="82"/>
      <c r="AC1324" s="82"/>
      <c r="AD1324" s="82"/>
      <c r="AE1324" s="82"/>
      <c r="AF1324" s="82"/>
      <c r="AG1324" s="82"/>
      <c r="AH1324" s="82"/>
      <c r="AI1324" s="82"/>
      <c r="AJ1324" s="82"/>
      <c r="AK1324" s="82"/>
      <c r="AL1324" s="82"/>
      <c r="AM1324" s="82"/>
      <c r="AN1324" s="82"/>
      <c r="AO1324" s="82"/>
      <c r="AP1324" s="82"/>
      <c r="AQ1324" s="82"/>
      <c r="AR1324" s="82"/>
      <c r="AS1324" s="82"/>
      <c r="AT1324" s="82"/>
      <c r="AU1324" s="82"/>
      <c r="AV1324" s="82"/>
      <c r="AW1324" s="82"/>
      <c r="AX1324" s="82"/>
      <c r="AY1324" s="82"/>
      <c r="AZ1324" s="82"/>
      <c r="BA1324" s="82"/>
    </row>
    <row r="1325" spans="1:53" x14ac:dyDescent="0.35">
      <c r="A1325" s="82"/>
      <c r="B1325" s="82"/>
      <c r="C1325" s="82"/>
      <c r="D1325" s="82"/>
      <c r="E1325" s="82"/>
      <c r="F1325" s="82"/>
      <c r="G1325" s="82"/>
      <c r="H1325" s="82"/>
      <c r="I1325" s="82"/>
      <c r="J1325" s="82"/>
      <c r="K1325" s="82"/>
      <c r="L1325" s="82"/>
      <c r="M1325" s="82"/>
      <c r="N1325" s="82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2"/>
      <c r="AA1325" s="82"/>
      <c r="AB1325" s="82"/>
      <c r="AC1325" s="82"/>
      <c r="AD1325" s="82"/>
      <c r="AE1325" s="82"/>
      <c r="AF1325" s="82"/>
      <c r="AG1325" s="82"/>
      <c r="AH1325" s="82"/>
      <c r="AI1325" s="82"/>
      <c r="AJ1325" s="82"/>
      <c r="AK1325" s="82"/>
      <c r="AL1325" s="82"/>
      <c r="AM1325" s="82"/>
      <c r="AN1325" s="82"/>
      <c r="AO1325" s="82"/>
      <c r="AP1325" s="82"/>
      <c r="AQ1325" s="82"/>
      <c r="AR1325" s="82"/>
      <c r="AS1325" s="82"/>
      <c r="AT1325" s="82"/>
      <c r="AU1325" s="82"/>
      <c r="AV1325" s="82"/>
      <c r="AW1325" s="82"/>
      <c r="AX1325" s="82"/>
      <c r="AY1325" s="82"/>
      <c r="AZ1325" s="82"/>
      <c r="BA1325" s="82"/>
    </row>
    <row r="1326" spans="1:53" x14ac:dyDescent="0.35">
      <c r="A1326" s="82"/>
      <c r="B1326" s="82"/>
      <c r="C1326" s="82"/>
      <c r="D1326" s="82"/>
      <c r="E1326" s="82"/>
      <c r="F1326" s="82"/>
      <c r="G1326" s="82"/>
      <c r="H1326" s="82"/>
      <c r="I1326" s="82"/>
      <c r="J1326" s="82"/>
      <c r="K1326" s="82"/>
      <c r="L1326" s="82"/>
      <c r="M1326" s="82"/>
      <c r="N1326" s="82"/>
      <c r="O1326" s="82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  <c r="Z1326" s="82"/>
      <c r="AA1326" s="82"/>
      <c r="AB1326" s="82"/>
      <c r="AC1326" s="82"/>
      <c r="AD1326" s="82"/>
      <c r="AE1326" s="82"/>
      <c r="AF1326" s="82"/>
      <c r="AG1326" s="82"/>
      <c r="AH1326" s="82"/>
      <c r="AI1326" s="82"/>
      <c r="AJ1326" s="82"/>
      <c r="AK1326" s="82"/>
      <c r="AL1326" s="82"/>
      <c r="AM1326" s="82"/>
      <c r="AN1326" s="82"/>
      <c r="AO1326" s="82"/>
      <c r="AP1326" s="82"/>
      <c r="AQ1326" s="82"/>
      <c r="AR1326" s="82"/>
      <c r="AS1326" s="82"/>
      <c r="AT1326" s="82"/>
      <c r="AU1326" s="82"/>
      <c r="AV1326" s="82"/>
      <c r="AW1326" s="82"/>
      <c r="AX1326" s="82"/>
      <c r="AY1326" s="82"/>
      <c r="AZ1326" s="82"/>
      <c r="BA1326" s="82"/>
    </row>
    <row r="1327" spans="1:53" x14ac:dyDescent="0.35">
      <c r="A1327" s="82"/>
      <c r="B1327" s="82"/>
      <c r="C1327" s="82"/>
      <c r="D1327" s="82"/>
      <c r="E1327" s="82"/>
      <c r="F1327" s="82"/>
      <c r="G1327" s="82"/>
      <c r="H1327" s="82"/>
      <c r="I1327" s="82"/>
      <c r="J1327" s="82"/>
      <c r="K1327" s="82"/>
      <c r="L1327" s="82"/>
      <c r="M1327" s="82"/>
      <c r="N1327" s="82"/>
      <c r="O1327" s="82"/>
      <c r="P1327" s="82"/>
      <c r="Q1327" s="82"/>
      <c r="R1327" s="82"/>
      <c r="S1327" s="82"/>
      <c r="T1327" s="82"/>
      <c r="U1327" s="82"/>
      <c r="V1327" s="82"/>
      <c r="W1327" s="82"/>
      <c r="X1327" s="82"/>
      <c r="Y1327" s="82"/>
      <c r="Z1327" s="82"/>
      <c r="AA1327" s="82"/>
      <c r="AB1327" s="82"/>
      <c r="AC1327" s="82"/>
      <c r="AD1327" s="82"/>
      <c r="AE1327" s="82"/>
      <c r="AF1327" s="82"/>
      <c r="AG1327" s="82"/>
      <c r="AH1327" s="82"/>
      <c r="AI1327" s="82"/>
      <c r="AJ1327" s="82"/>
      <c r="AK1327" s="82"/>
      <c r="AL1327" s="82"/>
      <c r="AM1327" s="82"/>
      <c r="AN1327" s="82"/>
      <c r="AO1327" s="82"/>
      <c r="AP1327" s="82"/>
      <c r="AQ1327" s="82"/>
      <c r="AR1327" s="82"/>
      <c r="AS1327" s="82"/>
      <c r="AT1327" s="82"/>
      <c r="AU1327" s="82"/>
      <c r="AV1327" s="82"/>
      <c r="AW1327" s="82"/>
      <c r="AX1327" s="82"/>
      <c r="AY1327" s="82"/>
      <c r="AZ1327" s="82"/>
      <c r="BA1327" s="82"/>
    </row>
    <row r="1328" spans="1:53" x14ac:dyDescent="0.35">
      <c r="A1328" s="82"/>
      <c r="B1328" s="82"/>
      <c r="C1328" s="82"/>
      <c r="D1328" s="82"/>
      <c r="E1328" s="82"/>
      <c r="F1328" s="82"/>
      <c r="G1328" s="82"/>
      <c r="H1328" s="82"/>
      <c r="I1328" s="82"/>
      <c r="J1328" s="82"/>
      <c r="K1328" s="82"/>
      <c r="L1328" s="82"/>
      <c r="M1328" s="82"/>
      <c r="N1328" s="82"/>
      <c r="O1328" s="82"/>
      <c r="P1328" s="82"/>
      <c r="Q1328" s="82"/>
      <c r="R1328" s="82"/>
      <c r="S1328" s="82"/>
      <c r="T1328" s="82"/>
      <c r="U1328" s="82"/>
      <c r="V1328" s="82"/>
      <c r="W1328" s="82"/>
      <c r="X1328" s="82"/>
      <c r="Y1328" s="82"/>
      <c r="Z1328" s="82"/>
      <c r="AA1328" s="82"/>
      <c r="AB1328" s="82"/>
      <c r="AC1328" s="82"/>
      <c r="AD1328" s="82"/>
      <c r="AE1328" s="82"/>
      <c r="AF1328" s="82"/>
      <c r="AG1328" s="82"/>
      <c r="AH1328" s="82"/>
      <c r="AI1328" s="82"/>
      <c r="AJ1328" s="82"/>
      <c r="AK1328" s="82"/>
      <c r="AL1328" s="82"/>
      <c r="AM1328" s="82"/>
      <c r="AN1328" s="82"/>
      <c r="AO1328" s="82"/>
      <c r="AP1328" s="82"/>
      <c r="AQ1328" s="82"/>
      <c r="AR1328" s="82"/>
      <c r="AS1328" s="82"/>
      <c r="AT1328" s="82"/>
      <c r="AU1328" s="82"/>
      <c r="AV1328" s="82"/>
      <c r="AW1328" s="82"/>
      <c r="AX1328" s="82"/>
      <c r="AY1328" s="82"/>
      <c r="AZ1328" s="82"/>
      <c r="BA1328" s="82"/>
    </row>
    <row r="1329" spans="1:53" x14ac:dyDescent="0.35">
      <c r="A1329" s="82"/>
      <c r="B1329" s="82"/>
      <c r="C1329" s="82"/>
      <c r="D1329" s="82"/>
      <c r="E1329" s="82"/>
      <c r="F1329" s="82"/>
      <c r="G1329" s="82"/>
      <c r="H1329" s="82"/>
      <c r="I1329" s="82"/>
      <c r="J1329" s="82"/>
      <c r="K1329" s="82"/>
      <c r="L1329" s="82"/>
      <c r="M1329" s="82"/>
      <c r="N1329" s="82"/>
      <c r="O1329" s="82"/>
      <c r="P1329" s="82"/>
      <c r="Q1329" s="82"/>
      <c r="R1329" s="82"/>
      <c r="S1329" s="82"/>
      <c r="T1329" s="82"/>
      <c r="U1329" s="82"/>
      <c r="V1329" s="82"/>
      <c r="W1329" s="82"/>
      <c r="X1329" s="82"/>
      <c r="Y1329" s="82"/>
      <c r="Z1329" s="82"/>
      <c r="AA1329" s="82"/>
      <c r="AB1329" s="82"/>
      <c r="AC1329" s="82"/>
      <c r="AD1329" s="82"/>
      <c r="AE1329" s="82"/>
      <c r="AF1329" s="82"/>
      <c r="AG1329" s="82"/>
      <c r="AH1329" s="82"/>
      <c r="AI1329" s="82"/>
      <c r="AJ1329" s="82"/>
      <c r="AK1329" s="82"/>
      <c r="AL1329" s="82"/>
      <c r="AM1329" s="82"/>
      <c r="AN1329" s="82"/>
      <c r="AO1329" s="82"/>
      <c r="AP1329" s="82"/>
      <c r="AQ1329" s="82"/>
      <c r="AR1329" s="82"/>
      <c r="AS1329" s="82"/>
      <c r="AT1329" s="82"/>
      <c r="AU1329" s="82"/>
      <c r="AV1329" s="82"/>
      <c r="AW1329" s="82"/>
      <c r="AX1329" s="82"/>
      <c r="AY1329" s="82"/>
      <c r="AZ1329" s="82"/>
      <c r="BA1329" s="82"/>
    </row>
    <row r="1330" spans="1:53" x14ac:dyDescent="0.35">
      <c r="A1330" s="82"/>
      <c r="B1330" s="82"/>
      <c r="C1330" s="82"/>
      <c r="D1330" s="82"/>
      <c r="E1330" s="82"/>
      <c r="F1330" s="82"/>
      <c r="G1330" s="82"/>
      <c r="H1330" s="82"/>
      <c r="I1330" s="82"/>
      <c r="J1330" s="82"/>
      <c r="K1330" s="82"/>
      <c r="L1330" s="82"/>
      <c r="M1330" s="82"/>
      <c r="N1330" s="82"/>
      <c r="O1330" s="82"/>
      <c r="P1330" s="82"/>
      <c r="Q1330" s="82"/>
      <c r="R1330" s="82"/>
      <c r="S1330" s="82"/>
      <c r="T1330" s="82"/>
      <c r="U1330" s="82"/>
      <c r="V1330" s="82"/>
      <c r="W1330" s="82"/>
      <c r="X1330" s="82"/>
      <c r="Y1330" s="82"/>
      <c r="Z1330" s="82"/>
      <c r="AA1330" s="82"/>
      <c r="AB1330" s="82"/>
      <c r="AC1330" s="82"/>
      <c r="AD1330" s="82"/>
      <c r="AE1330" s="82"/>
      <c r="AF1330" s="82"/>
      <c r="AG1330" s="82"/>
      <c r="AH1330" s="82"/>
      <c r="AI1330" s="82"/>
      <c r="AJ1330" s="82"/>
      <c r="AK1330" s="82"/>
      <c r="AL1330" s="82"/>
      <c r="AM1330" s="82"/>
      <c r="AN1330" s="82"/>
      <c r="AO1330" s="82"/>
      <c r="AP1330" s="82"/>
      <c r="AQ1330" s="82"/>
      <c r="AR1330" s="82"/>
      <c r="AS1330" s="82"/>
      <c r="AT1330" s="82"/>
      <c r="AU1330" s="82"/>
      <c r="AV1330" s="82"/>
      <c r="AW1330" s="82"/>
      <c r="AX1330" s="82"/>
      <c r="AY1330" s="82"/>
      <c r="AZ1330" s="82"/>
      <c r="BA1330" s="82"/>
    </row>
    <row r="1331" spans="1:53" x14ac:dyDescent="0.35">
      <c r="A1331" s="82"/>
      <c r="B1331" s="82"/>
      <c r="C1331" s="82"/>
      <c r="D1331" s="82"/>
      <c r="E1331" s="82"/>
      <c r="F1331" s="82"/>
      <c r="G1331" s="82"/>
      <c r="H1331" s="82"/>
      <c r="I1331" s="82"/>
      <c r="J1331" s="82"/>
      <c r="K1331" s="82"/>
      <c r="L1331" s="82"/>
      <c r="M1331" s="82"/>
      <c r="N1331" s="82"/>
      <c r="O1331" s="82"/>
      <c r="P1331" s="82"/>
      <c r="Q1331" s="82"/>
      <c r="R1331" s="82"/>
      <c r="S1331" s="82"/>
      <c r="T1331" s="82"/>
      <c r="U1331" s="82"/>
      <c r="V1331" s="82"/>
      <c r="W1331" s="82"/>
      <c r="X1331" s="82"/>
      <c r="Y1331" s="82"/>
      <c r="Z1331" s="82"/>
      <c r="AA1331" s="82"/>
      <c r="AB1331" s="82"/>
      <c r="AC1331" s="82"/>
      <c r="AD1331" s="82"/>
      <c r="AE1331" s="82"/>
      <c r="AF1331" s="82"/>
      <c r="AG1331" s="82"/>
      <c r="AH1331" s="82"/>
      <c r="AI1331" s="82"/>
      <c r="AJ1331" s="82"/>
      <c r="AK1331" s="82"/>
      <c r="AL1331" s="82"/>
      <c r="AM1331" s="82"/>
      <c r="AN1331" s="82"/>
      <c r="AO1331" s="82"/>
      <c r="AP1331" s="82"/>
      <c r="AQ1331" s="82"/>
      <c r="AR1331" s="82"/>
      <c r="AS1331" s="82"/>
      <c r="AT1331" s="82"/>
      <c r="AU1331" s="82"/>
      <c r="AV1331" s="82"/>
      <c r="AW1331" s="82"/>
      <c r="AX1331" s="82"/>
      <c r="AY1331" s="82"/>
      <c r="AZ1331" s="82"/>
      <c r="BA1331" s="82"/>
    </row>
    <row r="1332" spans="1:53" x14ac:dyDescent="0.35">
      <c r="A1332" s="82"/>
      <c r="B1332" s="82"/>
      <c r="C1332" s="82"/>
      <c r="D1332" s="82"/>
      <c r="E1332" s="82"/>
      <c r="F1332" s="82"/>
      <c r="G1332" s="82"/>
      <c r="H1332" s="82"/>
      <c r="I1332" s="82"/>
      <c r="J1332" s="82"/>
      <c r="K1332" s="82"/>
      <c r="L1332" s="82"/>
      <c r="M1332" s="82"/>
      <c r="N1332" s="82"/>
      <c r="O1332" s="82"/>
      <c r="P1332" s="82"/>
      <c r="Q1332" s="82"/>
      <c r="R1332" s="82"/>
      <c r="S1332" s="82"/>
      <c r="T1332" s="82"/>
      <c r="U1332" s="82"/>
      <c r="V1332" s="82"/>
      <c r="W1332" s="82"/>
      <c r="X1332" s="82"/>
      <c r="Y1332" s="82"/>
      <c r="Z1332" s="82"/>
      <c r="AA1332" s="82"/>
      <c r="AB1332" s="82"/>
      <c r="AC1332" s="82"/>
      <c r="AD1332" s="82"/>
      <c r="AE1332" s="82"/>
      <c r="AF1332" s="82"/>
      <c r="AG1332" s="82"/>
      <c r="AH1332" s="82"/>
      <c r="AI1332" s="82"/>
      <c r="AJ1332" s="82"/>
      <c r="AK1332" s="82"/>
      <c r="AL1332" s="82"/>
      <c r="AM1332" s="82"/>
      <c r="AN1332" s="82"/>
      <c r="AO1332" s="82"/>
      <c r="AP1332" s="82"/>
      <c r="AQ1332" s="82"/>
      <c r="AR1332" s="82"/>
      <c r="AS1332" s="82"/>
      <c r="AT1332" s="82"/>
      <c r="AU1332" s="82"/>
      <c r="AV1332" s="82"/>
      <c r="AW1332" s="82"/>
      <c r="AX1332" s="82"/>
      <c r="AY1332" s="82"/>
      <c r="AZ1332" s="82"/>
      <c r="BA1332" s="82"/>
    </row>
    <row r="1333" spans="1:53" x14ac:dyDescent="0.35">
      <c r="A1333" s="82"/>
      <c r="B1333" s="82"/>
      <c r="C1333" s="82"/>
      <c r="D1333" s="82"/>
      <c r="E1333" s="82"/>
      <c r="F1333" s="82"/>
      <c r="G1333" s="82"/>
      <c r="H1333" s="82"/>
      <c r="I1333" s="82"/>
      <c r="J1333" s="82"/>
      <c r="K1333" s="82"/>
      <c r="L1333" s="82"/>
      <c r="M1333" s="82"/>
      <c r="N1333" s="82"/>
      <c r="O1333" s="82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  <c r="Z1333" s="82"/>
      <c r="AA1333" s="82"/>
      <c r="AB1333" s="82"/>
      <c r="AC1333" s="82"/>
      <c r="AD1333" s="82"/>
      <c r="AE1333" s="82"/>
      <c r="AF1333" s="82"/>
      <c r="AG1333" s="82"/>
      <c r="AH1333" s="82"/>
      <c r="AI1333" s="82"/>
      <c r="AJ1333" s="82"/>
      <c r="AK1333" s="82"/>
      <c r="AL1333" s="82"/>
      <c r="AM1333" s="82"/>
      <c r="AN1333" s="82"/>
      <c r="AO1333" s="82"/>
      <c r="AP1333" s="82"/>
      <c r="AQ1333" s="82"/>
      <c r="AR1333" s="82"/>
      <c r="AS1333" s="82"/>
      <c r="AT1333" s="82"/>
      <c r="AU1333" s="82"/>
      <c r="AV1333" s="82"/>
      <c r="AW1333" s="82"/>
      <c r="AX1333" s="82"/>
      <c r="AY1333" s="82"/>
      <c r="AZ1333" s="82"/>
      <c r="BA1333" s="82"/>
    </row>
    <row r="1334" spans="1:53" x14ac:dyDescent="0.35">
      <c r="A1334" s="82"/>
      <c r="B1334" s="82"/>
      <c r="C1334" s="82"/>
      <c r="D1334" s="82"/>
      <c r="E1334" s="82"/>
      <c r="F1334" s="82"/>
      <c r="G1334" s="82"/>
      <c r="H1334" s="82"/>
      <c r="I1334" s="82"/>
      <c r="J1334" s="82"/>
      <c r="K1334" s="82"/>
      <c r="L1334" s="82"/>
      <c r="M1334" s="82"/>
      <c r="N1334" s="82"/>
      <c r="O1334" s="82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  <c r="Z1334" s="82"/>
      <c r="AA1334" s="82"/>
      <c r="AB1334" s="82"/>
      <c r="AC1334" s="82"/>
      <c r="AD1334" s="82"/>
      <c r="AE1334" s="82"/>
      <c r="AF1334" s="82"/>
      <c r="AG1334" s="82"/>
      <c r="AH1334" s="82"/>
      <c r="AI1334" s="82"/>
      <c r="AJ1334" s="82"/>
      <c r="AK1334" s="82"/>
      <c r="AL1334" s="82"/>
      <c r="AM1334" s="82"/>
      <c r="AN1334" s="82"/>
      <c r="AO1334" s="82"/>
      <c r="AP1334" s="82"/>
      <c r="AQ1334" s="82"/>
      <c r="AR1334" s="82"/>
      <c r="AS1334" s="82"/>
      <c r="AT1334" s="82"/>
      <c r="AU1334" s="82"/>
      <c r="AV1334" s="82"/>
      <c r="AW1334" s="82"/>
      <c r="AX1334" s="82"/>
      <c r="AY1334" s="82"/>
      <c r="AZ1334" s="82"/>
      <c r="BA1334" s="82"/>
    </row>
    <row r="1335" spans="1:53" x14ac:dyDescent="0.35">
      <c r="A1335" s="82"/>
      <c r="B1335" s="82"/>
      <c r="C1335" s="82"/>
      <c r="D1335" s="82"/>
      <c r="E1335" s="82"/>
      <c r="F1335" s="82"/>
      <c r="G1335" s="82"/>
      <c r="H1335" s="82"/>
      <c r="I1335" s="82"/>
      <c r="J1335" s="82"/>
      <c r="K1335" s="82"/>
      <c r="L1335" s="82"/>
      <c r="M1335" s="82"/>
      <c r="N1335" s="82"/>
      <c r="O1335" s="82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  <c r="Z1335" s="82"/>
      <c r="AA1335" s="82"/>
      <c r="AB1335" s="82"/>
      <c r="AC1335" s="82"/>
      <c r="AD1335" s="82"/>
      <c r="AE1335" s="82"/>
      <c r="AF1335" s="82"/>
      <c r="AG1335" s="82"/>
      <c r="AH1335" s="82"/>
      <c r="AI1335" s="82"/>
      <c r="AJ1335" s="82"/>
      <c r="AK1335" s="82"/>
      <c r="AL1335" s="82"/>
      <c r="AM1335" s="82"/>
      <c r="AN1335" s="82"/>
      <c r="AO1335" s="82"/>
      <c r="AP1335" s="82"/>
      <c r="AQ1335" s="82"/>
      <c r="AR1335" s="82"/>
      <c r="AS1335" s="82"/>
      <c r="AT1335" s="82"/>
      <c r="AU1335" s="82"/>
      <c r="AV1335" s="82"/>
      <c r="AW1335" s="82"/>
      <c r="AX1335" s="82"/>
      <c r="AY1335" s="82"/>
      <c r="AZ1335" s="82"/>
      <c r="BA1335" s="82"/>
    </row>
    <row r="1336" spans="1:53" x14ac:dyDescent="0.35">
      <c r="A1336" s="82"/>
      <c r="B1336" s="82"/>
      <c r="C1336" s="82"/>
      <c r="D1336" s="82"/>
      <c r="E1336" s="82"/>
      <c r="F1336" s="82"/>
      <c r="G1336" s="82"/>
      <c r="H1336" s="82"/>
      <c r="I1336" s="82"/>
      <c r="J1336" s="82"/>
      <c r="K1336" s="82"/>
      <c r="L1336" s="82"/>
      <c r="M1336" s="82"/>
      <c r="N1336" s="82"/>
      <c r="O1336" s="82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  <c r="Z1336" s="82"/>
      <c r="AA1336" s="82"/>
      <c r="AB1336" s="82"/>
      <c r="AC1336" s="82"/>
      <c r="AD1336" s="82"/>
      <c r="AE1336" s="82"/>
      <c r="AF1336" s="82"/>
      <c r="AG1336" s="82"/>
      <c r="AH1336" s="82"/>
      <c r="AI1336" s="82"/>
      <c r="AJ1336" s="82"/>
      <c r="AK1336" s="82"/>
      <c r="AL1336" s="82"/>
      <c r="AM1336" s="82"/>
      <c r="AN1336" s="82"/>
      <c r="AO1336" s="82"/>
      <c r="AP1336" s="82"/>
      <c r="AQ1336" s="82"/>
      <c r="AR1336" s="82"/>
      <c r="AS1336" s="82"/>
      <c r="AT1336" s="82"/>
      <c r="AU1336" s="82"/>
      <c r="AV1336" s="82"/>
      <c r="AW1336" s="82"/>
      <c r="AX1336" s="82"/>
      <c r="AY1336" s="82"/>
      <c r="AZ1336" s="82"/>
      <c r="BA1336" s="82"/>
    </row>
    <row r="1337" spans="1:53" x14ac:dyDescent="0.35">
      <c r="A1337" s="82"/>
      <c r="B1337" s="82"/>
      <c r="C1337" s="82"/>
      <c r="D1337" s="82"/>
      <c r="E1337" s="82"/>
      <c r="F1337" s="82"/>
      <c r="G1337" s="82"/>
      <c r="H1337" s="82"/>
      <c r="I1337" s="82"/>
      <c r="J1337" s="82"/>
      <c r="K1337" s="82"/>
      <c r="L1337" s="82"/>
      <c r="M1337" s="82"/>
      <c r="N1337" s="82"/>
      <c r="O1337" s="82"/>
      <c r="P1337" s="82"/>
      <c r="Q1337" s="82"/>
      <c r="R1337" s="82"/>
      <c r="S1337" s="82"/>
      <c r="T1337" s="82"/>
      <c r="U1337" s="82"/>
      <c r="V1337" s="82"/>
      <c r="W1337" s="82"/>
      <c r="X1337" s="82"/>
      <c r="Y1337" s="82"/>
      <c r="Z1337" s="82"/>
      <c r="AA1337" s="82"/>
      <c r="AB1337" s="82"/>
      <c r="AC1337" s="82"/>
      <c r="AD1337" s="82"/>
      <c r="AE1337" s="82"/>
      <c r="AF1337" s="82"/>
      <c r="AG1337" s="82"/>
      <c r="AH1337" s="82"/>
      <c r="AI1337" s="82"/>
      <c r="AJ1337" s="82"/>
      <c r="AK1337" s="82"/>
      <c r="AL1337" s="82"/>
      <c r="AM1337" s="82"/>
      <c r="AN1337" s="82"/>
      <c r="AO1337" s="82"/>
      <c r="AP1337" s="82"/>
      <c r="AQ1337" s="82"/>
      <c r="AR1337" s="82"/>
      <c r="AS1337" s="82"/>
      <c r="AT1337" s="82"/>
      <c r="AU1337" s="82"/>
      <c r="AV1337" s="82"/>
      <c r="AW1337" s="82"/>
      <c r="AX1337" s="82"/>
      <c r="AY1337" s="82"/>
      <c r="AZ1337" s="82"/>
      <c r="BA1337" s="82"/>
    </row>
    <row r="1338" spans="1:53" x14ac:dyDescent="0.35">
      <c r="A1338" s="82"/>
      <c r="B1338" s="82"/>
      <c r="C1338" s="82"/>
      <c r="D1338" s="82"/>
      <c r="E1338" s="82"/>
      <c r="F1338" s="82"/>
      <c r="G1338" s="82"/>
      <c r="H1338" s="82"/>
      <c r="I1338" s="82"/>
      <c r="J1338" s="82"/>
      <c r="K1338" s="82"/>
      <c r="L1338" s="82"/>
      <c r="M1338" s="82"/>
      <c r="N1338" s="82"/>
      <c r="O1338" s="82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  <c r="Z1338" s="82"/>
      <c r="AA1338" s="82"/>
      <c r="AB1338" s="82"/>
      <c r="AC1338" s="82"/>
      <c r="AD1338" s="82"/>
      <c r="AE1338" s="82"/>
      <c r="AF1338" s="82"/>
      <c r="AG1338" s="82"/>
      <c r="AH1338" s="82"/>
      <c r="AI1338" s="82"/>
      <c r="AJ1338" s="82"/>
      <c r="AK1338" s="82"/>
      <c r="AL1338" s="82"/>
      <c r="AM1338" s="82"/>
      <c r="AN1338" s="82"/>
      <c r="AO1338" s="82"/>
      <c r="AP1338" s="82"/>
      <c r="AQ1338" s="82"/>
      <c r="AR1338" s="82"/>
      <c r="AS1338" s="82"/>
      <c r="AT1338" s="82"/>
      <c r="AU1338" s="82"/>
      <c r="AV1338" s="82"/>
      <c r="AW1338" s="82"/>
      <c r="AX1338" s="82"/>
      <c r="AY1338" s="82"/>
      <c r="AZ1338" s="82"/>
      <c r="BA1338" s="82"/>
    </row>
    <row r="1339" spans="1:53" x14ac:dyDescent="0.35">
      <c r="A1339" s="82"/>
      <c r="B1339" s="82"/>
      <c r="C1339" s="82"/>
      <c r="D1339" s="82"/>
      <c r="E1339" s="82"/>
      <c r="F1339" s="82"/>
      <c r="G1339" s="82"/>
      <c r="H1339" s="82"/>
      <c r="I1339" s="82"/>
      <c r="J1339" s="82"/>
      <c r="K1339" s="82"/>
      <c r="L1339" s="82"/>
      <c r="M1339" s="82"/>
      <c r="N1339" s="82"/>
      <c r="O1339" s="82"/>
      <c r="P1339" s="82"/>
      <c r="Q1339" s="82"/>
      <c r="R1339" s="82"/>
      <c r="S1339" s="82"/>
      <c r="T1339" s="82"/>
      <c r="U1339" s="82"/>
      <c r="V1339" s="82"/>
      <c r="W1339" s="82"/>
      <c r="X1339" s="82"/>
      <c r="Y1339" s="82"/>
      <c r="Z1339" s="82"/>
      <c r="AA1339" s="82"/>
      <c r="AB1339" s="82"/>
      <c r="AC1339" s="82"/>
      <c r="AD1339" s="82"/>
      <c r="AE1339" s="82"/>
      <c r="AF1339" s="82"/>
      <c r="AG1339" s="82"/>
      <c r="AH1339" s="82"/>
      <c r="AI1339" s="82"/>
      <c r="AJ1339" s="82"/>
      <c r="AK1339" s="82"/>
      <c r="AL1339" s="82"/>
      <c r="AM1339" s="82"/>
      <c r="AN1339" s="82"/>
      <c r="AO1339" s="82"/>
      <c r="AP1339" s="82"/>
      <c r="AQ1339" s="82"/>
      <c r="AR1339" s="82"/>
      <c r="AS1339" s="82"/>
      <c r="AT1339" s="82"/>
      <c r="AU1339" s="82"/>
      <c r="AV1339" s="82"/>
      <c r="AW1339" s="82"/>
      <c r="AX1339" s="82"/>
      <c r="AY1339" s="82"/>
      <c r="AZ1339" s="82"/>
      <c r="BA1339" s="82"/>
    </row>
    <row r="1340" spans="1:53" x14ac:dyDescent="0.35">
      <c r="A1340" s="82"/>
      <c r="B1340" s="82"/>
      <c r="C1340" s="82"/>
      <c r="D1340" s="82"/>
      <c r="E1340" s="82"/>
      <c r="F1340" s="82"/>
      <c r="G1340" s="82"/>
      <c r="H1340" s="82"/>
      <c r="I1340" s="82"/>
      <c r="J1340" s="82"/>
      <c r="K1340" s="82"/>
      <c r="L1340" s="82"/>
      <c r="M1340" s="82"/>
      <c r="N1340" s="82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2"/>
      <c r="AA1340" s="82"/>
      <c r="AB1340" s="82"/>
      <c r="AC1340" s="82"/>
      <c r="AD1340" s="82"/>
      <c r="AE1340" s="82"/>
      <c r="AF1340" s="82"/>
      <c r="AG1340" s="82"/>
      <c r="AH1340" s="82"/>
      <c r="AI1340" s="82"/>
      <c r="AJ1340" s="82"/>
      <c r="AK1340" s="82"/>
      <c r="AL1340" s="82"/>
      <c r="AM1340" s="82"/>
      <c r="AN1340" s="82"/>
      <c r="AO1340" s="82"/>
      <c r="AP1340" s="82"/>
      <c r="AQ1340" s="82"/>
      <c r="AR1340" s="82"/>
      <c r="AS1340" s="82"/>
      <c r="AT1340" s="82"/>
      <c r="AU1340" s="82"/>
      <c r="AV1340" s="82"/>
      <c r="AW1340" s="82"/>
      <c r="AX1340" s="82"/>
      <c r="AY1340" s="82"/>
      <c r="AZ1340" s="82"/>
      <c r="BA1340" s="82"/>
    </row>
    <row r="1341" spans="1:53" x14ac:dyDescent="0.35">
      <c r="A1341" s="82"/>
      <c r="B1341" s="82"/>
      <c r="C1341" s="82"/>
      <c r="D1341" s="82"/>
      <c r="E1341" s="82"/>
      <c r="F1341" s="82"/>
      <c r="G1341" s="82"/>
      <c r="H1341" s="82"/>
      <c r="I1341" s="82"/>
      <c r="J1341" s="82"/>
      <c r="K1341" s="82"/>
      <c r="L1341" s="82"/>
      <c r="M1341" s="82"/>
      <c r="N1341" s="82"/>
      <c r="O1341" s="82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  <c r="Z1341" s="82"/>
      <c r="AA1341" s="82"/>
      <c r="AB1341" s="82"/>
      <c r="AC1341" s="82"/>
      <c r="AD1341" s="82"/>
      <c r="AE1341" s="82"/>
      <c r="AF1341" s="82"/>
      <c r="AG1341" s="82"/>
      <c r="AH1341" s="82"/>
      <c r="AI1341" s="82"/>
      <c r="AJ1341" s="82"/>
      <c r="AK1341" s="82"/>
      <c r="AL1341" s="82"/>
      <c r="AM1341" s="82"/>
      <c r="AN1341" s="82"/>
      <c r="AO1341" s="82"/>
      <c r="AP1341" s="82"/>
      <c r="AQ1341" s="82"/>
      <c r="AR1341" s="82"/>
      <c r="AS1341" s="82"/>
      <c r="AT1341" s="82"/>
      <c r="AU1341" s="82"/>
      <c r="AV1341" s="82"/>
      <c r="AW1341" s="82"/>
      <c r="AX1341" s="82"/>
      <c r="AY1341" s="82"/>
      <c r="AZ1341" s="82"/>
      <c r="BA1341" s="82"/>
    </row>
    <row r="1342" spans="1:53" ht="15.75" customHeight="1" x14ac:dyDescent="0.35">
      <c r="A1342" s="82"/>
      <c r="B1342" s="82"/>
      <c r="C1342" s="82"/>
      <c r="D1342" s="82"/>
      <c r="E1342" s="82"/>
      <c r="F1342" s="82"/>
      <c r="G1342" s="82"/>
      <c r="H1342" s="82"/>
      <c r="I1342" s="82"/>
      <c r="J1342" s="82"/>
      <c r="K1342" s="82"/>
      <c r="L1342" s="82"/>
      <c r="M1342" s="82"/>
      <c r="N1342" s="82"/>
      <c r="O1342" s="82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  <c r="Z1342" s="82"/>
      <c r="AA1342" s="82"/>
      <c r="AB1342" s="82"/>
      <c r="AC1342" s="82"/>
      <c r="AD1342" s="82"/>
      <c r="AE1342" s="82"/>
      <c r="AF1342" s="82"/>
      <c r="AG1342" s="82"/>
      <c r="AH1342" s="82"/>
      <c r="AI1342" s="82"/>
      <c r="AJ1342" s="82"/>
      <c r="AK1342" s="82"/>
      <c r="AL1342" s="82"/>
      <c r="AM1342" s="82"/>
      <c r="AN1342" s="82"/>
      <c r="AO1342" s="82"/>
      <c r="AP1342" s="82"/>
      <c r="AQ1342" s="82"/>
      <c r="AR1342" s="82"/>
      <c r="AS1342" s="82"/>
      <c r="AT1342" s="82"/>
      <c r="AU1342" s="82"/>
      <c r="AV1342" s="82"/>
      <c r="AW1342" s="82"/>
      <c r="AX1342" s="82"/>
      <c r="AY1342" s="82"/>
      <c r="AZ1342" s="82"/>
      <c r="BA1342" s="82"/>
    </row>
    <row r="1343" spans="1:53" ht="15.75" customHeight="1" x14ac:dyDescent="0.35">
      <c r="A1343" s="82"/>
      <c r="B1343" s="82"/>
      <c r="C1343" s="82"/>
      <c r="D1343" s="82"/>
      <c r="E1343" s="82"/>
      <c r="F1343" s="82"/>
      <c r="G1343" s="82"/>
      <c r="H1343" s="82"/>
      <c r="I1343" s="82"/>
      <c r="J1343" s="82"/>
      <c r="K1343" s="82"/>
      <c r="L1343" s="82"/>
      <c r="M1343" s="82"/>
      <c r="N1343" s="82"/>
      <c r="O1343" s="82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  <c r="Z1343" s="82"/>
      <c r="AA1343" s="82"/>
      <c r="AB1343" s="82"/>
      <c r="AC1343" s="82"/>
      <c r="AD1343" s="82"/>
      <c r="AE1343" s="82"/>
      <c r="AF1343" s="82"/>
      <c r="AG1343" s="82"/>
      <c r="AH1343" s="82"/>
      <c r="AI1343" s="82"/>
      <c r="AJ1343" s="82"/>
      <c r="AK1343" s="82"/>
      <c r="AL1343" s="82"/>
      <c r="AM1343" s="82"/>
      <c r="AN1343" s="82"/>
      <c r="AO1343" s="82"/>
      <c r="AP1343" s="82"/>
      <c r="AQ1343" s="82"/>
      <c r="AR1343" s="82"/>
      <c r="AS1343" s="82"/>
      <c r="AT1343" s="82"/>
      <c r="AU1343" s="82"/>
      <c r="AV1343" s="82"/>
      <c r="AW1343" s="82"/>
      <c r="AX1343" s="82"/>
      <c r="AY1343" s="82"/>
      <c r="AZ1343" s="82"/>
      <c r="BA1343" s="82"/>
    </row>
    <row r="1344" spans="1:53" x14ac:dyDescent="0.35">
      <c r="A1344" s="82"/>
      <c r="B1344" s="82"/>
      <c r="C1344" s="82"/>
      <c r="D1344" s="82"/>
      <c r="E1344" s="82"/>
      <c r="F1344" s="82"/>
      <c r="G1344" s="82"/>
      <c r="H1344" s="82"/>
      <c r="I1344" s="82"/>
      <c r="J1344" s="82"/>
      <c r="K1344" s="82"/>
      <c r="L1344" s="82"/>
      <c r="M1344" s="82"/>
      <c r="N1344" s="82"/>
      <c r="O1344" s="82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  <c r="Z1344" s="82"/>
      <c r="AA1344" s="82"/>
      <c r="AB1344" s="82"/>
      <c r="AC1344" s="82"/>
      <c r="AD1344" s="82"/>
      <c r="AE1344" s="82"/>
      <c r="AF1344" s="82"/>
      <c r="AG1344" s="82"/>
      <c r="AH1344" s="82"/>
      <c r="AI1344" s="82"/>
      <c r="AJ1344" s="82"/>
      <c r="AK1344" s="82"/>
      <c r="AL1344" s="82"/>
      <c r="AM1344" s="82"/>
      <c r="AN1344" s="82"/>
      <c r="AO1344" s="82"/>
      <c r="AP1344" s="82"/>
      <c r="AQ1344" s="82"/>
      <c r="AR1344" s="82"/>
      <c r="AS1344" s="82"/>
      <c r="AT1344" s="82"/>
      <c r="AU1344" s="82"/>
      <c r="AV1344" s="82"/>
      <c r="AW1344" s="82"/>
      <c r="AX1344" s="82"/>
      <c r="AY1344" s="82"/>
      <c r="AZ1344" s="82"/>
      <c r="BA1344" s="82"/>
    </row>
    <row r="1345" spans="1:53" x14ac:dyDescent="0.35">
      <c r="A1345" s="82"/>
      <c r="B1345" s="82"/>
      <c r="C1345" s="82"/>
      <c r="D1345" s="82"/>
      <c r="E1345" s="82"/>
      <c r="F1345" s="82"/>
      <c r="G1345" s="82"/>
      <c r="H1345" s="82"/>
      <c r="I1345" s="82"/>
      <c r="J1345" s="82"/>
      <c r="K1345" s="82"/>
      <c r="L1345" s="82"/>
      <c r="M1345" s="82"/>
      <c r="N1345" s="82"/>
      <c r="O1345" s="82"/>
      <c r="P1345" s="82"/>
      <c r="Q1345" s="82"/>
      <c r="R1345" s="82"/>
      <c r="S1345" s="82"/>
      <c r="T1345" s="82"/>
      <c r="U1345" s="82"/>
      <c r="V1345" s="82"/>
      <c r="W1345" s="82"/>
      <c r="X1345" s="82"/>
      <c r="Y1345" s="82"/>
      <c r="Z1345" s="82"/>
      <c r="AA1345" s="82"/>
      <c r="AB1345" s="82"/>
      <c r="AC1345" s="82"/>
      <c r="AD1345" s="82"/>
      <c r="AE1345" s="82"/>
      <c r="AF1345" s="82"/>
      <c r="AG1345" s="82"/>
      <c r="AH1345" s="82"/>
      <c r="AI1345" s="82"/>
      <c r="AJ1345" s="82"/>
      <c r="AK1345" s="82"/>
      <c r="AL1345" s="82"/>
      <c r="AM1345" s="82"/>
      <c r="AN1345" s="82"/>
      <c r="AO1345" s="82"/>
      <c r="AP1345" s="82"/>
      <c r="AQ1345" s="82"/>
      <c r="AR1345" s="82"/>
      <c r="AS1345" s="82"/>
      <c r="AT1345" s="82"/>
      <c r="AU1345" s="82"/>
      <c r="AV1345" s="82"/>
      <c r="AW1345" s="82"/>
      <c r="AX1345" s="82"/>
      <c r="AY1345" s="82"/>
      <c r="AZ1345" s="82"/>
      <c r="BA1345" s="82"/>
    </row>
    <row r="1346" spans="1:53" x14ac:dyDescent="0.35">
      <c r="A1346" s="82"/>
      <c r="B1346" s="82"/>
      <c r="C1346" s="82"/>
      <c r="D1346" s="82"/>
      <c r="E1346" s="82"/>
      <c r="F1346" s="82"/>
      <c r="G1346" s="82"/>
      <c r="H1346" s="82"/>
      <c r="I1346" s="82"/>
      <c r="J1346" s="82"/>
      <c r="K1346" s="82"/>
      <c r="L1346" s="82"/>
      <c r="M1346" s="82"/>
      <c r="N1346" s="82"/>
      <c r="O1346" s="82"/>
      <c r="P1346" s="82"/>
      <c r="Q1346" s="82"/>
      <c r="R1346" s="82"/>
      <c r="S1346" s="82"/>
      <c r="T1346" s="82"/>
      <c r="U1346" s="82"/>
      <c r="V1346" s="82"/>
      <c r="W1346" s="82"/>
      <c r="X1346" s="82"/>
      <c r="Y1346" s="82"/>
      <c r="Z1346" s="82"/>
      <c r="AA1346" s="82"/>
      <c r="AB1346" s="82"/>
      <c r="AC1346" s="82"/>
      <c r="AD1346" s="82"/>
      <c r="AE1346" s="82"/>
      <c r="AF1346" s="82"/>
      <c r="AG1346" s="82"/>
      <c r="AH1346" s="82"/>
      <c r="AI1346" s="82"/>
      <c r="AJ1346" s="82"/>
      <c r="AK1346" s="82"/>
      <c r="AL1346" s="82"/>
      <c r="AM1346" s="82"/>
      <c r="AN1346" s="82"/>
      <c r="AO1346" s="82"/>
      <c r="AP1346" s="82"/>
      <c r="AQ1346" s="82"/>
      <c r="AR1346" s="82"/>
      <c r="AS1346" s="82"/>
      <c r="AT1346" s="82"/>
      <c r="AU1346" s="82"/>
      <c r="AV1346" s="82"/>
      <c r="AW1346" s="82"/>
      <c r="AX1346" s="82"/>
      <c r="AY1346" s="82"/>
      <c r="AZ1346" s="82"/>
      <c r="BA1346" s="82"/>
    </row>
    <row r="1347" spans="1:53" x14ac:dyDescent="0.35">
      <c r="A1347" s="82"/>
      <c r="B1347" s="82"/>
      <c r="C1347" s="82"/>
      <c r="D1347" s="82"/>
      <c r="E1347" s="82"/>
      <c r="F1347" s="82"/>
      <c r="G1347" s="82"/>
      <c r="H1347" s="82"/>
      <c r="I1347" s="82"/>
      <c r="J1347" s="82"/>
      <c r="K1347" s="82"/>
      <c r="L1347" s="82"/>
      <c r="M1347" s="82"/>
      <c r="N1347" s="82"/>
      <c r="O1347" s="82"/>
      <c r="P1347" s="82"/>
      <c r="Q1347" s="82"/>
      <c r="R1347" s="82"/>
      <c r="S1347" s="82"/>
      <c r="T1347" s="82"/>
      <c r="U1347" s="82"/>
      <c r="V1347" s="82"/>
      <c r="W1347" s="82"/>
      <c r="X1347" s="82"/>
      <c r="Y1347" s="82"/>
      <c r="Z1347" s="82"/>
      <c r="AA1347" s="82"/>
      <c r="AB1347" s="82"/>
      <c r="AC1347" s="82"/>
      <c r="AD1347" s="82"/>
      <c r="AE1347" s="82"/>
      <c r="AF1347" s="82"/>
      <c r="AG1347" s="82"/>
      <c r="AH1347" s="82"/>
      <c r="AI1347" s="82"/>
      <c r="AJ1347" s="82"/>
      <c r="AK1347" s="82"/>
      <c r="AL1347" s="82"/>
      <c r="AM1347" s="82"/>
      <c r="AN1347" s="82"/>
      <c r="AO1347" s="82"/>
      <c r="AP1347" s="82"/>
      <c r="AQ1347" s="82"/>
      <c r="AR1347" s="82"/>
      <c r="AS1347" s="82"/>
      <c r="AT1347" s="82"/>
      <c r="AU1347" s="82"/>
      <c r="AV1347" s="82"/>
      <c r="AW1347" s="82"/>
      <c r="AX1347" s="82"/>
      <c r="AY1347" s="82"/>
      <c r="AZ1347" s="82"/>
      <c r="BA1347" s="82"/>
    </row>
    <row r="1348" spans="1:53" x14ac:dyDescent="0.35">
      <c r="A1348" s="82"/>
      <c r="B1348" s="82"/>
      <c r="C1348" s="82"/>
      <c r="D1348" s="82"/>
      <c r="E1348" s="82"/>
      <c r="F1348" s="82"/>
      <c r="G1348" s="82"/>
      <c r="H1348" s="82"/>
      <c r="I1348" s="82"/>
      <c r="J1348" s="82"/>
      <c r="K1348" s="82"/>
      <c r="L1348" s="82"/>
      <c r="M1348" s="82"/>
      <c r="N1348" s="82"/>
      <c r="O1348" s="82"/>
      <c r="P1348" s="82"/>
      <c r="Q1348" s="82"/>
      <c r="R1348" s="82"/>
      <c r="S1348" s="82"/>
      <c r="T1348" s="82"/>
      <c r="U1348" s="82"/>
      <c r="V1348" s="82"/>
      <c r="W1348" s="82"/>
      <c r="X1348" s="82"/>
      <c r="Y1348" s="82"/>
      <c r="Z1348" s="82"/>
      <c r="AA1348" s="82"/>
      <c r="AB1348" s="82"/>
      <c r="AC1348" s="82"/>
      <c r="AD1348" s="82"/>
      <c r="AE1348" s="82"/>
      <c r="AF1348" s="82"/>
      <c r="AG1348" s="82"/>
      <c r="AH1348" s="82"/>
      <c r="AI1348" s="82"/>
      <c r="AJ1348" s="82"/>
      <c r="AK1348" s="82"/>
      <c r="AL1348" s="82"/>
      <c r="AM1348" s="82"/>
      <c r="AN1348" s="82"/>
      <c r="AO1348" s="82"/>
      <c r="AP1348" s="82"/>
      <c r="AQ1348" s="82"/>
      <c r="AR1348" s="82"/>
      <c r="AS1348" s="82"/>
      <c r="AT1348" s="82"/>
      <c r="AU1348" s="82"/>
      <c r="AV1348" s="82"/>
      <c r="AW1348" s="82"/>
      <c r="AX1348" s="82"/>
      <c r="AY1348" s="82"/>
      <c r="AZ1348" s="82"/>
      <c r="BA1348" s="82"/>
    </row>
    <row r="1349" spans="1:53" x14ac:dyDescent="0.35">
      <c r="A1349" s="82"/>
      <c r="B1349" s="82"/>
      <c r="C1349" s="82"/>
      <c r="D1349" s="82"/>
      <c r="E1349" s="82"/>
      <c r="F1349" s="82"/>
      <c r="G1349" s="82"/>
      <c r="H1349" s="82"/>
      <c r="I1349" s="82"/>
      <c r="J1349" s="82"/>
      <c r="K1349" s="82"/>
      <c r="L1349" s="82"/>
      <c r="M1349" s="82"/>
      <c r="N1349" s="82"/>
      <c r="O1349" s="82"/>
      <c r="P1349" s="82"/>
      <c r="Q1349" s="82"/>
      <c r="R1349" s="82"/>
      <c r="S1349" s="82"/>
      <c r="T1349" s="82"/>
      <c r="U1349" s="82"/>
      <c r="V1349" s="82"/>
      <c r="W1349" s="82"/>
      <c r="X1349" s="82"/>
      <c r="Y1349" s="82"/>
      <c r="Z1349" s="82"/>
      <c r="AA1349" s="82"/>
      <c r="AB1349" s="82"/>
      <c r="AC1349" s="82"/>
      <c r="AD1349" s="82"/>
      <c r="AE1349" s="82"/>
      <c r="AF1349" s="82"/>
      <c r="AG1349" s="82"/>
      <c r="AH1349" s="82"/>
      <c r="AI1349" s="82"/>
      <c r="AJ1349" s="82"/>
      <c r="AK1349" s="82"/>
      <c r="AL1349" s="82"/>
      <c r="AM1349" s="82"/>
      <c r="AN1349" s="82"/>
      <c r="AO1349" s="82"/>
      <c r="AP1349" s="82"/>
      <c r="AQ1349" s="82"/>
      <c r="AR1349" s="82"/>
      <c r="AS1349" s="82"/>
      <c r="AT1349" s="82"/>
      <c r="AU1349" s="82"/>
      <c r="AV1349" s="82"/>
      <c r="AW1349" s="82"/>
      <c r="AX1349" s="82"/>
      <c r="AY1349" s="82"/>
      <c r="AZ1349" s="82"/>
      <c r="BA1349" s="82"/>
    </row>
    <row r="1350" spans="1:53" x14ac:dyDescent="0.35">
      <c r="A1350" s="82"/>
      <c r="B1350" s="82"/>
      <c r="C1350" s="82"/>
      <c r="D1350" s="82"/>
      <c r="E1350" s="82"/>
      <c r="F1350" s="82"/>
      <c r="G1350" s="82"/>
      <c r="H1350" s="82"/>
      <c r="I1350" s="82"/>
      <c r="J1350" s="82"/>
      <c r="K1350" s="82"/>
      <c r="L1350" s="82"/>
      <c r="M1350" s="82"/>
      <c r="N1350" s="82"/>
      <c r="O1350" s="82"/>
      <c r="P1350" s="82"/>
      <c r="Q1350" s="82"/>
      <c r="R1350" s="82"/>
      <c r="S1350" s="82"/>
      <c r="T1350" s="82"/>
      <c r="U1350" s="82"/>
      <c r="V1350" s="82"/>
      <c r="W1350" s="82"/>
      <c r="X1350" s="82"/>
      <c r="Y1350" s="82"/>
      <c r="Z1350" s="82"/>
      <c r="AA1350" s="82"/>
      <c r="AB1350" s="82"/>
      <c r="AC1350" s="82"/>
      <c r="AD1350" s="82"/>
      <c r="AE1350" s="82"/>
      <c r="AF1350" s="82"/>
      <c r="AG1350" s="82"/>
      <c r="AH1350" s="82"/>
      <c r="AI1350" s="82"/>
      <c r="AJ1350" s="82"/>
      <c r="AK1350" s="82"/>
      <c r="AL1350" s="82"/>
      <c r="AM1350" s="82"/>
      <c r="AN1350" s="82"/>
      <c r="AO1350" s="82"/>
      <c r="AP1350" s="82"/>
      <c r="AQ1350" s="82"/>
      <c r="AR1350" s="82"/>
      <c r="AS1350" s="82"/>
      <c r="AT1350" s="82"/>
      <c r="AU1350" s="82"/>
      <c r="AV1350" s="82"/>
      <c r="AW1350" s="82"/>
      <c r="AX1350" s="82"/>
      <c r="AY1350" s="82"/>
      <c r="AZ1350" s="82"/>
      <c r="BA1350" s="82"/>
    </row>
    <row r="1351" spans="1:53" x14ac:dyDescent="0.35">
      <c r="A1351" s="82"/>
      <c r="B1351" s="82"/>
      <c r="C1351" s="82"/>
      <c r="D1351" s="82"/>
      <c r="E1351" s="82"/>
      <c r="F1351" s="82"/>
      <c r="G1351" s="82"/>
      <c r="H1351" s="82"/>
      <c r="I1351" s="82"/>
      <c r="J1351" s="82"/>
      <c r="K1351" s="82"/>
      <c r="L1351" s="82"/>
      <c r="M1351" s="82"/>
      <c r="N1351" s="82"/>
      <c r="O1351" s="82"/>
      <c r="P1351" s="82"/>
      <c r="Q1351" s="82"/>
      <c r="R1351" s="82"/>
      <c r="S1351" s="82"/>
      <c r="T1351" s="82"/>
      <c r="U1351" s="82"/>
      <c r="V1351" s="82"/>
      <c r="W1351" s="82"/>
      <c r="X1351" s="82"/>
      <c r="Y1351" s="82"/>
      <c r="Z1351" s="82"/>
      <c r="AA1351" s="82"/>
      <c r="AB1351" s="82"/>
      <c r="AC1351" s="82"/>
      <c r="AD1351" s="82"/>
      <c r="AE1351" s="82"/>
      <c r="AF1351" s="82"/>
      <c r="AG1351" s="82"/>
      <c r="AH1351" s="82"/>
      <c r="AI1351" s="82"/>
      <c r="AJ1351" s="82"/>
      <c r="AK1351" s="82"/>
      <c r="AL1351" s="82"/>
      <c r="AM1351" s="82"/>
      <c r="AN1351" s="82"/>
      <c r="AO1351" s="82"/>
      <c r="AP1351" s="82"/>
      <c r="AQ1351" s="82"/>
      <c r="AR1351" s="82"/>
      <c r="AS1351" s="82"/>
      <c r="AT1351" s="82"/>
      <c r="AU1351" s="82"/>
      <c r="AV1351" s="82"/>
      <c r="AW1351" s="82"/>
      <c r="AX1351" s="82"/>
      <c r="AY1351" s="82"/>
      <c r="AZ1351" s="82"/>
      <c r="BA1351" s="82"/>
    </row>
    <row r="1352" spans="1:53" x14ac:dyDescent="0.35">
      <c r="A1352" s="82"/>
      <c r="B1352" s="82"/>
      <c r="C1352" s="82"/>
      <c r="D1352" s="82"/>
      <c r="E1352" s="82"/>
      <c r="F1352" s="82"/>
      <c r="G1352" s="82"/>
      <c r="H1352" s="82"/>
      <c r="I1352" s="82"/>
      <c r="J1352" s="82"/>
      <c r="K1352" s="82"/>
      <c r="L1352" s="82"/>
      <c r="M1352" s="82"/>
      <c r="N1352" s="82"/>
      <c r="O1352" s="82"/>
      <c r="P1352" s="82"/>
      <c r="Q1352" s="82"/>
      <c r="R1352" s="82"/>
      <c r="S1352" s="82"/>
      <c r="T1352" s="82"/>
      <c r="U1352" s="82"/>
      <c r="V1352" s="82"/>
      <c r="W1352" s="82"/>
      <c r="X1352" s="82"/>
      <c r="Y1352" s="82"/>
      <c r="Z1352" s="82"/>
      <c r="AA1352" s="82"/>
      <c r="AB1352" s="82"/>
      <c r="AC1352" s="82"/>
      <c r="AD1352" s="82"/>
      <c r="AE1352" s="82"/>
      <c r="AF1352" s="82"/>
      <c r="AG1352" s="82"/>
      <c r="AH1352" s="82"/>
      <c r="AI1352" s="82"/>
      <c r="AJ1352" s="82"/>
      <c r="AK1352" s="82"/>
      <c r="AL1352" s="82"/>
      <c r="AM1352" s="82"/>
      <c r="AN1352" s="82"/>
      <c r="AO1352" s="82"/>
      <c r="AP1352" s="82"/>
      <c r="AQ1352" s="82"/>
      <c r="AR1352" s="82"/>
      <c r="AS1352" s="82"/>
      <c r="AT1352" s="82"/>
      <c r="AU1352" s="82"/>
      <c r="AV1352" s="82"/>
      <c r="AW1352" s="82"/>
      <c r="AX1352" s="82"/>
      <c r="AY1352" s="82"/>
      <c r="AZ1352" s="82"/>
      <c r="BA1352" s="82"/>
    </row>
    <row r="1353" spans="1:53" x14ac:dyDescent="0.35">
      <c r="A1353" s="82"/>
      <c r="B1353" s="82"/>
      <c r="C1353" s="82"/>
      <c r="D1353" s="82"/>
      <c r="E1353" s="82"/>
      <c r="F1353" s="82"/>
      <c r="G1353" s="82"/>
      <c r="H1353" s="82"/>
      <c r="I1353" s="82"/>
      <c r="J1353" s="82"/>
      <c r="K1353" s="82"/>
      <c r="L1353" s="82"/>
      <c r="M1353" s="82"/>
      <c r="N1353" s="82"/>
      <c r="O1353" s="82"/>
      <c r="P1353" s="82"/>
      <c r="Q1353" s="82"/>
      <c r="R1353" s="82"/>
      <c r="S1353" s="82"/>
      <c r="T1353" s="82"/>
      <c r="U1353" s="82"/>
      <c r="V1353" s="82"/>
      <c r="W1353" s="82"/>
      <c r="X1353" s="82"/>
      <c r="Y1353" s="82"/>
      <c r="Z1353" s="82"/>
      <c r="AA1353" s="82"/>
      <c r="AB1353" s="82"/>
      <c r="AC1353" s="82"/>
      <c r="AD1353" s="82"/>
      <c r="AE1353" s="82"/>
      <c r="AF1353" s="82"/>
      <c r="AG1353" s="82"/>
      <c r="AH1353" s="82"/>
      <c r="AI1353" s="82"/>
      <c r="AJ1353" s="82"/>
      <c r="AK1353" s="82"/>
      <c r="AL1353" s="82"/>
      <c r="AM1353" s="82"/>
      <c r="AN1353" s="82"/>
      <c r="AO1353" s="82"/>
      <c r="AP1353" s="82"/>
      <c r="AQ1353" s="82"/>
      <c r="AR1353" s="82"/>
      <c r="AS1353" s="82"/>
      <c r="AT1353" s="82"/>
      <c r="AU1353" s="82"/>
      <c r="AV1353" s="82"/>
      <c r="AW1353" s="82"/>
      <c r="AX1353" s="82"/>
      <c r="AY1353" s="82"/>
      <c r="AZ1353" s="82"/>
      <c r="BA1353" s="82"/>
    </row>
    <row r="1354" spans="1:53" x14ac:dyDescent="0.35">
      <c r="A1354" s="82"/>
      <c r="B1354" s="82"/>
      <c r="C1354" s="82"/>
      <c r="D1354" s="82"/>
      <c r="E1354" s="82"/>
      <c r="F1354" s="82"/>
      <c r="G1354" s="82"/>
      <c r="H1354" s="82"/>
      <c r="I1354" s="82"/>
      <c r="J1354" s="82"/>
      <c r="K1354" s="82"/>
      <c r="L1354" s="82"/>
      <c r="M1354" s="82"/>
      <c r="N1354" s="82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2"/>
      <c r="AA1354" s="82"/>
      <c r="AB1354" s="82"/>
      <c r="AC1354" s="82"/>
      <c r="AD1354" s="82"/>
      <c r="AE1354" s="82"/>
      <c r="AF1354" s="82"/>
      <c r="AG1354" s="82"/>
      <c r="AH1354" s="82"/>
      <c r="AI1354" s="82"/>
      <c r="AJ1354" s="82"/>
      <c r="AK1354" s="82"/>
      <c r="AL1354" s="82"/>
      <c r="AM1354" s="82"/>
      <c r="AN1354" s="82"/>
      <c r="AO1354" s="82"/>
      <c r="AP1354" s="82"/>
      <c r="AQ1354" s="82"/>
      <c r="AR1354" s="82"/>
      <c r="AS1354" s="82"/>
      <c r="AT1354" s="82"/>
      <c r="AU1354" s="82"/>
      <c r="AV1354" s="82"/>
      <c r="AW1354" s="82"/>
      <c r="AX1354" s="82"/>
      <c r="AY1354" s="82"/>
      <c r="AZ1354" s="82"/>
      <c r="BA1354" s="82"/>
    </row>
    <row r="1355" spans="1:53" x14ac:dyDescent="0.35">
      <c r="A1355" s="82"/>
      <c r="B1355" s="82"/>
      <c r="C1355" s="82"/>
      <c r="D1355" s="82"/>
      <c r="E1355" s="82"/>
      <c r="F1355" s="82"/>
      <c r="G1355" s="82"/>
      <c r="H1355" s="82"/>
      <c r="I1355" s="82"/>
      <c r="J1355" s="82"/>
      <c r="K1355" s="82"/>
      <c r="L1355" s="82"/>
      <c r="M1355" s="82"/>
      <c r="N1355" s="82"/>
      <c r="O1355" s="82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  <c r="Z1355" s="82"/>
      <c r="AA1355" s="82"/>
      <c r="AB1355" s="82"/>
      <c r="AC1355" s="82"/>
      <c r="AD1355" s="82"/>
      <c r="AE1355" s="82"/>
      <c r="AF1355" s="82"/>
      <c r="AG1355" s="82"/>
      <c r="AH1355" s="82"/>
      <c r="AI1355" s="82"/>
      <c r="AJ1355" s="82"/>
      <c r="AK1355" s="82"/>
      <c r="AL1355" s="82"/>
      <c r="AM1355" s="82"/>
      <c r="AN1355" s="82"/>
      <c r="AO1355" s="82"/>
      <c r="AP1355" s="82"/>
      <c r="AQ1355" s="82"/>
      <c r="AR1355" s="82"/>
      <c r="AS1355" s="82"/>
      <c r="AT1355" s="82"/>
      <c r="AU1355" s="82"/>
      <c r="AV1355" s="82"/>
      <c r="AW1355" s="82"/>
      <c r="AX1355" s="82"/>
      <c r="AY1355" s="82"/>
      <c r="AZ1355" s="82"/>
      <c r="BA1355" s="82"/>
    </row>
    <row r="1356" spans="1:53" x14ac:dyDescent="0.35">
      <c r="A1356" s="82"/>
      <c r="B1356" s="82"/>
      <c r="C1356" s="82"/>
      <c r="D1356" s="82"/>
      <c r="E1356" s="82"/>
      <c r="F1356" s="82"/>
      <c r="G1356" s="82"/>
      <c r="H1356" s="82"/>
      <c r="I1356" s="82"/>
      <c r="J1356" s="82"/>
      <c r="K1356" s="82"/>
      <c r="L1356" s="82"/>
      <c r="M1356" s="82"/>
      <c r="N1356" s="82"/>
      <c r="O1356" s="82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  <c r="Z1356" s="82"/>
      <c r="AA1356" s="82"/>
      <c r="AB1356" s="82"/>
      <c r="AC1356" s="82"/>
      <c r="AD1356" s="82"/>
      <c r="AE1356" s="82"/>
      <c r="AF1356" s="82"/>
      <c r="AG1356" s="82"/>
      <c r="AH1356" s="82"/>
      <c r="AI1356" s="82"/>
      <c r="AJ1356" s="82"/>
      <c r="AK1356" s="82"/>
      <c r="AL1356" s="82"/>
      <c r="AM1356" s="82"/>
      <c r="AN1356" s="82"/>
      <c r="AO1356" s="82"/>
      <c r="AP1356" s="82"/>
      <c r="AQ1356" s="82"/>
      <c r="AR1356" s="82"/>
      <c r="AS1356" s="82"/>
      <c r="AT1356" s="82"/>
      <c r="AU1356" s="82"/>
      <c r="AV1356" s="82"/>
      <c r="AW1356" s="82"/>
      <c r="AX1356" s="82"/>
      <c r="AY1356" s="82"/>
      <c r="AZ1356" s="82"/>
      <c r="BA1356" s="82"/>
    </row>
    <row r="1357" spans="1:53" x14ac:dyDescent="0.35">
      <c r="A1357" s="82"/>
      <c r="B1357" s="82"/>
      <c r="C1357" s="82"/>
      <c r="D1357" s="82"/>
      <c r="E1357" s="82"/>
      <c r="F1357" s="82"/>
      <c r="G1357" s="82"/>
      <c r="H1357" s="82"/>
      <c r="I1357" s="82"/>
      <c r="J1357" s="82"/>
      <c r="K1357" s="82"/>
      <c r="L1357" s="82"/>
      <c r="M1357" s="82"/>
      <c r="N1357" s="82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2"/>
      <c r="AA1357" s="82"/>
      <c r="AB1357" s="82"/>
      <c r="AC1357" s="82"/>
      <c r="AD1357" s="82"/>
      <c r="AE1357" s="82"/>
      <c r="AF1357" s="82"/>
      <c r="AG1357" s="82"/>
      <c r="AH1357" s="82"/>
      <c r="AI1357" s="82"/>
      <c r="AJ1357" s="82"/>
      <c r="AK1357" s="82"/>
      <c r="AL1357" s="82"/>
      <c r="AM1357" s="82"/>
      <c r="AN1357" s="82"/>
      <c r="AO1357" s="82"/>
      <c r="AP1357" s="82"/>
      <c r="AQ1357" s="82"/>
      <c r="AR1357" s="82"/>
      <c r="AS1357" s="82"/>
      <c r="AT1357" s="82"/>
      <c r="AU1357" s="82"/>
      <c r="AV1357" s="82"/>
      <c r="AW1357" s="82"/>
      <c r="AX1357" s="82"/>
      <c r="AY1357" s="82"/>
      <c r="AZ1357" s="82"/>
      <c r="BA1357" s="82"/>
    </row>
    <row r="1358" spans="1:53" x14ac:dyDescent="0.35">
      <c r="A1358" s="82"/>
      <c r="B1358" s="82"/>
      <c r="C1358" s="82"/>
      <c r="D1358" s="82"/>
      <c r="E1358" s="82"/>
      <c r="F1358" s="82"/>
      <c r="G1358" s="82"/>
      <c r="H1358" s="82"/>
      <c r="I1358" s="82"/>
      <c r="J1358" s="82"/>
      <c r="K1358" s="82"/>
      <c r="L1358" s="82"/>
      <c r="M1358" s="82"/>
      <c r="N1358" s="82"/>
      <c r="O1358" s="82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  <c r="Z1358" s="82"/>
      <c r="AA1358" s="82"/>
      <c r="AB1358" s="82"/>
      <c r="AC1358" s="82"/>
      <c r="AD1358" s="82"/>
      <c r="AE1358" s="82"/>
      <c r="AF1358" s="82"/>
      <c r="AG1358" s="82"/>
      <c r="AH1358" s="82"/>
      <c r="AI1358" s="82"/>
      <c r="AJ1358" s="82"/>
      <c r="AK1358" s="82"/>
      <c r="AL1358" s="82"/>
      <c r="AM1358" s="82"/>
      <c r="AN1358" s="82"/>
      <c r="AO1358" s="82"/>
      <c r="AP1358" s="82"/>
      <c r="AQ1358" s="82"/>
      <c r="AR1358" s="82"/>
      <c r="AS1358" s="82"/>
      <c r="AT1358" s="82"/>
      <c r="AU1358" s="82"/>
      <c r="AV1358" s="82"/>
      <c r="AW1358" s="82"/>
      <c r="AX1358" s="82"/>
      <c r="AY1358" s="82"/>
      <c r="AZ1358" s="82"/>
      <c r="BA1358" s="82"/>
    </row>
    <row r="1359" spans="1:53" x14ac:dyDescent="0.35">
      <c r="A1359" s="82"/>
      <c r="B1359" s="82"/>
      <c r="C1359" s="82"/>
      <c r="D1359" s="82"/>
      <c r="E1359" s="82"/>
      <c r="F1359" s="82"/>
      <c r="G1359" s="82"/>
      <c r="H1359" s="82"/>
      <c r="I1359" s="82"/>
      <c r="J1359" s="82"/>
      <c r="K1359" s="82"/>
      <c r="L1359" s="82"/>
      <c r="M1359" s="82"/>
      <c r="N1359" s="82"/>
      <c r="O1359" s="82"/>
      <c r="P1359" s="82"/>
      <c r="Q1359" s="82"/>
      <c r="R1359" s="82"/>
      <c r="S1359" s="82"/>
      <c r="T1359" s="82"/>
      <c r="U1359" s="82"/>
      <c r="V1359" s="82"/>
      <c r="W1359" s="82"/>
      <c r="X1359" s="82"/>
      <c r="Y1359" s="82"/>
      <c r="Z1359" s="82"/>
      <c r="AA1359" s="82"/>
      <c r="AB1359" s="82"/>
      <c r="AC1359" s="82"/>
      <c r="AD1359" s="82"/>
      <c r="AE1359" s="82"/>
      <c r="AF1359" s="82"/>
      <c r="AG1359" s="82"/>
      <c r="AH1359" s="82"/>
      <c r="AI1359" s="82"/>
      <c r="AJ1359" s="82"/>
      <c r="AK1359" s="82"/>
      <c r="AL1359" s="82"/>
      <c r="AM1359" s="82"/>
      <c r="AN1359" s="82"/>
      <c r="AO1359" s="82"/>
      <c r="AP1359" s="82"/>
      <c r="AQ1359" s="82"/>
      <c r="AR1359" s="82"/>
      <c r="AS1359" s="82"/>
      <c r="AT1359" s="82"/>
      <c r="AU1359" s="82"/>
      <c r="AV1359" s="82"/>
      <c r="AW1359" s="82"/>
      <c r="AX1359" s="82"/>
      <c r="AY1359" s="82"/>
      <c r="AZ1359" s="82"/>
      <c r="BA1359" s="82"/>
    </row>
    <row r="1360" spans="1:53" x14ac:dyDescent="0.35">
      <c r="A1360" s="82"/>
      <c r="B1360" s="82"/>
      <c r="C1360" s="82"/>
      <c r="D1360" s="82"/>
      <c r="E1360" s="82"/>
      <c r="F1360" s="82"/>
      <c r="G1360" s="82"/>
      <c r="H1360" s="82"/>
      <c r="I1360" s="82"/>
      <c r="J1360" s="82"/>
      <c r="K1360" s="82"/>
      <c r="L1360" s="82"/>
      <c r="M1360" s="82"/>
      <c r="N1360" s="82"/>
      <c r="O1360" s="82"/>
      <c r="P1360" s="82"/>
      <c r="Q1360" s="82"/>
      <c r="R1360" s="82"/>
      <c r="S1360" s="82"/>
      <c r="T1360" s="82"/>
      <c r="U1360" s="82"/>
      <c r="V1360" s="82"/>
      <c r="W1360" s="82"/>
      <c r="X1360" s="82"/>
      <c r="Y1360" s="82"/>
      <c r="Z1360" s="82"/>
      <c r="AA1360" s="82"/>
      <c r="AB1360" s="82"/>
      <c r="AC1360" s="82"/>
      <c r="AD1360" s="82"/>
      <c r="AE1360" s="82"/>
      <c r="AF1360" s="82"/>
      <c r="AG1360" s="82"/>
      <c r="AH1360" s="82"/>
      <c r="AI1360" s="82"/>
      <c r="AJ1360" s="82"/>
      <c r="AK1360" s="82"/>
      <c r="AL1360" s="82"/>
      <c r="AM1360" s="82"/>
      <c r="AN1360" s="82"/>
      <c r="AO1360" s="82"/>
      <c r="AP1360" s="82"/>
      <c r="AQ1360" s="82"/>
      <c r="AR1360" s="82"/>
      <c r="AS1360" s="82"/>
      <c r="AT1360" s="82"/>
      <c r="AU1360" s="82"/>
      <c r="AV1360" s="82"/>
      <c r="AW1360" s="82"/>
      <c r="AX1360" s="82"/>
      <c r="AY1360" s="82"/>
      <c r="AZ1360" s="82"/>
      <c r="BA1360" s="82"/>
    </row>
    <row r="1361" spans="1:53" x14ac:dyDescent="0.35">
      <c r="A1361" s="82"/>
      <c r="B1361" s="82"/>
      <c r="C1361" s="82"/>
      <c r="D1361" s="82"/>
      <c r="E1361" s="82"/>
      <c r="F1361" s="82"/>
      <c r="G1361" s="82"/>
      <c r="H1361" s="82"/>
      <c r="I1361" s="82"/>
      <c r="J1361" s="82"/>
      <c r="K1361" s="82"/>
      <c r="L1361" s="82"/>
      <c r="M1361" s="82"/>
      <c r="N1361" s="82"/>
      <c r="O1361" s="82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  <c r="Z1361" s="82"/>
      <c r="AA1361" s="82"/>
      <c r="AB1361" s="82"/>
      <c r="AC1361" s="82"/>
      <c r="AD1361" s="82"/>
      <c r="AE1361" s="82"/>
      <c r="AF1361" s="82"/>
      <c r="AG1361" s="82"/>
      <c r="AH1361" s="82"/>
      <c r="AI1361" s="82"/>
      <c r="AJ1361" s="82"/>
      <c r="AK1361" s="82"/>
      <c r="AL1361" s="82"/>
      <c r="AM1361" s="82"/>
      <c r="AN1361" s="82"/>
      <c r="AO1361" s="82"/>
      <c r="AP1361" s="82"/>
      <c r="AQ1361" s="82"/>
      <c r="AR1361" s="82"/>
      <c r="AS1361" s="82"/>
      <c r="AT1361" s="82"/>
      <c r="AU1361" s="82"/>
      <c r="AV1361" s="82"/>
      <c r="AW1361" s="82"/>
      <c r="AX1361" s="82"/>
      <c r="AY1361" s="82"/>
      <c r="AZ1361" s="82"/>
      <c r="BA1361" s="82"/>
    </row>
    <row r="1362" spans="1:53" x14ac:dyDescent="0.35">
      <c r="A1362" s="82"/>
      <c r="B1362" s="82"/>
      <c r="C1362" s="82"/>
      <c r="D1362" s="82"/>
      <c r="E1362" s="82"/>
      <c r="F1362" s="82"/>
      <c r="G1362" s="82"/>
      <c r="H1362" s="82"/>
      <c r="I1362" s="82"/>
      <c r="J1362" s="82"/>
      <c r="K1362" s="82"/>
      <c r="L1362" s="82"/>
      <c r="M1362" s="82"/>
      <c r="N1362" s="82"/>
      <c r="O1362" s="82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  <c r="Z1362" s="82"/>
      <c r="AA1362" s="82"/>
      <c r="AB1362" s="82"/>
      <c r="AC1362" s="82"/>
      <c r="AD1362" s="82"/>
      <c r="AE1362" s="82"/>
      <c r="AF1362" s="82"/>
      <c r="AG1362" s="82"/>
      <c r="AH1362" s="82"/>
      <c r="AI1362" s="82"/>
      <c r="AJ1362" s="82"/>
      <c r="AK1362" s="82"/>
      <c r="AL1362" s="82"/>
      <c r="AM1362" s="82"/>
      <c r="AN1362" s="82"/>
      <c r="AO1362" s="82"/>
      <c r="AP1362" s="82"/>
      <c r="AQ1362" s="82"/>
      <c r="AR1362" s="82"/>
      <c r="AS1362" s="82"/>
      <c r="AT1362" s="82"/>
      <c r="AU1362" s="82"/>
      <c r="AV1362" s="82"/>
      <c r="AW1362" s="82"/>
      <c r="AX1362" s="82"/>
      <c r="AY1362" s="82"/>
      <c r="AZ1362" s="82"/>
      <c r="BA1362" s="82"/>
    </row>
    <row r="1363" spans="1:53" x14ac:dyDescent="0.35">
      <c r="A1363" s="82"/>
      <c r="B1363" s="82"/>
      <c r="C1363" s="82"/>
      <c r="D1363" s="82"/>
      <c r="E1363" s="82"/>
      <c r="F1363" s="82"/>
      <c r="G1363" s="82"/>
      <c r="H1363" s="82"/>
      <c r="I1363" s="82"/>
      <c r="J1363" s="82"/>
      <c r="K1363" s="82"/>
      <c r="L1363" s="82"/>
      <c r="M1363" s="82"/>
      <c r="N1363" s="82"/>
      <c r="O1363" s="82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  <c r="Z1363" s="82"/>
      <c r="AA1363" s="82"/>
      <c r="AB1363" s="82"/>
      <c r="AC1363" s="82"/>
      <c r="AD1363" s="82"/>
      <c r="AE1363" s="82"/>
      <c r="AF1363" s="82"/>
      <c r="AG1363" s="82"/>
      <c r="AH1363" s="82"/>
      <c r="AI1363" s="82"/>
      <c r="AJ1363" s="82"/>
      <c r="AK1363" s="82"/>
      <c r="AL1363" s="82"/>
      <c r="AM1363" s="82"/>
      <c r="AN1363" s="82"/>
      <c r="AO1363" s="82"/>
      <c r="AP1363" s="82"/>
      <c r="AQ1363" s="82"/>
      <c r="AR1363" s="82"/>
      <c r="AS1363" s="82"/>
      <c r="AT1363" s="82"/>
      <c r="AU1363" s="82"/>
      <c r="AV1363" s="82"/>
      <c r="AW1363" s="82"/>
      <c r="AX1363" s="82"/>
      <c r="AY1363" s="82"/>
      <c r="AZ1363" s="82"/>
      <c r="BA1363" s="82"/>
    </row>
    <row r="1364" spans="1:53" x14ac:dyDescent="0.35">
      <c r="A1364" s="82"/>
      <c r="B1364" s="82"/>
      <c r="C1364" s="82"/>
      <c r="D1364" s="82"/>
      <c r="E1364" s="82"/>
      <c r="F1364" s="82"/>
      <c r="G1364" s="82"/>
      <c r="H1364" s="82"/>
      <c r="I1364" s="82"/>
      <c r="J1364" s="82"/>
      <c r="K1364" s="82"/>
      <c r="L1364" s="82"/>
      <c r="M1364" s="82"/>
      <c r="N1364" s="82"/>
      <c r="O1364" s="82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  <c r="Z1364" s="82"/>
      <c r="AA1364" s="82"/>
      <c r="AB1364" s="82"/>
      <c r="AC1364" s="82"/>
      <c r="AD1364" s="82"/>
      <c r="AE1364" s="82"/>
      <c r="AF1364" s="82"/>
      <c r="AG1364" s="82"/>
      <c r="AH1364" s="82"/>
      <c r="AI1364" s="82"/>
      <c r="AJ1364" s="82"/>
      <c r="AK1364" s="82"/>
      <c r="AL1364" s="82"/>
      <c r="AM1364" s="82"/>
      <c r="AN1364" s="82"/>
      <c r="AO1364" s="82"/>
      <c r="AP1364" s="82"/>
      <c r="AQ1364" s="82"/>
      <c r="AR1364" s="82"/>
      <c r="AS1364" s="82"/>
      <c r="AT1364" s="82"/>
      <c r="AU1364" s="82"/>
      <c r="AV1364" s="82"/>
      <c r="AW1364" s="82"/>
      <c r="AX1364" s="82"/>
      <c r="AY1364" s="82"/>
      <c r="AZ1364" s="82"/>
      <c r="BA1364" s="82"/>
    </row>
    <row r="1365" spans="1:53" x14ac:dyDescent="0.35">
      <c r="A1365" s="82"/>
      <c r="B1365" s="82"/>
      <c r="C1365" s="82"/>
      <c r="D1365" s="82"/>
      <c r="E1365" s="82"/>
      <c r="F1365" s="82"/>
      <c r="G1365" s="82"/>
      <c r="H1365" s="82"/>
      <c r="I1365" s="82"/>
      <c r="J1365" s="82"/>
      <c r="K1365" s="82"/>
      <c r="L1365" s="82"/>
      <c r="M1365" s="82"/>
      <c r="N1365" s="82"/>
      <c r="O1365" s="82"/>
      <c r="P1365" s="82"/>
      <c r="Q1365" s="82"/>
      <c r="R1365" s="82"/>
      <c r="S1365" s="82"/>
      <c r="T1365" s="82"/>
      <c r="U1365" s="82"/>
      <c r="V1365" s="82"/>
      <c r="W1365" s="82"/>
      <c r="X1365" s="82"/>
      <c r="Y1365" s="82"/>
      <c r="Z1365" s="82"/>
      <c r="AA1365" s="82"/>
      <c r="AB1365" s="82"/>
      <c r="AC1365" s="82"/>
      <c r="AD1365" s="82"/>
      <c r="AE1365" s="82"/>
      <c r="AF1365" s="82"/>
      <c r="AG1365" s="82"/>
      <c r="AH1365" s="82"/>
      <c r="AI1365" s="82"/>
      <c r="AJ1365" s="82"/>
      <c r="AK1365" s="82"/>
      <c r="AL1365" s="82"/>
      <c r="AM1365" s="82"/>
      <c r="AN1365" s="82"/>
      <c r="AO1365" s="82"/>
      <c r="AP1365" s="82"/>
      <c r="AQ1365" s="82"/>
      <c r="AR1365" s="82"/>
      <c r="AS1365" s="82"/>
      <c r="AT1365" s="82"/>
      <c r="AU1365" s="82"/>
      <c r="AV1365" s="82"/>
      <c r="AW1365" s="82"/>
      <c r="AX1365" s="82"/>
      <c r="AY1365" s="82"/>
      <c r="AZ1365" s="82"/>
      <c r="BA1365" s="82"/>
    </row>
    <row r="1366" spans="1:53" x14ac:dyDescent="0.35">
      <c r="A1366" s="82"/>
      <c r="B1366" s="82"/>
      <c r="C1366" s="82"/>
      <c r="D1366" s="82"/>
      <c r="E1366" s="82"/>
      <c r="F1366" s="82"/>
      <c r="G1366" s="82"/>
      <c r="H1366" s="82"/>
      <c r="I1366" s="82"/>
      <c r="J1366" s="82"/>
      <c r="K1366" s="82"/>
      <c r="L1366" s="82"/>
      <c r="M1366" s="82"/>
      <c r="N1366" s="82"/>
      <c r="O1366" s="82"/>
      <c r="P1366" s="82"/>
      <c r="Q1366" s="82"/>
      <c r="R1366" s="82"/>
      <c r="S1366" s="82"/>
      <c r="T1366" s="82"/>
      <c r="U1366" s="82"/>
      <c r="V1366" s="82"/>
      <c r="W1366" s="82"/>
      <c r="X1366" s="82"/>
      <c r="Y1366" s="82"/>
      <c r="Z1366" s="82"/>
      <c r="AA1366" s="82"/>
      <c r="AB1366" s="82"/>
      <c r="AC1366" s="82"/>
      <c r="AD1366" s="82"/>
      <c r="AE1366" s="82"/>
      <c r="AF1366" s="82"/>
      <c r="AG1366" s="82"/>
      <c r="AH1366" s="82"/>
      <c r="AI1366" s="82"/>
      <c r="AJ1366" s="82"/>
      <c r="AK1366" s="82"/>
      <c r="AL1366" s="82"/>
      <c r="AM1366" s="82"/>
      <c r="AN1366" s="82"/>
      <c r="AO1366" s="82"/>
      <c r="AP1366" s="82"/>
      <c r="AQ1366" s="82"/>
      <c r="AR1366" s="82"/>
      <c r="AS1366" s="82"/>
      <c r="AT1366" s="82"/>
      <c r="AU1366" s="82"/>
      <c r="AV1366" s="82"/>
      <c r="AW1366" s="82"/>
      <c r="AX1366" s="82"/>
      <c r="AY1366" s="82"/>
      <c r="AZ1366" s="82"/>
      <c r="BA1366" s="82"/>
    </row>
    <row r="1367" spans="1:53" x14ac:dyDescent="0.35">
      <c r="A1367" s="82"/>
      <c r="B1367" s="82"/>
      <c r="C1367" s="82"/>
      <c r="D1367" s="82"/>
      <c r="E1367" s="82"/>
      <c r="F1367" s="82"/>
      <c r="G1367" s="82"/>
      <c r="H1367" s="82"/>
      <c r="I1367" s="82"/>
      <c r="J1367" s="82"/>
      <c r="K1367" s="82"/>
      <c r="L1367" s="82"/>
      <c r="M1367" s="82"/>
      <c r="N1367" s="82"/>
      <c r="O1367" s="82"/>
      <c r="P1367" s="82"/>
      <c r="Q1367" s="82"/>
      <c r="R1367" s="82"/>
      <c r="S1367" s="82"/>
      <c r="T1367" s="82"/>
      <c r="U1367" s="82"/>
      <c r="V1367" s="82"/>
      <c r="W1367" s="82"/>
      <c r="X1367" s="82"/>
      <c r="Y1367" s="82"/>
      <c r="Z1367" s="82"/>
      <c r="AA1367" s="82"/>
      <c r="AB1367" s="82"/>
      <c r="AC1367" s="82"/>
      <c r="AD1367" s="82"/>
      <c r="AE1367" s="82"/>
      <c r="AF1367" s="82"/>
      <c r="AG1367" s="82"/>
      <c r="AH1367" s="82"/>
      <c r="AI1367" s="82"/>
      <c r="AJ1367" s="82"/>
      <c r="AK1367" s="82"/>
      <c r="AL1367" s="82"/>
      <c r="AM1367" s="82"/>
      <c r="AN1367" s="82"/>
      <c r="AO1367" s="82"/>
      <c r="AP1367" s="82"/>
      <c r="AQ1367" s="82"/>
      <c r="AR1367" s="82"/>
      <c r="AS1367" s="82"/>
      <c r="AT1367" s="82"/>
      <c r="AU1367" s="82"/>
      <c r="AV1367" s="82"/>
      <c r="AW1367" s="82"/>
      <c r="AX1367" s="82"/>
      <c r="AY1367" s="82"/>
      <c r="AZ1367" s="82"/>
      <c r="BA1367" s="82"/>
    </row>
    <row r="1368" spans="1:53" x14ac:dyDescent="0.35">
      <c r="A1368" s="82"/>
      <c r="B1368" s="82"/>
      <c r="C1368" s="82"/>
      <c r="D1368" s="82"/>
      <c r="E1368" s="82"/>
      <c r="F1368" s="82"/>
      <c r="G1368" s="82"/>
      <c r="H1368" s="82"/>
      <c r="I1368" s="82"/>
      <c r="J1368" s="82"/>
      <c r="K1368" s="82"/>
      <c r="L1368" s="82"/>
      <c r="M1368" s="82"/>
      <c r="N1368" s="82"/>
      <c r="O1368" s="82"/>
      <c r="P1368" s="82"/>
      <c r="Q1368" s="82"/>
      <c r="R1368" s="82"/>
      <c r="S1368" s="82"/>
      <c r="T1368" s="82"/>
      <c r="U1368" s="82"/>
      <c r="V1368" s="82"/>
      <c r="W1368" s="82"/>
      <c r="X1368" s="82"/>
      <c r="Y1368" s="82"/>
      <c r="Z1368" s="82"/>
      <c r="AA1368" s="82"/>
      <c r="AB1368" s="82"/>
      <c r="AC1368" s="82"/>
      <c r="AD1368" s="82"/>
      <c r="AE1368" s="82"/>
      <c r="AF1368" s="82"/>
      <c r="AG1368" s="82"/>
      <c r="AH1368" s="82"/>
      <c r="AI1368" s="82"/>
      <c r="AJ1368" s="82"/>
      <c r="AK1368" s="82"/>
      <c r="AL1368" s="82"/>
      <c r="AM1368" s="82"/>
      <c r="AN1368" s="82"/>
      <c r="AO1368" s="82"/>
      <c r="AP1368" s="82"/>
      <c r="AQ1368" s="82"/>
      <c r="AR1368" s="82"/>
      <c r="AS1368" s="82"/>
      <c r="AT1368" s="82"/>
      <c r="AU1368" s="82"/>
      <c r="AV1368" s="82"/>
      <c r="AW1368" s="82"/>
      <c r="AX1368" s="82"/>
      <c r="AY1368" s="82"/>
      <c r="AZ1368" s="82"/>
      <c r="BA1368" s="82"/>
    </row>
    <row r="1369" spans="1:53" x14ac:dyDescent="0.35">
      <c r="A1369" s="82"/>
      <c r="B1369" s="82"/>
      <c r="C1369" s="82"/>
      <c r="D1369" s="82"/>
      <c r="E1369" s="82"/>
      <c r="F1369" s="82"/>
      <c r="G1369" s="82"/>
      <c r="H1369" s="82"/>
      <c r="I1369" s="82"/>
      <c r="J1369" s="82"/>
      <c r="K1369" s="82"/>
      <c r="L1369" s="82"/>
      <c r="M1369" s="82"/>
      <c r="N1369" s="82"/>
      <c r="O1369" s="82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  <c r="Z1369" s="82"/>
      <c r="AA1369" s="82"/>
      <c r="AB1369" s="82"/>
      <c r="AC1369" s="82"/>
      <c r="AD1369" s="82"/>
      <c r="AE1369" s="82"/>
      <c r="AF1369" s="82"/>
      <c r="AG1369" s="82"/>
      <c r="AH1369" s="82"/>
      <c r="AI1369" s="82"/>
      <c r="AJ1369" s="82"/>
      <c r="AK1369" s="82"/>
      <c r="AL1369" s="82"/>
      <c r="AM1369" s="82"/>
      <c r="AN1369" s="82"/>
      <c r="AO1369" s="82"/>
      <c r="AP1369" s="82"/>
      <c r="AQ1369" s="82"/>
      <c r="AR1369" s="82"/>
      <c r="AS1369" s="82"/>
      <c r="AT1369" s="82"/>
      <c r="AU1369" s="82"/>
      <c r="AV1369" s="82"/>
      <c r="AW1369" s="82"/>
      <c r="AX1369" s="82"/>
      <c r="AY1369" s="82"/>
      <c r="AZ1369" s="82"/>
      <c r="BA1369" s="82"/>
    </row>
    <row r="1370" spans="1:53" x14ac:dyDescent="0.35">
      <c r="A1370" s="82"/>
      <c r="B1370" s="82"/>
      <c r="C1370" s="82"/>
      <c r="D1370" s="82"/>
      <c r="E1370" s="82"/>
      <c r="F1370" s="82"/>
      <c r="G1370" s="82"/>
      <c r="H1370" s="82"/>
      <c r="I1370" s="82"/>
      <c r="J1370" s="82"/>
      <c r="K1370" s="82"/>
      <c r="L1370" s="82"/>
      <c r="M1370" s="82"/>
      <c r="N1370" s="82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2"/>
      <c r="AA1370" s="82"/>
      <c r="AB1370" s="82"/>
      <c r="AC1370" s="82"/>
      <c r="AD1370" s="82"/>
      <c r="AE1370" s="82"/>
      <c r="AF1370" s="82"/>
      <c r="AG1370" s="82"/>
      <c r="AH1370" s="82"/>
      <c r="AI1370" s="82"/>
      <c r="AJ1370" s="82"/>
      <c r="AK1370" s="82"/>
      <c r="AL1370" s="82"/>
      <c r="AM1370" s="82"/>
      <c r="AN1370" s="82"/>
      <c r="AO1370" s="82"/>
      <c r="AP1370" s="82"/>
      <c r="AQ1370" s="82"/>
      <c r="AR1370" s="82"/>
      <c r="AS1370" s="82"/>
      <c r="AT1370" s="82"/>
      <c r="AU1370" s="82"/>
      <c r="AV1370" s="82"/>
      <c r="AW1370" s="82"/>
      <c r="AX1370" s="82"/>
      <c r="AY1370" s="82"/>
      <c r="AZ1370" s="82"/>
      <c r="BA1370" s="82"/>
    </row>
    <row r="1371" spans="1:53" x14ac:dyDescent="0.35">
      <c r="A1371" s="82"/>
      <c r="B1371" s="82"/>
      <c r="C1371" s="82"/>
      <c r="D1371" s="82"/>
      <c r="E1371" s="82"/>
      <c r="F1371" s="82"/>
      <c r="G1371" s="82"/>
      <c r="H1371" s="82"/>
      <c r="I1371" s="82"/>
      <c r="J1371" s="82"/>
      <c r="K1371" s="82"/>
      <c r="L1371" s="82"/>
      <c r="M1371" s="82"/>
      <c r="N1371" s="82"/>
      <c r="O1371" s="82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  <c r="Z1371" s="82"/>
      <c r="AA1371" s="82"/>
      <c r="AB1371" s="82"/>
      <c r="AC1371" s="82"/>
      <c r="AD1371" s="82"/>
      <c r="AE1371" s="82"/>
      <c r="AF1371" s="82"/>
      <c r="AG1371" s="82"/>
      <c r="AH1371" s="82"/>
      <c r="AI1371" s="82"/>
      <c r="AJ1371" s="82"/>
      <c r="AK1371" s="82"/>
      <c r="AL1371" s="82"/>
      <c r="AM1371" s="82"/>
      <c r="AN1371" s="82"/>
      <c r="AO1371" s="82"/>
      <c r="AP1371" s="82"/>
      <c r="AQ1371" s="82"/>
      <c r="AR1371" s="82"/>
      <c r="AS1371" s="82"/>
      <c r="AT1371" s="82"/>
      <c r="AU1371" s="82"/>
      <c r="AV1371" s="82"/>
      <c r="AW1371" s="82"/>
      <c r="AX1371" s="82"/>
      <c r="AY1371" s="82"/>
      <c r="AZ1371" s="82"/>
      <c r="BA1371" s="82"/>
    </row>
    <row r="1372" spans="1:53" x14ac:dyDescent="0.35">
      <c r="A1372" s="82"/>
      <c r="B1372" s="82"/>
      <c r="C1372" s="82"/>
      <c r="D1372" s="82"/>
      <c r="E1372" s="82"/>
      <c r="F1372" s="82"/>
      <c r="G1372" s="82"/>
      <c r="H1372" s="82"/>
      <c r="I1372" s="82"/>
      <c r="J1372" s="82"/>
      <c r="K1372" s="82"/>
      <c r="L1372" s="82"/>
      <c r="M1372" s="82"/>
      <c r="N1372" s="82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2"/>
      <c r="AA1372" s="82"/>
      <c r="AB1372" s="82"/>
      <c r="AC1372" s="82"/>
      <c r="AD1372" s="82"/>
      <c r="AE1372" s="82"/>
      <c r="AF1372" s="82"/>
      <c r="AG1372" s="82"/>
      <c r="AH1372" s="82"/>
      <c r="AI1372" s="82"/>
      <c r="AJ1372" s="82"/>
      <c r="AK1372" s="82"/>
      <c r="AL1372" s="82"/>
      <c r="AM1372" s="82"/>
      <c r="AN1372" s="82"/>
      <c r="AO1372" s="82"/>
      <c r="AP1372" s="82"/>
      <c r="AQ1372" s="82"/>
      <c r="AR1372" s="82"/>
      <c r="AS1372" s="82"/>
      <c r="AT1372" s="82"/>
      <c r="AU1372" s="82"/>
      <c r="AV1372" s="82"/>
      <c r="AW1372" s="82"/>
      <c r="AX1372" s="82"/>
      <c r="AY1372" s="82"/>
      <c r="AZ1372" s="82"/>
      <c r="BA1372" s="82"/>
    </row>
    <row r="1373" spans="1:53" x14ac:dyDescent="0.35">
      <c r="A1373" s="82"/>
      <c r="B1373" s="82"/>
      <c r="C1373" s="82"/>
      <c r="D1373" s="82"/>
      <c r="E1373" s="82"/>
      <c r="F1373" s="82"/>
      <c r="G1373" s="82"/>
      <c r="H1373" s="82"/>
      <c r="I1373" s="82"/>
      <c r="J1373" s="82"/>
      <c r="K1373" s="82"/>
      <c r="L1373" s="82"/>
      <c r="M1373" s="82"/>
      <c r="N1373" s="82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2"/>
      <c r="AA1373" s="82"/>
      <c r="AB1373" s="82"/>
      <c r="AC1373" s="82"/>
      <c r="AD1373" s="82"/>
      <c r="AE1373" s="82"/>
      <c r="AF1373" s="82"/>
      <c r="AG1373" s="82"/>
      <c r="AH1373" s="82"/>
      <c r="AI1373" s="82"/>
      <c r="AJ1373" s="82"/>
      <c r="AK1373" s="82"/>
      <c r="AL1373" s="82"/>
      <c r="AM1373" s="82"/>
      <c r="AN1373" s="82"/>
      <c r="AO1373" s="82"/>
      <c r="AP1373" s="82"/>
      <c r="AQ1373" s="82"/>
      <c r="AR1373" s="82"/>
      <c r="AS1373" s="82"/>
      <c r="AT1373" s="82"/>
      <c r="AU1373" s="82"/>
      <c r="AV1373" s="82"/>
      <c r="AW1373" s="82"/>
      <c r="AX1373" s="82"/>
      <c r="AY1373" s="82"/>
      <c r="AZ1373" s="82"/>
      <c r="BA1373" s="82"/>
    </row>
    <row r="1374" spans="1:53" x14ac:dyDescent="0.35">
      <c r="A1374" s="82"/>
      <c r="B1374" s="82"/>
      <c r="C1374" s="82"/>
      <c r="D1374" s="82"/>
      <c r="E1374" s="82"/>
      <c r="F1374" s="82"/>
      <c r="G1374" s="82"/>
      <c r="H1374" s="82"/>
      <c r="I1374" s="82"/>
      <c r="J1374" s="82"/>
      <c r="K1374" s="82"/>
      <c r="L1374" s="82"/>
      <c r="M1374" s="82"/>
      <c r="N1374" s="82"/>
      <c r="O1374" s="82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  <c r="Z1374" s="82"/>
      <c r="AA1374" s="82"/>
      <c r="AB1374" s="82"/>
      <c r="AC1374" s="82"/>
      <c r="AD1374" s="82"/>
      <c r="AE1374" s="82"/>
      <c r="AF1374" s="82"/>
      <c r="AG1374" s="82"/>
      <c r="AH1374" s="82"/>
      <c r="AI1374" s="82"/>
      <c r="AJ1374" s="82"/>
      <c r="AK1374" s="82"/>
      <c r="AL1374" s="82"/>
      <c r="AM1374" s="82"/>
      <c r="AN1374" s="82"/>
      <c r="AO1374" s="82"/>
      <c r="AP1374" s="82"/>
      <c r="AQ1374" s="82"/>
      <c r="AR1374" s="82"/>
      <c r="AS1374" s="82"/>
      <c r="AT1374" s="82"/>
      <c r="AU1374" s="82"/>
      <c r="AV1374" s="82"/>
      <c r="AW1374" s="82"/>
      <c r="AX1374" s="82"/>
      <c r="AY1374" s="82"/>
      <c r="AZ1374" s="82"/>
      <c r="BA1374" s="82"/>
    </row>
    <row r="1375" spans="1:53" x14ac:dyDescent="0.35">
      <c r="A1375" s="82"/>
      <c r="B1375" s="82"/>
      <c r="C1375" s="82"/>
      <c r="D1375" s="82"/>
      <c r="E1375" s="82"/>
      <c r="F1375" s="82"/>
      <c r="G1375" s="82"/>
      <c r="H1375" s="82"/>
      <c r="I1375" s="82"/>
      <c r="J1375" s="82"/>
      <c r="K1375" s="82"/>
      <c r="L1375" s="82"/>
      <c r="M1375" s="82"/>
      <c r="N1375" s="82"/>
      <c r="O1375" s="82"/>
      <c r="P1375" s="82"/>
      <c r="Q1375" s="82"/>
      <c r="R1375" s="82"/>
      <c r="S1375" s="82"/>
      <c r="T1375" s="82"/>
      <c r="U1375" s="82"/>
      <c r="V1375" s="82"/>
      <c r="W1375" s="82"/>
      <c r="X1375" s="82"/>
      <c r="Y1375" s="82"/>
      <c r="Z1375" s="82"/>
      <c r="AA1375" s="82"/>
      <c r="AB1375" s="82"/>
      <c r="AC1375" s="82"/>
      <c r="AD1375" s="82"/>
      <c r="AE1375" s="82"/>
      <c r="AF1375" s="82"/>
      <c r="AG1375" s="82"/>
      <c r="AH1375" s="82"/>
      <c r="AI1375" s="82"/>
      <c r="AJ1375" s="82"/>
      <c r="AK1375" s="82"/>
      <c r="AL1375" s="82"/>
      <c r="AM1375" s="82"/>
      <c r="AN1375" s="82"/>
      <c r="AO1375" s="82"/>
      <c r="AP1375" s="82"/>
      <c r="AQ1375" s="82"/>
      <c r="AR1375" s="82"/>
      <c r="AS1375" s="82"/>
      <c r="AT1375" s="82"/>
      <c r="AU1375" s="82"/>
      <c r="AV1375" s="82"/>
      <c r="AW1375" s="82"/>
      <c r="AX1375" s="82"/>
      <c r="AY1375" s="82"/>
      <c r="AZ1375" s="82"/>
      <c r="BA1375" s="82"/>
    </row>
    <row r="1376" spans="1:53" x14ac:dyDescent="0.35">
      <c r="A1376" s="82"/>
      <c r="B1376" s="82"/>
      <c r="C1376" s="82"/>
      <c r="D1376" s="82"/>
      <c r="E1376" s="82"/>
      <c r="F1376" s="82"/>
      <c r="G1376" s="82"/>
      <c r="H1376" s="82"/>
      <c r="I1376" s="82"/>
      <c r="J1376" s="82"/>
      <c r="K1376" s="82"/>
      <c r="L1376" s="82"/>
      <c r="M1376" s="82"/>
      <c r="N1376" s="82"/>
      <c r="O1376" s="82"/>
      <c r="P1376" s="82"/>
      <c r="Q1376" s="82"/>
      <c r="R1376" s="82"/>
      <c r="S1376" s="82"/>
      <c r="T1376" s="82"/>
      <c r="U1376" s="82"/>
      <c r="V1376" s="82"/>
      <c r="W1376" s="82"/>
      <c r="X1376" s="82"/>
      <c r="Y1376" s="82"/>
      <c r="Z1376" s="82"/>
      <c r="AA1376" s="82"/>
      <c r="AB1376" s="82"/>
      <c r="AC1376" s="82"/>
      <c r="AD1376" s="82"/>
      <c r="AE1376" s="82"/>
      <c r="AF1376" s="82"/>
      <c r="AG1376" s="82"/>
      <c r="AH1376" s="82"/>
      <c r="AI1376" s="82"/>
      <c r="AJ1376" s="82"/>
      <c r="AK1376" s="82"/>
      <c r="AL1376" s="82"/>
      <c r="AM1376" s="82"/>
      <c r="AN1376" s="82"/>
      <c r="AO1376" s="82"/>
      <c r="AP1376" s="82"/>
      <c r="AQ1376" s="82"/>
      <c r="AR1376" s="82"/>
      <c r="AS1376" s="82"/>
      <c r="AT1376" s="82"/>
      <c r="AU1376" s="82"/>
      <c r="AV1376" s="82"/>
      <c r="AW1376" s="82"/>
      <c r="AX1376" s="82"/>
      <c r="AY1376" s="82"/>
      <c r="AZ1376" s="82"/>
      <c r="BA1376" s="82"/>
    </row>
    <row r="1377" spans="1:53" x14ac:dyDescent="0.35">
      <c r="A1377" s="82"/>
      <c r="B1377" s="82"/>
      <c r="C1377" s="82"/>
      <c r="D1377" s="82"/>
      <c r="E1377" s="82"/>
      <c r="F1377" s="82"/>
      <c r="G1377" s="82"/>
      <c r="H1377" s="82"/>
      <c r="I1377" s="82"/>
      <c r="J1377" s="82"/>
      <c r="K1377" s="82"/>
      <c r="L1377" s="82"/>
      <c r="M1377" s="82"/>
      <c r="N1377" s="82"/>
      <c r="O1377" s="82"/>
      <c r="P1377" s="82"/>
      <c r="Q1377" s="82"/>
      <c r="R1377" s="82"/>
      <c r="S1377" s="82"/>
      <c r="T1377" s="82"/>
      <c r="U1377" s="82"/>
      <c r="V1377" s="82"/>
      <c r="W1377" s="82"/>
      <c r="X1377" s="82"/>
      <c r="Y1377" s="82"/>
      <c r="Z1377" s="82"/>
      <c r="AA1377" s="82"/>
      <c r="AB1377" s="82"/>
      <c r="AC1377" s="82"/>
      <c r="AD1377" s="82"/>
      <c r="AE1377" s="82"/>
      <c r="AF1377" s="82"/>
      <c r="AG1377" s="82"/>
      <c r="AH1377" s="82"/>
      <c r="AI1377" s="82"/>
      <c r="AJ1377" s="82"/>
      <c r="AK1377" s="82"/>
      <c r="AL1377" s="82"/>
      <c r="AM1377" s="82"/>
      <c r="AN1377" s="82"/>
      <c r="AO1377" s="82"/>
      <c r="AP1377" s="82"/>
      <c r="AQ1377" s="82"/>
      <c r="AR1377" s="82"/>
      <c r="AS1377" s="82"/>
      <c r="AT1377" s="82"/>
      <c r="AU1377" s="82"/>
      <c r="AV1377" s="82"/>
      <c r="AW1377" s="82"/>
      <c r="AX1377" s="82"/>
      <c r="AY1377" s="82"/>
      <c r="AZ1377" s="82"/>
      <c r="BA1377" s="82"/>
    </row>
    <row r="1378" spans="1:53" x14ac:dyDescent="0.35">
      <c r="A1378" s="82"/>
      <c r="B1378" s="82"/>
      <c r="C1378" s="82"/>
      <c r="D1378" s="82"/>
      <c r="E1378" s="82"/>
      <c r="F1378" s="82"/>
      <c r="G1378" s="82"/>
      <c r="H1378" s="82"/>
      <c r="I1378" s="82"/>
      <c r="J1378" s="82"/>
      <c r="K1378" s="82"/>
      <c r="L1378" s="82"/>
      <c r="M1378" s="82"/>
      <c r="N1378" s="82"/>
      <c r="O1378" s="82"/>
      <c r="P1378" s="82"/>
      <c r="Q1378" s="82"/>
      <c r="R1378" s="82"/>
      <c r="S1378" s="82"/>
      <c r="T1378" s="82"/>
      <c r="U1378" s="82"/>
      <c r="V1378" s="82"/>
      <c r="W1378" s="82"/>
      <c r="X1378" s="82"/>
      <c r="Y1378" s="82"/>
      <c r="Z1378" s="82"/>
      <c r="AA1378" s="82"/>
      <c r="AB1378" s="82"/>
      <c r="AC1378" s="82"/>
      <c r="AD1378" s="82"/>
      <c r="AE1378" s="82"/>
      <c r="AF1378" s="82"/>
      <c r="AG1378" s="82"/>
      <c r="AH1378" s="82"/>
      <c r="AI1378" s="82"/>
      <c r="AJ1378" s="82"/>
      <c r="AK1378" s="82"/>
      <c r="AL1378" s="82"/>
      <c r="AM1378" s="82"/>
      <c r="AN1378" s="82"/>
      <c r="AO1378" s="82"/>
      <c r="AP1378" s="82"/>
      <c r="AQ1378" s="82"/>
      <c r="AR1378" s="82"/>
      <c r="AS1378" s="82"/>
      <c r="AT1378" s="82"/>
      <c r="AU1378" s="82"/>
      <c r="AV1378" s="82"/>
      <c r="AW1378" s="82"/>
      <c r="AX1378" s="82"/>
      <c r="AY1378" s="82"/>
      <c r="AZ1378" s="82"/>
      <c r="BA1378" s="82"/>
    </row>
    <row r="1379" spans="1:53" x14ac:dyDescent="0.35">
      <c r="A1379" s="82"/>
      <c r="B1379" s="82"/>
      <c r="C1379" s="82"/>
      <c r="D1379" s="82"/>
      <c r="E1379" s="82"/>
      <c r="F1379" s="82"/>
      <c r="G1379" s="82"/>
      <c r="H1379" s="82"/>
      <c r="I1379" s="82"/>
      <c r="J1379" s="82"/>
      <c r="K1379" s="82"/>
      <c r="L1379" s="82"/>
      <c r="M1379" s="82"/>
      <c r="N1379" s="82"/>
      <c r="O1379" s="82"/>
      <c r="P1379" s="82"/>
      <c r="Q1379" s="82"/>
      <c r="R1379" s="82"/>
      <c r="S1379" s="82"/>
      <c r="T1379" s="82"/>
      <c r="U1379" s="82"/>
      <c r="V1379" s="82"/>
      <c r="W1379" s="82"/>
      <c r="X1379" s="82"/>
      <c r="Y1379" s="82"/>
      <c r="Z1379" s="82"/>
      <c r="AA1379" s="82"/>
      <c r="AB1379" s="82"/>
      <c r="AC1379" s="82"/>
      <c r="AD1379" s="82"/>
      <c r="AE1379" s="82"/>
      <c r="AF1379" s="82"/>
      <c r="AG1379" s="82"/>
      <c r="AH1379" s="82"/>
      <c r="AI1379" s="82"/>
      <c r="AJ1379" s="82"/>
      <c r="AK1379" s="82"/>
      <c r="AL1379" s="82"/>
      <c r="AM1379" s="82"/>
      <c r="AN1379" s="82"/>
      <c r="AO1379" s="82"/>
      <c r="AP1379" s="82"/>
      <c r="AQ1379" s="82"/>
      <c r="AR1379" s="82"/>
      <c r="AS1379" s="82"/>
      <c r="AT1379" s="82"/>
      <c r="AU1379" s="82"/>
      <c r="AV1379" s="82"/>
      <c r="AW1379" s="82"/>
      <c r="AX1379" s="82"/>
      <c r="AY1379" s="82"/>
      <c r="AZ1379" s="82"/>
      <c r="BA1379" s="82"/>
    </row>
    <row r="1380" spans="1:53" x14ac:dyDescent="0.35">
      <c r="A1380" s="82"/>
      <c r="B1380" s="82"/>
      <c r="C1380" s="82"/>
      <c r="D1380" s="82"/>
      <c r="E1380" s="82"/>
      <c r="F1380" s="82"/>
      <c r="G1380" s="82"/>
      <c r="H1380" s="82"/>
      <c r="I1380" s="82"/>
      <c r="J1380" s="82"/>
      <c r="K1380" s="82"/>
      <c r="L1380" s="82"/>
      <c r="M1380" s="82"/>
      <c r="N1380" s="82"/>
      <c r="O1380" s="82"/>
      <c r="P1380" s="82"/>
      <c r="Q1380" s="82"/>
      <c r="R1380" s="82"/>
      <c r="S1380" s="82"/>
      <c r="T1380" s="82"/>
      <c r="U1380" s="82"/>
      <c r="V1380" s="82"/>
      <c r="W1380" s="82"/>
      <c r="X1380" s="82"/>
      <c r="Y1380" s="82"/>
      <c r="Z1380" s="82"/>
      <c r="AA1380" s="82"/>
      <c r="AB1380" s="82"/>
      <c r="AC1380" s="82"/>
      <c r="AD1380" s="82"/>
      <c r="AE1380" s="82"/>
      <c r="AF1380" s="82"/>
      <c r="AG1380" s="82"/>
      <c r="AH1380" s="82"/>
      <c r="AI1380" s="82"/>
      <c r="AJ1380" s="82"/>
      <c r="AK1380" s="82"/>
      <c r="AL1380" s="82"/>
      <c r="AM1380" s="82"/>
      <c r="AN1380" s="82"/>
      <c r="AO1380" s="82"/>
      <c r="AP1380" s="82"/>
      <c r="AQ1380" s="82"/>
      <c r="AR1380" s="82"/>
      <c r="AS1380" s="82"/>
      <c r="AT1380" s="82"/>
      <c r="AU1380" s="82"/>
      <c r="AV1380" s="82"/>
      <c r="AW1380" s="82"/>
      <c r="AX1380" s="82"/>
      <c r="AY1380" s="82"/>
      <c r="AZ1380" s="82"/>
      <c r="BA1380" s="82"/>
    </row>
    <row r="1381" spans="1:53" x14ac:dyDescent="0.35">
      <c r="A1381" s="82"/>
      <c r="B1381" s="82"/>
      <c r="C1381" s="82"/>
      <c r="D1381" s="82"/>
      <c r="E1381" s="82"/>
      <c r="F1381" s="82"/>
      <c r="G1381" s="82"/>
      <c r="H1381" s="82"/>
      <c r="I1381" s="82"/>
      <c r="J1381" s="82"/>
      <c r="K1381" s="82"/>
      <c r="L1381" s="82"/>
      <c r="M1381" s="82"/>
      <c r="N1381" s="82"/>
      <c r="O1381" s="82"/>
      <c r="P1381" s="82"/>
      <c r="Q1381" s="82"/>
      <c r="R1381" s="82"/>
      <c r="S1381" s="82"/>
      <c r="T1381" s="82"/>
      <c r="U1381" s="82"/>
      <c r="V1381" s="82"/>
      <c r="W1381" s="82"/>
      <c r="X1381" s="82"/>
      <c r="Y1381" s="82"/>
      <c r="Z1381" s="82"/>
      <c r="AA1381" s="82"/>
      <c r="AB1381" s="82"/>
      <c r="AC1381" s="82"/>
      <c r="AD1381" s="82"/>
      <c r="AE1381" s="82"/>
      <c r="AF1381" s="82"/>
      <c r="AG1381" s="82"/>
      <c r="AH1381" s="82"/>
      <c r="AI1381" s="82"/>
      <c r="AJ1381" s="82"/>
      <c r="AK1381" s="82"/>
      <c r="AL1381" s="82"/>
      <c r="AM1381" s="82"/>
      <c r="AN1381" s="82"/>
      <c r="AO1381" s="82"/>
      <c r="AP1381" s="82"/>
      <c r="AQ1381" s="82"/>
      <c r="AR1381" s="82"/>
      <c r="AS1381" s="82"/>
      <c r="AT1381" s="82"/>
      <c r="AU1381" s="82"/>
      <c r="AV1381" s="82"/>
      <c r="AW1381" s="82"/>
      <c r="AX1381" s="82"/>
      <c r="AY1381" s="82"/>
      <c r="AZ1381" s="82"/>
      <c r="BA1381" s="82"/>
    </row>
    <row r="1382" spans="1:53" x14ac:dyDescent="0.35">
      <c r="A1382" s="82"/>
      <c r="B1382" s="82"/>
      <c r="C1382" s="82"/>
      <c r="D1382" s="82"/>
      <c r="E1382" s="82"/>
      <c r="F1382" s="82"/>
      <c r="G1382" s="82"/>
      <c r="H1382" s="82"/>
      <c r="I1382" s="82"/>
      <c r="J1382" s="82"/>
      <c r="K1382" s="82"/>
      <c r="L1382" s="82"/>
      <c r="M1382" s="82"/>
      <c r="N1382" s="82"/>
      <c r="O1382" s="82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  <c r="Z1382" s="82"/>
      <c r="AA1382" s="82"/>
      <c r="AB1382" s="82"/>
      <c r="AC1382" s="82"/>
      <c r="AD1382" s="82"/>
      <c r="AE1382" s="82"/>
      <c r="AF1382" s="82"/>
      <c r="AG1382" s="82"/>
      <c r="AH1382" s="82"/>
      <c r="AI1382" s="82"/>
      <c r="AJ1382" s="82"/>
      <c r="AK1382" s="82"/>
      <c r="AL1382" s="82"/>
      <c r="AM1382" s="82"/>
      <c r="AN1382" s="82"/>
      <c r="AO1382" s="82"/>
      <c r="AP1382" s="82"/>
      <c r="AQ1382" s="82"/>
      <c r="AR1382" s="82"/>
      <c r="AS1382" s="82"/>
      <c r="AT1382" s="82"/>
      <c r="AU1382" s="82"/>
      <c r="AV1382" s="82"/>
      <c r="AW1382" s="82"/>
      <c r="AX1382" s="82"/>
      <c r="AY1382" s="82"/>
      <c r="AZ1382" s="82"/>
      <c r="BA1382" s="82"/>
    </row>
    <row r="1383" spans="1:53" x14ac:dyDescent="0.35">
      <c r="A1383" s="82"/>
      <c r="B1383" s="82"/>
      <c r="C1383" s="82"/>
      <c r="D1383" s="82"/>
      <c r="E1383" s="82"/>
      <c r="F1383" s="82"/>
      <c r="G1383" s="82"/>
      <c r="H1383" s="82"/>
      <c r="I1383" s="82"/>
      <c r="J1383" s="82"/>
      <c r="K1383" s="82"/>
      <c r="L1383" s="82"/>
      <c r="M1383" s="82"/>
      <c r="N1383" s="82"/>
      <c r="O1383" s="82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  <c r="Z1383" s="82"/>
      <c r="AA1383" s="82"/>
      <c r="AB1383" s="82"/>
      <c r="AC1383" s="82"/>
      <c r="AD1383" s="82"/>
      <c r="AE1383" s="82"/>
      <c r="AF1383" s="82"/>
      <c r="AG1383" s="82"/>
      <c r="AH1383" s="82"/>
      <c r="AI1383" s="82"/>
      <c r="AJ1383" s="82"/>
      <c r="AK1383" s="82"/>
      <c r="AL1383" s="82"/>
      <c r="AM1383" s="82"/>
      <c r="AN1383" s="82"/>
      <c r="AO1383" s="82"/>
      <c r="AP1383" s="82"/>
      <c r="AQ1383" s="82"/>
      <c r="AR1383" s="82"/>
      <c r="AS1383" s="82"/>
      <c r="AT1383" s="82"/>
      <c r="AU1383" s="82"/>
      <c r="AV1383" s="82"/>
      <c r="AW1383" s="82"/>
      <c r="AX1383" s="82"/>
      <c r="AY1383" s="82"/>
      <c r="AZ1383" s="82"/>
      <c r="BA1383" s="82"/>
    </row>
    <row r="1384" spans="1:53" x14ac:dyDescent="0.35">
      <c r="A1384" s="82"/>
      <c r="B1384" s="82"/>
      <c r="C1384" s="82"/>
      <c r="D1384" s="82"/>
      <c r="E1384" s="82"/>
      <c r="F1384" s="82"/>
      <c r="G1384" s="82"/>
      <c r="H1384" s="82"/>
      <c r="I1384" s="82"/>
      <c r="J1384" s="82"/>
      <c r="K1384" s="82"/>
      <c r="L1384" s="82"/>
      <c r="M1384" s="82"/>
      <c r="N1384" s="82"/>
      <c r="O1384" s="82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  <c r="Z1384" s="82"/>
      <c r="AA1384" s="82"/>
      <c r="AB1384" s="82"/>
      <c r="AC1384" s="82"/>
      <c r="AD1384" s="82"/>
      <c r="AE1384" s="82"/>
      <c r="AF1384" s="82"/>
      <c r="AG1384" s="82"/>
      <c r="AH1384" s="82"/>
      <c r="AI1384" s="82"/>
      <c r="AJ1384" s="82"/>
      <c r="AK1384" s="82"/>
      <c r="AL1384" s="82"/>
      <c r="AM1384" s="82"/>
      <c r="AN1384" s="82"/>
      <c r="AO1384" s="82"/>
      <c r="AP1384" s="82"/>
      <c r="AQ1384" s="82"/>
      <c r="AR1384" s="82"/>
      <c r="AS1384" s="82"/>
      <c r="AT1384" s="82"/>
      <c r="AU1384" s="82"/>
      <c r="AV1384" s="82"/>
      <c r="AW1384" s="82"/>
      <c r="AX1384" s="82"/>
      <c r="AY1384" s="82"/>
      <c r="AZ1384" s="82"/>
      <c r="BA1384" s="82"/>
    </row>
    <row r="1385" spans="1:53" x14ac:dyDescent="0.35">
      <c r="A1385" s="82"/>
      <c r="B1385" s="82"/>
      <c r="C1385" s="82"/>
      <c r="D1385" s="82"/>
      <c r="E1385" s="82"/>
      <c r="F1385" s="82"/>
      <c r="G1385" s="82"/>
      <c r="H1385" s="82"/>
      <c r="I1385" s="82"/>
      <c r="J1385" s="82"/>
      <c r="K1385" s="82"/>
      <c r="L1385" s="82"/>
      <c r="M1385" s="82"/>
      <c r="N1385" s="82"/>
      <c r="O1385" s="82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  <c r="Z1385" s="82"/>
      <c r="AA1385" s="82"/>
      <c r="AB1385" s="82"/>
      <c r="AC1385" s="82"/>
      <c r="AD1385" s="82"/>
      <c r="AE1385" s="82"/>
      <c r="AF1385" s="82"/>
      <c r="AG1385" s="82"/>
      <c r="AH1385" s="82"/>
      <c r="AI1385" s="82"/>
      <c r="AJ1385" s="82"/>
      <c r="AK1385" s="82"/>
      <c r="AL1385" s="82"/>
      <c r="AM1385" s="82"/>
      <c r="AN1385" s="82"/>
      <c r="AO1385" s="82"/>
      <c r="AP1385" s="82"/>
      <c r="AQ1385" s="82"/>
      <c r="AR1385" s="82"/>
      <c r="AS1385" s="82"/>
      <c r="AT1385" s="82"/>
      <c r="AU1385" s="82"/>
      <c r="AV1385" s="82"/>
      <c r="AW1385" s="82"/>
      <c r="AX1385" s="82"/>
      <c r="AY1385" s="82"/>
      <c r="AZ1385" s="82"/>
      <c r="BA1385" s="82"/>
    </row>
    <row r="1386" spans="1:53" x14ac:dyDescent="0.35">
      <c r="A1386" s="82"/>
      <c r="B1386" s="82"/>
      <c r="C1386" s="82"/>
      <c r="D1386" s="82"/>
      <c r="E1386" s="82"/>
      <c r="F1386" s="82"/>
      <c r="G1386" s="82"/>
      <c r="H1386" s="82"/>
      <c r="I1386" s="82"/>
      <c r="J1386" s="82"/>
      <c r="K1386" s="82"/>
      <c r="L1386" s="82"/>
      <c r="M1386" s="82"/>
      <c r="N1386" s="82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2"/>
      <c r="AA1386" s="82"/>
      <c r="AB1386" s="82"/>
      <c r="AC1386" s="82"/>
      <c r="AD1386" s="82"/>
      <c r="AE1386" s="82"/>
      <c r="AF1386" s="82"/>
      <c r="AG1386" s="82"/>
      <c r="AH1386" s="82"/>
      <c r="AI1386" s="82"/>
      <c r="AJ1386" s="82"/>
      <c r="AK1386" s="82"/>
      <c r="AL1386" s="82"/>
      <c r="AM1386" s="82"/>
      <c r="AN1386" s="82"/>
      <c r="AO1386" s="82"/>
      <c r="AP1386" s="82"/>
      <c r="AQ1386" s="82"/>
      <c r="AR1386" s="82"/>
      <c r="AS1386" s="82"/>
      <c r="AT1386" s="82"/>
      <c r="AU1386" s="82"/>
      <c r="AV1386" s="82"/>
      <c r="AW1386" s="82"/>
      <c r="AX1386" s="82"/>
      <c r="AY1386" s="82"/>
      <c r="AZ1386" s="82"/>
      <c r="BA1386" s="82"/>
    </row>
    <row r="1387" spans="1:53" x14ac:dyDescent="0.35">
      <c r="A1387" s="82"/>
      <c r="B1387" s="82"/>
      <c r="C1387" s="82"/>
      <c r="D1387" s="82"/>
      <c r="E1387" s="82"/>
      <c r="F1387" s="82"/>
      <c r="G1387" s="82"/>
      <c r="H1387" s="82"/>
      <c r="I1387" s="82"/>
      <c r="J1387" s="82"/>
      <c r="K1387" s="82"/>
      <c r="L1387" s="82"/>
      <c r="M1387" s="82"/>
      <c r="N1387" s="82"/>
      <c r="O1387" s="82"/>
      <c r="P1387" s="82"/>
      <c r="Q1387" s="82"/>
      <c r="R1387" s="82"/>
      <c r="S1387" s="82"/>
      <c r="T1387" s="82"/>
      <c r="U1387" s="82"/>
      <c r="V1387" s="82"/>
      <c r="W1387" s="82"/>
      <c r="X1387" s="82"/>
      <c r="Y1387" s="82"/>
      <c r="Z1387" s="82"/>
      <c r="AA1387" s="82"/>
      <c r="AB1387" s="82"/>
      <c r="AC1387" s="82"/>
      <c r="AD1387" s="82"/>
      <c r="AE1387" s="82"/>
      <c r="AF1387" s="82"/>
      <c r="AG1387" s="82"/>
      <c r="AH1387" s="82"/>
      <c r="AI1387" s="82"/>
      <c r="AJ1387" s="82"/>
      <c r="AK1387" s="82"/>
      <c r="AL1387" s="82"/>
      <c r="AM1387" s="82"/>
      <c r="AN1387" s="82"/>
      <c r="AO1387" s="82"/>
      <c r="AP1387" s="82"/>
      <c r="AQ1387" s="82"/>
      <c r="AR1387" s="82"/>
      <c r="AS1387" s="82"/>
      <c r="AT1387" s="82"/>
      <c r="AU1387" s="82"/>
      <c r="AV1387" s="82"/>
      <c r="AW1387" s="82"/>
      <c r="AX1387" s="82"/>
      <c r="AY1387" s="82"/>
      <c r="AZ1387" s="82"/>
      <c r="BA1387" s="82"/>
    </row>
    <row r="1388" spans="1:53" x14ac:dyDescent="0.35">
      <c r="A1388" s="82"/>
      <c r="B1388" s="82"/>
      <c r="C1388" s="82"/>
      <c r="D1388" s="82"/>
      <c r="E1388" s="82"/>
      <c r="F1388" s="82"/>
      <c r="G1388" s="82"/>
      <c r="H1388" s="82"/>
      <c r="I1388" s="82"/>
      <c r="J1388" s="82"/>
      <c r="K1388" s="82"/>
      <c r="L1388" s="82"/>
      <c r="M1388" s="82"/>
      <c r="N1388" s="82"/>
      <c r="O1388" s="82"/>
      <c r="P1388" s="82"/>
      <c r="Q1388" s="82"/>
      <c r="R1388" s="82"/>
      <c r="S1388" s="82"/>
      <c r="T1388" s="82"/>
      <c r="U1388" s="82"/>
      <c r="V1388" s="82"/>
      <c r="W1388" s="82"/>
      <c r="X1388" s="82"/>
      <c r="Y1388" s="82"/>
      <c r="Z1388" s="82"/>
      <c r="AA1388" s="82"/>
      <c r="AB1388" s="82"/>
      <c r="AC1388" s="82"/>
      <c r="AD1388" s="82"/>
      <c r="AE1388" s="82"/>
      <c r="AF1388" s="82"/>
      <c r="AG1388" s="82"/>
      <c r="AH1388" s="82"/>
      <c r="AI1388" s="82"/>
      <c r="AJ1388" s="82"/>
      <c r="AK1388" s="82"/>
      <c r="AL1388" s="82"/>
      <c r="AM1388" s="82"/>
      <c r="AN1388" s="82"/>
      <c r="AO1388" s="82"/>
      <c r="AP1388" s="82"/>
      <c r="AQ1388" s="82"/>
      <c r="AR1388" s="82"/>
      <c r="AS1388" s="82"/>
      <c r="AT1388" s="82"/>
      <c r="AU1388" s="82"/>
      <c r="AV1388" s="82"/>
      <c r="AW1388" s="82"/>
      <c r="AX1388" s="82"/>
      <c r="AY1388" s="82"/>
      <c r="AZ1388" s="82"/>
      <c r="BA1388" s="82"/>
    </row>
    <row r="1389" spans="1:53" x14ac:dyDescent="0.35">
      <c r="A1389" s="82"/>
      <c r="B1389" s="82"/>
      <c r="C1389" s="82"/>
      <c r="D1389" s="82"/>
      <c r="E1389" s="82"/>
      <c r="F1389" s="82"/>
      <c r="G1389" s="82"/>
      <c r="H1389" s="82"/>
      <c r="I1389" s="82"/>
      <c r="J1389" s="82"/>
      <c r="K1389" s="82"/>
      <c r="L1389" s="82"/>
      <c r="M1389" s="82"/>
      <c r="N1389" s="82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2"/>
      <c r="AA1389" s="82"/>
      <c r="AB1389" s="82"/>
      <c r="AC1389" s="82"/>
      <c r="AD1389" s="82"/>
      <c r="AE1389" s="82"/>
      <c r="AF1389" s="82"/>
      <c r="AG1389" s="82"/>
      <c r="AH1389" s="82"/>
      <c r="AI1389" s="82"/>
      <c r="AJ1389" s="82"/>
      <c r="AK1389" s="82"/>
      <c r="AL1389" s="82"/>
      <c r="AM1389" s="82"/>
      <c r="AN1389" s="82"/>
      <c r="AO1389" s="82"/>
      <c r="AP1389" s="82"/>
      <c r="AQ1389" s="82"/>
      <c r="AR1389" s="82"/>
      <c r="AS1389" s="82"/>
      <c r="AT1389" s="82"/>
      <c r="AU1389" s="82"/>
      <c r="AV1389" s="82"/>
      <c r="AW1389" s="82"/>
      <c r="AX1389" s="82"/>
      <c r="AY1389" s="82"/>
      <c r="AZ1389" s="82"/>
      <c r="BA1389" s="82"/>
    </row>
    <row r="1390" spans="1:53" x14ac:dyDescent="0.35">
      <c r="A1390" s="82"/>
      <c r="B1390" s="82"/>
      <c r="C1390" s="82"/>
      <c r="D1390" s="82"/>
      <c r="E1390" s="82"/>
      <c r="F1390" s="82"/>
      <c r="G1390" s="82"/>
      <c r="H1390" s="82"/>
      <c r="I1390" s="82"/>
      <c r="J1390" s="82"/>
      <c r="K1390" s="82"/>
      <c r="L1390" s="82"/>
      <c r="M1390" s="82"/>
      <c r="N1390" s="82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  <c r="Z1390" s="82"/>
      <c r="AA1390" s="82"/>
      <c r="AB1390" s="82"/>
      <c r="AC1390" s="82"/>
      <c r="AD1390" s="82"/>
      <c r="AE1390" s="82"/>
      <c r="AF1390" s="82"/>
      <c r="AG1390" s="82"/>
      <c r="AH1390" s="82"/>
      <c r="AI1390" s="82"/>
      <c r="AJ1390" s="82"/>
      <c r="AK1390" s="82"/>
      <c r="AL1390" s="82"/>
      <c r="AM1390" s="82"/>
      <c r="AN1390" s="82"/>
      <c r="AO1390" s="82"/>
      <c r="AP1390" s="82"/>
      <c r="AQ1390" s="82"/>
      <c r="AR1390" s="82"/>
      <c r="AS1390" s="82"/>
      <c r="AT1390" s="82"/>
      <c r="AU1390" s="82"/>
      <c r="AV1390" s="82"/>
      <c r="AW1390" s="82"/>
      <c r="AX1390" s="82"/>
      <c r="AY1390" s="82"/>
      <c r="AZ1390" s="82"/>
      <c r="BA1390" s="82"/>
    </row>
    <row r="1391" spans="1:53" x14ac:dyDescent="0.35">
      <c r="A1391" s="82"/>
      <c r="B1391" s="82"/>
      <c r="C1391" s="82"/>
      <c r="D1391" s="82"/>
      <c r="E1391" s="82"/>
      <c r="F1391" s="82"/>
      <c r="G1391" s="82"/>
      <c r="H1391" s="82"/>
      <c r="I1391" s="82"/>
      <c r="J1391" s="82"/>
      <c r="K1391" s="82"/>
      <c r="L1391" s="82"/>
      <c r="M1391" s="82"/>
      <c r="N1391" s="82"/>
      <c r="O1391" s="82"/>
      <c r="P1391" s="82"/>
      <c r="Q1391" s="82"/>
      <c r="R1391" s="82"/>
      <c r="S1391" s="82"/>
      <c r="T1391" s="82"/>
      <c r="U1391" s="82"/>
      <c r="V1391" s="82"/>
      <c r="W1391" s="82"/>
      <c r="X1391" s="82"/>
      <c r="Y1391" s="82"/>
      <c r="Z1391" s="82"/>
      <c r="AA1391" s="82"/>
      <c r="AB1391" s="82"/>
      <c r="AC1391" s="82"/>
      <c r="AD1391" s="82"/>
      <c r="AE1391" s="82"/>
      <c r="AF1391" s="82"/>
      <c r="AG1391" s="82"/>
      <c r="AH1391" s="82"/>
      <c r="AI1391" s="82"/>
      <c r="AJ1391" s="82"/>
      <c r="AK1391" s="82"/>
      <c r="AL1391" s="82"/>
      <c r="AM1391" s="82"/>
      <c r="AN1391" s="82"/>
      <c r="AO1391" s="82"/>
      <c r="AP1391" s="82"/>
      <c r="AQ1391" s="82"/>
      <c r="AR1391" s="82"/>
      <c r="AS1391" s="82"/>
      <c r="AT1391" s="82"/>
      <c r="AU1391" s="82"/>
      <c r="AV1391" s="82"/>
      <c r="AW1391" s="82"/>
      <c r="AX1391" s="82"/>
      <c r="AY1391" s="82"/>
      <c r="AZ1391" s="82"/>
      <c r="BA1391" s="82"/>
    </row>
    <row r="1392" spans="1:53" x14ac:dyDescent="0.35">
      <c r="A1392" s="82"/>
      <c r="B1392" s="82"/>
      <c r="C1392" s="82"/>
      <c r="D1392" s="82"/>
      <c r="E1392" s="82"/>
      <c r="F1392" s="82"/>
      <c r="G1392" s="82"/>
      <c r="H1392" s="82"/>
      <c r="I1392" s="82"/>
      <c r="J1392" s="82"/>
      <c r="K1392" s="82"/>
      <c r="L1392" s="82"/>
      <c r="M1392" s="82"/>
      <c r="N1392" s="82"/>
      <c r="O1392" s="82"/>
      <c r="P1392" s="82"/>
      <c r="Q1392" s="82"/>
      <c r="R1392" s="82"/>
      <c r="S1392" s="82"/>
      <c r="T1392" s="82"/>
      <c r="U1392" s="82"/>
      <c r="V1392" s="82"/>
      <c r="W1392" s="82"/>
      <c r="X1392" s="82"/>
      <c r="Y1392" s="82"/>
      <c r="Z1392" s="82"/>
      <c r="AA1392" s="82"/>
      <c r="AB1392" s="82"/>
      <c r="AC1392" s="82"/>
      <c r="AD1392" s="82"/>
      <c r="AE1392" s="82"/>
      <c r="AF1392" s="82"/>
      <c r="AG1392" s="82"/>
      <c r="AH1392" s="82"/>
      <c r="AI1392" s="82"/>
      <c r="AJ1392" s="82"/>
      <c r="AK1392" s="82"/>
      <c r="AL1392" s="82"/>
      <c r="AM1392" s="82"/>
      <c r="AN1392" s="82"/>
      <c r="AO1392" s="82"/>
      <c r="AP1392" s="82"/>
      <c r="AQ1392" s="82"/>
      <c r="AR1392" s="82"/>
      <c r="AS1392" s="82"/>
      <c r="AT1392" s="82"/>
      <c r="AU1392" s="82"/>
      <c r="AV1392" s="82"/>
      <c r="AW1392" s="82"/>
      <c r="AX1392" s="82"/>
      <c r="AY1392" s="82"/>
      <c r="AZ1392" s="82"/>
      <c r="BA1392" s="82"/>
    </row>
    <row r="1393" spans="1:53" x14ac:dyDescent="0.35">
      <c r="A1393" s="82"/>
      <c r="B1393" s="82"/>
      <c r="C1393" s="82"/>
      <c r="D1393" s="82"/>
      <c r="E1393" s="82"/>
      <c r="F1393" s="82"/>
      <c r="G1393" s="82"/>
      <c r="H1393" s="82"/>
      <c r="I1393" s="82"/>
      <c r="J1393" s="82"/>
      <c r="K1393" s="82"/>
      <c r="L1393" s="82"/>
      <c r="M1393" s="82"/>
      <c r="N1393" s="82"/>
      <c r="O1393" s="82"/>
      <c r="P1393" s="82"/>
      <c r="Q1393" s="82"/>
      <c r="R1393" s="82"/>
      <c r="S1393" s="82"/>
      <c r="T1393" s="82"/>
      <c r="U1393" s="82"/>
      <c r="V1393" s="82"/>
      <c r="W1393" s="82"/>
      <c r="X1393" s="82"/>
      <c r="Y1393" s="82"/>
      <c r="Z1393" s="82"/>
      <c r="AA1393" s="82"/>
      <c r="AB1393" s="82"/>
      <c r="AC1393" s="82"/>
      <c r="AD1393" s="82"/>
      <c r="AE1393" s="82"/>
      <c r="AF1393" s="82"/>
      <c r="AG1393" s="82"/>
      <c r="AH1393" s="82"/>
      <c r="AI1393" s="82"/>
      <c r="AJ1393" s="82"/>
      <c r="AK1393" s="82"/>
      <c r="AL1393" s="82"/>
      <c r="AM1393" s="82"/>
      <c r="AN1393" s="82"/>
      <c r="AO1393" s="82"/>
      <c r="AP1393" s="82"/>
      <c r="AQ1393" s="82"/>
      <c r="AR1393" s="82"/>
      <c r="AS1393" s="82"/>
      <c r="AT1393" s="82"/>
      <c r="AU1393" s="82"/>
      <c r="AV1393" s="82"/>
      <c r="AW1393" s="82"/>
      <c r="AX1393" s="82"/>
      <c r="AY1393" s="82"/>
      <c r="AZ1393" s="82"/>
      <c r="BA1393" s="82"/>
    </row>
    <row r="1394" spans="1:53" x14ac:dyDescent="0.35">
      <c r="A1394" s="82"/>
      <c r="B1394" s="82"/>
      <c r="C1394" s="82"/>
      <c r="D1394" s="82"/>
      <c r="E1394" s="82"/>
      <c r="F1394" s="82"/>
      <c r="G1394" s="82"/>
      <c r="H1394" s="82"/>
      <c r="I1394" s="82"/>
      <c r="J1394" s="82"/>
      <c r="K1394" s="82"/>
      <c r="L1394" s="82"/>
      <c r="M1394" s="82"/>
      <c r="N1394" s="82"/>
      <c r="O1394" s="82"/>
      <c r="P1394" s="82"/>
      <c r="Q1394" s="82"/>
      <c r="R1394" s="82"/>
      <c r="S1394" s="82"/>
      <c r="T1394" s="82"/>
      <c r="U1394" s="82"/>
      <c r="V1394" s="82"/>
      <c r="W1394" s="82"/>
      <c r="X1394" s="82"/>
      <c r="Y1394" s="82"/>
      <c r="Z1394" s="82"/>
      <c r="AA1394" s="82"/>
      <c r="AB1394" s="82"/>
      <c r="AC1394" s="82"/>
      <c r="AD1394" s="82"/>
      <c r="AE1394" s="82"/>
      <c r="AF1394" s="82"/>
      <c r="AG1394" s="82"/>
      <c r="AH1394" s="82"/>
      <c r="AI1394" s="82"/>
      <c r="AJ1394" s="82"/>
      <c r="AK1394" s="82"/>
      <c r="AL1394" s="82"/>
      <c r="AM1394" s="82"/>
      <c r="AN1394" s="82"/>
      <c r="AO1394" s="82"/>
      <c r="AP1394" s="82"/>
      <c r="AQ1394" s="82"/>
      <c r="AR1394" s="82"/>
      <c r="AS1394" s="82"/>
      <c r="AT1394" s="82"/>
      <c r="AU1394" s="82"/>
      <c r="AV1394" s="82"/>
      <c r="AW1394" s="82"/>
      <c r="AX1394" s="82"/>
      <c r="AY1394" s="82"/>
      <c r="AZ1394" s="82"/>
      <c r="BA1394" s="82"/>
    </row>
    <row r="1395" spans="1:53" x14ac:dyDescent="0.35">
      <c r="A1395" s="82"/>
      <c r="B1395" s="82"/>
      <c r="C1395" s="82"/>
      <c r="D1395" s="82"/>
      <c r="E1395" s="82"/>
      <c r="F1395" s="82"/>
      <c r="G1395" s="82"/>
      <c r="H1395" s="82"/>
      <c r="I1395" s="82"/>
      <c r="J1395" s="82"/>
      <c r="K1395" s="82"/>
      <c r="L1395" s="82"/>
      <c r="M1395" s="82"/>
      <c r="N1395" s="82"/>
      <c r="O1395" s="82"/>
      <c r="P1395" s="82"/>
      <c r="Q1395" s="82"/>
      <c r="R1395" s="82"/>
      <c r="S1395" s="82"/>
      <c r="T1395" s="82"/>
      <c r="U1395" s="82"/>
      <c r="V1395" s="82"/>
      <c r="W1395" s="82"/>
      <c r="X1395" s="82"/>
      <c r="Y1395" s="82"/>
      <c r="Z1395" s="82"/>
      <c r="AA1395" s="82"/>
      <c r="AB1395" s="82"/>
      <c r="AC1395" s="82"/>
      <c r="AD1395" s="82"/>
      <c r="AE1395" s="82"/>
      <c r="AF1395" s="82"/>
      <c r="AG1395" s="82"/>
      <c r="AH1395" s="82"/>
      <c r="AI1395" s="82"/>
      <c r="AJ1395" s="82"/>
      <c r="AK1395" s="82"/>
      <c r="AL1395" s="82"/>
      <c r="AM1395" s="82"/>
      <c r="AN1395" s="82"/>
      <c r="AO1395" s="82"/>
      <c r="AP1395" s="82"/>
      <c r="AQ1395" s="82"/>
      <c r="AR1395" s="82"/>
      <c r="AS1395" s="82"/>
      <c r="AT1395" s="82"/>
      <c r="AU1395" s="82"/>
      <c r="AV1395" s="82"/>
      <c r="AW1395" s="82"/>
      <c r="AX1395" s="82"/>
      <c r="AY1395" s="82"/>
      <c r="AZ1395" s="82"/>
      <c r="BA1395" s="82"/>
    </row>
    <row r="1396" spans="1:53" x14ac:dyDescent="0.35">
      <c r="A1396" s="82"/>
      <c r="B1396" s="82"/>
      <c r="C1396" s="82"/>
      <c r="D1396" s="82"/>
      <c r="E1396" s="82"/>
      <c r="F1396" s="82"/>
      <c r="G1396" s="82"/>
      <c r="H1396" s="82"/>
      <c r="I1396" s="82"/>
      <c r="J1396" s="82"/>
      <c r="K1396" s="82"/>
      <c r="L1396" s="82"/>
      <c r="M1396" s="82"/>
      <c r="N1396" s="82"/>
      <c r="O1396" s="82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  <c r="Z1396" s="82"/>
      <c r="AA1396" s="82"/>
      <c r="AB1396" s="82"/>
      <c r="AC1396" s="82"/>
      <c r="AD1396" s="82"/>
      <c r="AE1396" s="82"/>
      <c r="AF1396" s="82"/>
      <c r="AG1396" s="82"/>
      <c r="AH1396" s="82"/>
      <c r="AI1396" s="82"/>
      <c r="AJ1396" s="82"/>
      <c r="AK1396" s="82"/>
      <c r="AL1396" s="82"/>
      <c r="AM1396" s="82"/>
      <c r="AN1396" s="82"/>
      <c r="AO1396" s="82"/>
      <c r="AP1396" s="82"/>
      <c r="AQ1396" s="82"/>
      <c r="AR1396" s="82"/>
      <c r="AS1396" s="82"/>
      <c r="AT1396" s="82"/>
      <c r="AU1396" s="82"/>
      <c r="AV1396" s="82"/>
      <c r="AW1396" s="82"/>
      <c r="AX1396" s="82"/>
      <c r="AY1396" s="82"/>
      <c r="AZ1396" s="82"/>
      <c r="BA1396" s="82"/>
    </row>
    <row r="1397" spans="1:53" x14ac:dyDescent="0.35">
      <c r="A1397" s="82"/>
      <c r="B1397" s="82"/>
      <c r="C1397" s="82"/>
      <c r="D1397" s="82"/>
      <c r="E1397" s="82"/>
      <c r="F1397" s="82"/>
      <c r="G1397" s="82"/>
      <c r="H1397" s="82"/>
      <c r="I1397" s="82"/>
      <c r="J1397" s="82"/>
      <c r="K1397" s="82"/>
      <c r="L1397" s="82"/>
      <c r="M1397" s="82"/>
      <c r="N1397" s="82"/>
      <c r="O1397" s="82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  <c r="Z1397" s="82"/>
      <c r="AA1397" s="82"/>
      <c r="AB1397" s="82"/>
      <c r="AC1397" s="82"/>
      <c r="AD1397" s="82"/>
      <c r="AE1397" s="82"/>
      <c r="AF1397" s="82"/>
      <c r="AG1397" s="82"/>
      <c r="AH1397" s="82"/>
      <c r="AI1397" s="82"/>
      <c r="AJ1397" s="82"/>
      <c r="AK1397" s="82"/>
      <c r="AL1397" s="82"/>
      <c r="AM1397" s="82"/>
      <c r="AN1397" s="82"/>
      <c r="AO1397" s="82"/>
      <c r="AP1397" s="82"/>
      <c r="AQ1397" s="82"/>
      <c r="AR1397" s="82"/>
      <c r="AS1397" s="82"/>
      <c r="AT1397" s="82"/>
      <c r="AU1397" s="82"/>
      <c r="AV1397" s="82"/>
      <c r="AW1397" s="82"/>
      <c r="AX1397" s="82"/>
      <c r="AY1397" s="82"/>
      <c r="AZ1397" s="82"/>
      <c r="BA1397" s="82"/>
    </row>
    <row r="1398" spans="1:53" x14ac:dyDescent="0.35">
      <c r="A1398" s="82"/>
      <c r="B1398" s="82"/>
      <c r="C1398" s="82"/>
      <c r="D1398" s="82"/>
      <c r="E1398" s="82"/>
      <c r="F1398" s="82"/>
      <c r="G1398" s="82"/>
      <c r="H1398" s="82"/>
      <c r="I1398" s="82"/>
      <c r="J1398" s="82"/>
      <c r="K1398" s="82"/>
      <c r="L1398" s="82"/>
      <c r="M1398" s="82"/>
      <c r="N1398" s="82"/>
      <c r="O1398" s="82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  <c r="Z1398" s="82"/>
      <c r="AA1398" s="82"/>
      <c r="AB1398" s="82"/>
      <c r="AC1398" s="82"/>
      <c r="AD1398" s="82"/>
      <c r="AE1398" s="82"/>
      <c r="AF1398" s="82"/>
      <c r="AG1398" s="82"/>
      <c r="AH1398" s="82"/>
      <c r="AI1398" s="82"/>
      <c r="AJ1398" s="82"/>
      <c r="AK1398" s="82"/>
      <c r="AL1398" s="82"/>
      <c r="AM1398" s="82"/>
      <c r="AN1398" s="82"/>
      <c r="AO1398" s="82"/>
      <c r="AP1398" s="82"/>
      <c r="AQ1398" s="82"/>
      <c r="AR1398" s="82"/>
      <c r="AS1398" s="82"/>
      <c r="AT1398" s="82"/>
      <c r="AU1398" s="82"/>
      <c r="AV1398" s="82"/>
      <c r="AW1398" s="82"/>
      <c r="AX1398" s="82"/>
      <c r="AY1398" s="82"/>
      <c r="AZ1398" s="82"/>
      <c r="BA1398" s="82"/>
    </row>
    <row r="1399" spans="1:53" x14ac:dyDescent="0.35">
      <c r="A1399" s="82"/>
      <c r="B1399" s="82"/>
      <c r="C1399" s="82"/>
      <c r="D1399" s="82"/>
      <c r="E1399" s="82"/>
      <c r="F1399" s="82"/>
      <c r="G1399" s="82"/>
      <c r="H1399" s="82"/>
      <c r="I1399" s="82"/>
      <c r="J1399" s="82"/>
      <c r="K1399" s="82"/>
      <c r="L1399" s="82"/>
      <c r="M1399" s="82"/>
      <c r="N1399" s="82"/>
      <c r="O1399" s="82"/>
      <c r="P1399" s="82"/>
      <c r="Q1399" s="82"/>
      <c r="R1399" s="82"/>
      <c r="S1399" s="82"/>
      <c r="T1399" s="82"/>
      <c r="U1399" s="82"/>
      <c r="V1399" s="82"/>
      <c r="W1399" s="82"/>
      <c r="X1399" s="82"/>
      <c r="Y1399" s="82"/>
      <c r="Z1399" s="82"/>
      <c r="AA1399" s="82"/>
      <c r="AB1399" s="82"/>
      <c r="AC1399" s="82"/>
      <c r="AD1399" s="82"/>
      <c r="AE1399" s="82"/>
      <c r="AF1399" s="82"/>
      <c r="AG1399" s="82"/>
      <c r="AH1399" s="82"/>
      <c r="AI1399" s="82"/>
      <c r="AJ1399" s="82"/>
      <c r="AK1399" s="82"/>
      <c r="AL1399" s="82"/>
      <c r="AM1399" s="82"/>
      <c r="AN1399" s="82"/>
      <c r="AO1399" s="82"/>
      <c r="AP1399" s="82"/>
      <c r="AQ1399" s="82"/>
      <c r="AR1399" s="82"/>
      <c r="AS1399" s="82"/>
      <c r="AT1399" s="82"/>
      <c r="AU1399" s="82"/>
      <c r="AV1399" s="82"/>
      <c r="AW1399" s="82"/>
      <c r="AX1399" s="82"/>
      <c r="AY1399" s="82"/>
      <c r="AZ1399" s="82"/>
      <c r="BA1399" s="82"/>
    </row>
    <row r="1400" spans="1:53" x14ac:dyDescent="0.35">
      <c r="A1400" s="82"/>
      <c r="B1400" s="82"/>
      <c r="C1400" s="82"/>
      <c r="D1400" s="82"/>
      <c r="E1400" s="82"/>
      <c r="F1400" s="82"/>
      <c r="G1400" s="82"/>
      <c r="H1400" s="82"/>
      <c r="I1400" s="82"/>
      <c r="J1400" s="82"/>
      <c r="K1400" s="82"/>
      <c r="L1400" s="82"/>
      <c r="M1400" s="82"/>
      <c r="N1400" s="82"/>
      <c r="O1400" s="82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  <c r="Z1400" s="82"/>
      <c r="AA1400" s="82"/>
      <c r="AB1400" s="82"/>
      <c r="AC1400" s="82"/>
      <c r="AD1400" s="82"/>
      <c r="AE1400" s="82"/>
      <c r="AF1400" s="82"/>
      <c r="AG1400" s="82"/>
      <c r="AH1400" s="82"/>
      <c r="AI1400" s="82"/>
      <c r="AJ1400" s="82"/>
      <c r="AK1400" s="82"/>
      <c r="AL1400" s="82"/>
      <c r="AM1400" s="82"/>
      <c r="AN1400" s="82"/>
      <c r="AO1400" s="82"/>
      <c r="AP1400" s="82"/>
      <c r="AQ1400" s="82"/>
      <c r="AR1400" s="82"/>
      <c r="AS1400" s="82"/>
      <c r="AT1400" s="82"/>
      <c r="AU1400" s="82"/>
      <c r="AV1400" s="82"/>
      <c r="AW1400" s="82"/>
      <c r="AX1400" s="82"/>
      <c r="AY1400" s="82"/>
      <c r="AZ1400" s="82"/>
      <c r="BA1400" s="82"/>
    </row>
    <row r="1401" spans="1:53" x14ac:dyDescent="0.35">
      <c r="A1401" s="82"/>
      <c r="B1401" s="82"/>
      <c r="C1401" s="82"/>
      <c r="D1401" s="82"/>
      <c r="E1401" s="82"/>
      <c r="F1401" s="82"/>
      <c r="G1401" s="82"/>
      <c r="H1401" s="82"/>
      <c r="I1401" s="82"/>
      <c r="J1401" s="82"/>
      <c r="K1401" s="82"/>
      <c r="L1401" s="82"/>
      <c r="M1401" s="82"/>
      <c r="N1401" s="82"/>
      <c r="O1401" s="82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  <c r="Z1401" s="82"/>
      <c r="AA1401" s="82"/>
      <c r="AB1401" s="82"/>
      <c r="AC1401" s="82"/>
      <c r="AD1401" s="82"/>
      <c r="AE1401" s="82"/>
      <c r="AF1401" s="82"/>
      <c r="AG1401" s="82"/>
      <c r="AH1401" s="82"/>
      <c r="AI1401" s="82"/>
      <c r="AJ1401" s="82"/>
      <c r="AK1401" s="82"/>
      <c r="AL1401" s="82"/>
      <c r="AM1401" s="82"/>
      <c r="AN1401" s="82"/>
      <c r="AO1401" s="82"/>
      <c r="AP1401" s="82"/>
      <c r="AQ1401" s="82"/>
      <c r="AR1401" s="82"/>
      <c r="AS1401" s="82"/>
      <c r="AT1401" s="82"/>
      <c r="AU1401" s="82"/>
      <c r="AV1401" s="82"/>
      <c r="AW1401" s="82"/>
      <c r="AX1401" s="82"/>
      <c r="AY1401" s="82"/>
      <c r="AZ1401" s="82"/>
      <c r="BA1401" s="82"/>
    </row>
    <row r="1402" spans="1:53" x14ac:dyDescent="0.35">
      <c r="A1402" s="82"/>
      <c r="B1402" s="82"/>
      <c r="C1402" s="82"/>
      <c r="D1402" s="82"/>
      <c r="E1402" s="82"/>
      <c r="F1402" s="82"/>
      <c r="G1402" s="82"/>
      <c r="H1402" s="82"/>
      <c r="I1402" s="82"/>
      <c r="J1402" s="82"/>
      <c r="K1402" s="82"/>
      <c r="L1402" s="82"/>
      <c r="M1402" s="82"/>
      <c r="N1402" s="82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2"/>
      <c r="AA1402" s="82"/>
      <c r="AB1402" s="82"/>
      <c r="AC1402" s="82"/>
      <c r="AD1402" s="82"/>
      <c r="AE1402" s="82"/>
      <c r="AF1402" s="82"/>
      <c r="AG1402" s="82"/>
      <c r="AH1402" s="82"/>
      <c r="AI1402" s="82"/>
      <c r="AJ1402" s="82"/>
      <c r="AK1402" s="82"/>
      <c r="AL1402" s="82"/>
      <c r="AM1402" s="82"/>
      <c r="AN1402" s="82"/>
      <c r="AO1402" s="82"/>
      <c r="AP1402" s="82"/>
      <c r="AQ1402" s="82"/>
      <c r="AR1402" s="82"/>
      <c r="AS1402" s="82"/>
      <c r="AT1402" s="82"/>
      <c r="AU1402" s="82"/>
      <c r="AV1402" s="82"/>
      <c r="AW1402" s="82"/>
      <c r="AX1402" s="82"/>
      <c r="AY1402" s="82"/>
      <c r="AZ1402" s="82"/>
      <c r="BA1402" s="82"/>
    </row>
    <row r="1403" spans="1:53" x14ac:dyDescent="0.35">
      <c r="A1403" s="82"/>
      <c r="B1403" s="82"/>
      <c r="C1403" s="82"/>
      <c r="D1403" s="82"/>
      <c r="E1403" s="82"/>
      <c r="F1403" s="82"/>
      <c r="G1403" s="82"/>
      <c r="H1403" s="82"/>
      <c r="I1403" s="82"/>
      <c r="J1403" s="82"/>
      <c r="K1403" s="82"/>
      <c r="L1403" s="82"/>
      <c r="M1403" s="82"/>
      <c r="N1403" s="82"/>
      <c r="O1403" s="82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  <c r="Z1403" s="82"/>
      <c r="AA1403" s="82"/>
      <c r="AB1403" s="82"/>
      <c r="AC1403" s="82"/>
      <c r="AD1403" s="82"/>
      <c r="AE1403" s="82"/>
      <c r="AF1403" s="82"/>
      <c r="AG1403" s="82"/>
      <c r="AH1403" s="82"/>
      <c r="AI1403" s="82"/>
      <c r="AJ1403" s="82"/>
      <c r="AK1403" s="82"/>
      <c r="AL1403" s="82"/>
      <c r="AM1403" s="82"/>
      <c r="AN1403" s="82"/>
      <c r="AO1403" s="82"/>
      <c r="AP1403" s="82"/>
      <c r="AQ1403" s="82"/>
      <c r="AR1403" s="82"/>
      <c r="AS1403" s="82"/>
      <c r="AT1403" s="82"/>
      <c r="AU1403" s="82"/>
      <c r="AV1403" s="82"/>
      <c r="AW1403" s="82"/>
      <c r="AX1403" s="82"/>
      <c r="AY1403" s="82"/>
      <c r="AZ1403" s="82"/>
      <c r="BA1403" s="82"/>
    </row>
    <row r="1404" spans="1:53" x14ac:dyDescent="0.35">
      <c r="A1404" s="82"/>
      <c r="B1404" s="82"/>
      <c r="C1404" s="82"/>
      <c r="D1404" s="82"/>
      <c r="E1404" s="82"/>
      <c r="F1404" s="82"/>
      <c r="G1404" s="82"/>
      <c r="H1404" s="82"/>
      <c r="I1404" s="82"/>
      <c r="J1404" s="82"/>
      <c r="K1404" s="82"/>
      <c r="L1404" s="82"/>
      <c r="M1404" s="82"/>
      <c r="N1404" s="82"/>
      <c r="O1404" s="82"/>
      <c r="P1404" s="82"/>
      <c r="Q1404" s="82"/>
      <c r="R1404" s="82"/>
      <c r="S1404" s="82"/>
      <c r="T1404" s="82"/>
      <c r="U1404" s="82"/>
      <c r="V1404" s="82"/>
      <c r="W1404" s="82"/>
      <c r="X1404" s="82"/>
      <c r="Y1404" s="82"/>
      <c r="Z1404" s="82"/>
      <c r="AA1404" s="82"/>
      <c r="AB1404" s="82"/>
      <c r="AC1404" s="82"/>
      <c r="AD1404" s="82"/>
      <c r="AE1404" s="82"/>
      <c r="AF1404" s="82"/>
      <c r="AG1404" s="82"/>
      <c r="AH1404" s="82"/>
      <c r="AI1404" s="82"/>
      <c r="AJ1404" s="82"/>
      <c r="AK1404" s="82"/>
      <c r="AL1404" s="82"/>
      <c r="AM1404" s="82"/>
      <c r="AN1404" s="82"/>
      <c r="AO1404" s="82"/>
      <c r="AP1404" s="82"/>
      <c r="AQ1404" s="82"/>
      <c r="AR1404" s="82"/>
      <c r="AS1404" s="82"/>
      <c r="AT1404" s="82"/>
      <c r="AU1404" s="82"/>
      <c r="AV1404" s="82"/>
      <c r="AW1404" s="82"/>
      <c r="AX1404" s="82"/>
      <c r="AY1404" s="82"/>
      <c r="AZ1404" s="82"/>
      <c r="BA1404" s="82"/>
    </row>
    <row r="1405" spans="1:53" x14ac:dyDescent="0.35">
      <c r="A1405" s="82"/>
      <c r="B1405" s="82"/>
      <c r="C1405" s="82"/>
      <c r="D1405" s="82"/>
      <c r="E1405" s="82"/>
      <c r="F1405" s="82"/>
      <c r="G1405" s="82"/>
      <c r="H1405" s="82"/>
      <c r="I1405" s="82"/>
      <c r="J1405" s="82"/>
      <c r="K1405" s="82"/>
      <c r="L1405" s="82"/>
      <c r="M1405" s="82"/>
      <c r="N1405" s="82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2"/>
      <c r="AA1405" s="82"/>
      <c r="AB1405" s="82"/>
      <c r="AC1405" s="82"/>
      <c r="AD1405" s="82"/>
      <c r="AE1405" s="82"/>
      <c r="AF1405" s="82"/>
      <c r="AG1405" s="82"/>
      <c r="AH1405" s="82"/>
      <c r="AI1405" s="82"/>
      <c r="AJ1405" s="82"/>
      <c r="AK1405" s="82"/>
      <c r="AL1405" s="82"/>
      <c r="AM1405" s="82"/>
      <c r="AN1405" s="82"/>
      <c r="AO1405" s="82"/>
      <c r="AP1405" s="82"/>
      <c r="AQ1405" s="82"/>
      <c r="AR1405" s="82"/>
      <c r="AS1405" s="82"/>
      <c r="AT1405" s="82"/>
      <c r="AU1405" s="82"/>
      <c r="AV1405" s="82"/>
      <c r="AW1405" s="82"/>
      <c r="AX1405" s="82"/>
      <c r="AY1405" s="82"/>
      <c r="AZ1405" s="82"/>
      <c r="BA1405" s="82"/>
    </row>
    <row r="1406" spans="1:53" x14ac:dyDescent="0.35">
      <c r="A1406" s="82"/>
      <c r="B1406" s="82"/>
      <c r="C1406" s="82"/>
      <c r="D1406" s="82"/>
      <c r="E1406" s="82"/>
      <c r="F1406" s="82"/>
      <c r="G1406" s="82"/>
      <c r="H1406" s="82"/>
      <c r="I1406" s="82"/>
      <c r="J1406" s="82"/>
      <c r="K1406" s="82"/>
      <c r="L1406" s="82"/>
      <c r="M1406" s="82"/>
      <c r="N1406" s="82"/>
      <c r="O1406" s="82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  <c r="Z1406" s="82"/>
      <c r="AA1406" s="82"/>
      <c r="AB1406" s="82"/>
      <c r="AC1406" s="82"/>
      <c r="AD1406" s="82"/>
      <c r="AE1406" s="82"/>
      <c r="AF1406" s="82"/>
      <c r="AG1406" s="82"/>
      <c r="AH1406" s="82"/>
      <c r="AI1406" s="82"/>
      <c r="AJ1406" s="82"/>
      <c r="AK1406" s="82"/>
      <c r="AL1406" s="82"/>
      <c r="AM1406" s="82"/>
      <c r="AN1406" s="82"/>
      <c r="AO1406" s="82"/>
      <c r="AP1406" s="82"/>
      <c r="AQ1406" s="82"/>
      <c r="AR1406" s="82"/>
      <c r="AS1406" s="82"/>
      <c r="AT1406" s="82"/>
      <c r="AU1406" s="82"/>
      <c r="AV1406" s="82"/>
      <c r="AW1406" s="82"/>
      <c r="AX1406" s="82"/>
      <c r="AY1406" s="82"/>
      <c r="AZ1406" s="82"/>
      <c r="BA1406" s="82"/>
    </row>
    <row r="1407" spans="1:53" x14ac:dyDescent="0.35">
      <c r="A1407" s="82"/>
      <c r="B1407" s="82"/>
      <c r="C1407" s="82"/>
      <c r="D1407" s="82"/>
      <c r="E1407" s="82"/>
      <c r="F1407" s="82"/>
      <c r="G1407" s="82"/>
      <c r="H1407" s="82"/>
      <c r="I1407" s="82"/>
      <c r="J1407" s="82"/>
      <c r="K1407" s="82"/>
      <c r="L1407" s="82"/>
      <c r="M1407" s="82"/>
      <c r="N1407" s="82"/>
      <c r="O1407" s="82"/>
      <c r="P1407" s="82"/>
      <c r="Q1407" s="82"/>
      <c r="R1407" s="82"/>
      <c r="S1407" s="82"/>
      <c r="T1407" s="82"/>
      <c r="U1407" s="82"/>
      <c r="V1407" s="82"/>
      <c r="W1407" s="82"/>
      <c r="X1407" s="82"/>
      <c r="Y1407" s="82"/>
      <c r="Z1407" s="82"/>
      <c r="AA1407" s="82"/>
      <c r="AB1407" s="82"/>
      <c r="AC1407" s="82"/>
      <c r="AD1407" s="82"/>
      <c r="AE1407" s="82"/>
      <c r="AF1407" s="82"/>
      <c r="AG1407" s="82"/>
      <c r="AH1407" s="82"/>
      <c r="AI1407" s="82"/>
      <c r="AJ1407" s="82"/>
      <c r="AK1407" s="82"/>
      <c r="AL1407" s="82"/>
      <c r="AM1407" s="82"/>
      <c r="AN1407" s="82"/>
      <c r="AO1407" s="82"/>
      <c r="AP1407" s="82"/>
      <c r="AQ1407" s="82"/>
      <c r="AR1407" s="82"/>
      <c r="AS1407" s="82"/>
      <c r="AT1407" s="82"/>
      <c r="AU1407" s="82"/>
      <c r="AV1407" s="82"/>
      <c r="AW1407" s="82"/>
      <c r="AX1407" s="82"/>
      <c r="AY1407" s="82"/>
      <c r="AZ1407" s="82"/>
      <c r="BA1407" s="82"/>
    </row>
    <row r="1408" spans="1:53" x14ac:dyDescent="0.35">
      <c r="A1408" s="82"/>
      <c r="B1408" s="82"/>
      <c r="C1408" s="82"/>
      <c r="D1408" s="82"/>
      <c r="E1408" s="82"/>
      <c r="F1408" s="82"/>
      <c r="G1408" s="82"/>
      <c r="H1408" s="82"/>
      <c r="I1408" s="82"/>
      <c r="J1408" s="82"/>
      <c r="K1408" s="82"/>
      <c r="L1408" s="82"/>
      <c r="M1408" s="82"/>
      <c r="N1408" s="82"/>
      <c r="O1408" s="82"/>
      <c r="P1408" s="82"/>
      <c r="Q1408" s="82"/>
      <c r="R1408" s="82"/>
      <c r="S1408" s="82"/>
      <c r="T1408" s="82"/>
      <c r="U1408" s="82"/>
      <c r="V1408" s="82"/>
      <c r="W1408" s="82"/>
      <c r="X1408" s="82"/>
      <c r="Y1408" s="82"/>
      <c r="Z1408" s="82"/>
      <c r="AA1408" s="82"/>
      <c r="AB1408" s="82"/>
      <c r="AC1408" s="82"/>
      <c r="AD1408" s="82"/>
      <c r="AE1408" s="82"/>
      <c r="AF1408" s="82"/>
      <c r="AG1408" s="82"/>
      <c r="AH1408" s="82"/>
      <c r="AI1408" s="82"/>
      <c r="AJ1408" s="82"/>
      <c r="AK1408" s="82"/>
      <c r="AL1408" s="82"/>
      <c r="AM1408" s="82"/>
      <c r="AN1408" s="82"/>
      <c r="AO1408" s="82"/>
      <c r="AP1408" s="82"/>
      <c r="AQ1408" s="82"/>
      <c r="AR1408" s="82"/>
      <c r="AS1408" s="82"/>
      <c r="AT1408" s="82"/>
      <c r="AU1408" s="82"/>
      <c r="AV1408" s="82"/>
      <c r="AW1408" s="82"/>
      <c r="AX1408" s="82"/>
      <c r="AY1408" s="82"/>
      <c r="AZ1408" s="82"/>
      <c r="BA1408" s="82"/>
    </row>
    <row r="1409" spans="1:53" x14ac:dyDescent="0.35">
      <c r="A1409" s="82"/>
      <c r="B1409" s="82"/>
      <c r="C1409" s="82"/>
      <c r="D1409" s="82"/>
      <c r="E1409" s="82"/>
      <c r="F1409" s="82"/>
      <c r="G1409" s="82"/>
      <c r="H1409" s="82"/>
      <c r="I1409" s="82"/>
      <c r="J1409" s="82"/>
      <c r="K1409" s="82"/>
      <c r="L1409" s="82"/>
      <c r="M1409" s="82"/>
      <c r="N1409" s="82"/>
      <c r="O1409" s="82"/>
      <c r="P1409" s="82"/>
      <c r="Q1409" s="82"/>
      <c r="R1409" s="82"/>
      <c r="S1409" s="82"/>
      <c r="T1409" s="82"/>
      <c r="U1409" s="82"/>
      <c r="V1409" s="82"/>
      <c r="W1409" s="82"/>
      <c r="X1409" s="82"/>
      <c r="Y1409" s="82"/>
      <c r="Z1409" s="82"/>
      <c r="AA1409" s="82"/>
      <c r="AB1409" s="82"/>
      <c r="AC1409" s="82"/>
      <c r="AD1409" s="82"/>
      <c r="AE1409" s="82"/>
      <c r="AF1409" s="82"/>
      <c r="AG1409" s="82"/>
      <c r="AH1409" s="82"/>
      <c r="AI1409" s="82"/>
      <c r="AJ1409" s="82"/>
      <c r="AK1409" s="82"/>
      <c r="AL1409" s="82"/>
      <c r="AM1409" s="82"/>
      <c r="AN1409" s="82"/>
      <c r="AO1409" s="82"/>
      <c r="AP1409" s="82"/>
      <c r="AQ1409" s="82"/>
      <c r="AR1409" s="82"/>
      <c r="AS1409" s="82"/>
      <c r="AT1409" s="82"/>
      <c r="AU1409" s="82"/>
      <c r="AV1409" s="82"/>
      <c r="AW1409" s="82"/>
      <c r="AX1409" s="82"/>
      <c r="AY1409" s="82"/>
      <c r="AZ1409" s="82"/>
      <c r="BA1409" s="82"/>
    </row>
    <row r="1410" spans="1:53" x14ac:dyDescent="0.35">
      <c r="A1410" s="82"/>
      <c r="B1410" s="82"/>
      <c r="C1410" s="82"/>
      <c r="D1410" s="82"/>
      <c r="E1410" s="82"/>
      <c r="F1410" s="82"/>
      <c r="G1410" s="82"/>
      <c r="H1410" s="82"/>
      <c r="I1410" s="82"/>
      <c r="J1410" s="82"/>
      <c r="K1410" s="82"/>
      <c r="L1410" s="82"/>
      <c r="M1410" s="82"/>
      <c r="N1410" s="82"/>
      <c r="O1410" s="82"/>
      <c r="P1410" s="82"/>
      <c r="Q1410" s="82"/>
      <c r="R1410" s="82"/>
      <c r="S1410" s="82"/>
      <c r="T1410" s="82"/>
      <c r="U1410" s="82"/>
      <c r="V1410" s="82"/>
      <c r="W1410" s="82"/>
      <c r="X1410" s="82"/>
      <c r="Y1410" s="82"/>
      <c r="Z1410" s="82"/>
      <c r="AA1410" s="82"/>
      <c r="AB1410" s="82"/>
      <c r="AC1410" s="82"/>
      <c r="AD1410" s="82"/>
      <c r="AE1410" s="82"/>
      <c r="AF1410" s="82"/>
      <c r="AG1410" s="82"/>
      <c r="AH1410" s="82"/>
      <c r="AI1410" s="82"/>
      <c r="AJ1410" s="82"/>
      <c r="AK1410" s="82"/>
      <c r="AL1410" s="82"/>
      <c r="AM1410" s="82"/>
      <c r="AN1410" s="82"/>
      <c r="AO1410" s="82"/>
      <c r="AP1410" s="82"/>
      <c r="AQ1410" s="82"/>
      <c r="AR1410" s="82"/>
      <c r="AS1410" s="82"/>
      <c r="AT1410" s="82"/>
      <c r="AU1410" s="82"/>
      <c r="AV1410" s="82"/>
      <c r="AW1410" s="82"/>
      <c r="AX1410" s="82"/>
      <c r="AY1410" s="82"/>
      <c r="AZ1410" s="82"/>
      <c r="BA1410" s="82"/>
    </row>
    <row r="1411" spans="1:53" ht="15.75" customHeight="1" x14ac:dyDescent="0.35">
      <c r="A1411" s="82"/>
      <c r="B1411" s="82"/>
      <c r="C1411" s="82"/>
      <c r="D1411" s="82"/>
      <c r="E1411" s="82"/>
      <c r="F1411" s="82"/>
      <c r="G1411" s="82"/>
      <c r="H1411" s="82"/>
      <c r="I1411" s="82"/>
      <c r="J1411" s="82"/>
      <c r="K1411" s="82"/>
      <c r="L1411" s="82"/>
      <c r="M1411" s="82"/>
      <c r="N1411" s="82"/>
      <c r="O1411" s="82"/>
      <c r="P1411" s="82"/>
      <c r="Q1411" s="82"/>
      <c r="R1411" s="82"/>
      <c r="S1411" s="82"/>
      <c r="T1411" s="82"/>
      <c r="U1411" s="82"/>
      <c r="V1411" s="82"/>
      <c r="W1411" s="82"/>
      <c r="X1411" s="82"/>
      <c r="Y1411" s="82"/>
      <c r="Z1411" s="82"/>
      <c r="AA1411" s="82"/>
      <c r="AB1411" s="82"/>
      <c r="AC1411" s="82"/>
      <c r="AD1411" s="82"/>
      <c r="AE1411" s="82"/>
      <c r="AF1411" s="82"/>
      <c r="AG1411" s="82"/>
      <c r="AH1411" s="82"/>
      <c r="AI1411" s="82"/>
      <c r="AJ1411" s="82"/>
      <c r="AK1411" s="82"/>
      <c r="AL1411" s="82"/>
      <c r="AM1411" s="82"/>
      <c r="AN1411" s="82"/>
      <c r="AO1411" s="82"/>
      <c r="AP1411" s="82"/>
      <c r="AQ1411" s="82"/>
      <c r="AR1411" s="82"/>
      <c r="AS1411" s="82"/>
      <c r="AT1411" s="82"/>
      <c r="AU1411" s="82"/>
      <c r="AV1411" s="82"/>
      <c r="AW1411" s="82"/>
      <c r="AX1411" s="82"/>
      <c r="AY1411" s="82"/>
      <c r="AZ1411" s="82"/>
      <c r="BA1411" s="82"/>
    </row>
    <row r="1412" spans="1:53" ht="15.75" customHeight="1" x14ac:dyDescent="0.35">
      <c r="A1412" s="82"/>
      <c r="B1412" s="82"/>
      <c r="C1412" s="82"/>
      <c r="D1412" s="82"/>
      <c r="E1412" s="82"/>
      <c r="F1412" s="82"/>
      <c r="G1412" s="82"/>
      <c r="H1412" s="82"/>
      <c r="I1412" s="82"/>
      <c r="J1412" s="82"/>
      <c r="K1412" s="82"/>
      <c r="L1412" s="82"/>
      <c r="M1412" s="82"/>
      <c r="N1412" s="82"/>
      <c r="O1412" s="82"/>
      <c r="P1412" s="82"/>
      <c r="Q1412" s="82"/>
      <c r="R1412" s="82"/>
      <c r="S1412" s="82"/>
      <c r="T1412" s="82"/>
      <c r="U1412" s="82"/>
      <c r="V1412" s="82"/>
      <c r="W1412" s="82"/>
      <c r="X1412" s="82"/>
      <c r="Y1412" s="82"/>
      <c r="Z1412" s="82"/>
      <c r="AA1412" s="82"/>
      <c r="AB1412" s="82"/>
      <c r="AC1412" s="82"/>
      <c r="AD1412" s="82"/>
      <c r="AE1412" s="82"/>
      <c r="AF1412" s="82"/>
      <c r="AG1412" s="82"/>
      <c r="AH1412" s="82"/>
      <c r="AI1412" s="82"/>
      <c r="AJ1412" s="82"/>
      <c r="AK1412" s="82"/>
      <c r="AL1412" s="82"/>
      <c r="AM1412" s="82"/>
      <c r="AN1412" s="82"/>
      <c r="AO1412" s="82"/>
      <c r="AP1412" s="82"/>
      <c r="AQ1412" s="82"/>
      <c r="AR1412" s="82"/>
      <c r="AS1412" s="82"/>
      <c r="AT1412" s="82"/>
      <c r="AU1412" s="82"/>
      <c r="AV1412" s="82"/>
      <c r="AW1412" s="82"/>
      <c r="AX1412" s="82"/>
      <c r="AY1412" s="82"/>
      <c r="AZ1412" s="82"/>
      <c r="BA1412" s="82"/>
    </row>
    <row r="1413" spans="1:53" x14ac:dyDescent="0.35">
      <c r="A1413" s="82"/>
      <c r="B1413" s="82"/>
      <c r="C1413" s="82"/>
      <c r="D1413" s="82"/>
      <c r="E1413" s="82"/>
      <c r="F1413" s="82"/>
      <c r="G1413" s="82"/>
      <c r="H1413" s="82"/>
      <c r="I1413" s="82"/>
      <c r="J1413" s="82"/>
      <c r="K1413" s="82"/>
      <c r="L1413" s="82"/>
      <c r="M1413" s="82"/>
      <c r="N1413" s="82"/>
      <c r="O1413" s="82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  <c r="Z1413" s="82"/>
      <c r="AA1413" s="82"/>
      <c r="AB1413" s="82"/>
      <c r="AC1413" s="82"/>
      <c r="AD1413" s="82"/>
      <c r="AE1413" s="82"/>
      <c r="AF1413" s="82"/>
      <c r="AG1413" s="82"/>
      <c r="AH1413" s="82"/>
      <c r="AI1413" s="82"/>
      <c r="AJ1413" s="82"/>
      <c r="AK1413" s="82"/>
      <c r="AL1413" s="82"/>
      <c r="AM1413" s="82"/>
      <c r="AN1413" s="82"/>
      <c r="AO1413" s="82"/>
      <c r="AP1413" s="82"/>
      <c r="AQ1413" s="82"/>
      <c r="AR1413" s="82"/>
      <c r="AS1413" s="82"/>
      <c r="AT1413" s="82"/>
      <c r="AU1413" s="82"/>
      <c r="AV1413" s="82"/>
      <c r="AW1413" s="82"/>
      <c r="AX1413" s="82"/>
      <c r="AY1413" s="82"/>
      <c r="AZ1413" s="82"/>
      <c r="BA1413" s="82"/>
    </row>
    <row r="1414" spans="1:53" x14ac:dyDescent="0.35">
      <c r="A1414" s="82"/>
      <c r="B1414" s="82"/>
      <c r="C1414" s="82"/>
      <c r="D1414" s="82"/>
      <c r="E1414" s="82"/>
      <c r="F1414" s="82"/>
      <c r="G1414" s="82"/>
      <c r="H1414" s="82"/>
      <c r="I1414" s="82"/>
      <c r="J1414" s="82"/>
      <c r="K1414" s="82"/>
      <c r="L1414" s="82"/>
      <c r="M1414" s="82"/>
      <c r="N1414" s="82"/>
      <c r="O1414" s="82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  <c r="Z1414" s="82"/>
      <c r="AA1414" s="82"/>
      <c r="AB1414" s="82"/>
      <c r="AC1414" s="82"/>
      <c r="AD1414" s="82"/>
      <c r="AE1414" s="82"/>
      <c r="AF1414" s="82"/>
      <c r="AG1414" s="82"/>
      <c r="AH1414" s="82"/>
      <c r="AI1414" s="82"/>
      <c r="AJ1414" s="82"/>
      <c r="AK1414" s="82"/>
      <c r="AL1414" s="82"/>
      <c r="AM1414" s="82"/>
      <c r="AN1414" s="82"/>
      <c r="AO1414" s="82"/>
      <c r="AP1414" s="82"/>
      <c r="AQ1414" s="82"/>
      <c r="AR1414" s="82"/>
      <c r="AS1414" s="82"/>
      <c r="AT1414" s="82"/>
      <c r="AU1414" s="82"/>
      <c r="AV1414" s="82"/>
      <c r="AW1414" s="82"/>
      <c r="AX1414" s="82"/>
      <c r="AY1414" s="82"/>
      <c r="AZ1414" s="82"/>
      <c r="BA1414" s="82"/>
    </row>
    <row r="1415" spans="1:53" x14ac:dyDescent="0.35">
      <c r="A1415" s="82"/>
      <c r="B1415" s="82"/>
      <c r="C1415" s="82"/>
      <c r="D1415" s="82"/>
      <c r="E1415" s="82"/>
      <c r="F1415" s="82"/>
      <c r="G1415" s="82"/>
      <c r="H1415" s="82"/>
      <c r="I1415" s="82"/>
      <c r="J1415" s="82"/>
      <c r="K1415" s="82"/>
      <c r="L1415" s="82"/>
      <c r="M1415" s="82"/>
      <c r="N1415" s="82"/>
      <c r="O1415" s="82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  <c r="Z1415" s="82"/>
      <c r="AA1415" s="82"/>
      <c r="AB1415" s="82"/>
      <c r="AC1415" s="82"/>
      <c r="AD1415" s="82"/>
      <c r="AE1415" s="82"/>
      <c r="AF1415" s="82"/>
      <c r="AG1415" s="82"/>
      <c r="AH1415" s="82"/>
      <c r="AI1415" s="82"/>
      <c r="AJ1415" s="82"/>
      <c r="AK1415" s="82"/>
      <c r="AL1415" s="82"/>
      <c r="AM1415" s="82"/>
      <c r="AN1415" s="82"/>
      <c r="AO1415" s="82"/>
      <c r="AP1415" s="82"/>
      <c r="AQ1415" s="82"/>
      <c r="AR1415" s="82"/>
      <c r="AS1415" s="82"/>
      <c r="AT1415" s="82"/>
      <c r="AU1415" s="82"/>
      <c r="AV1415" s="82"/>
      <c r="AW1415" s="82"/>
      <c r="AX1415" s="82"/>
      <c r="AY1415" s="82"/>
      <c r="AZ1415" s="82"/>
      <c r="BA1415" s="82"/>
    </row>
    <row r="1416" spans="1:53" x14ac:dyDescent="0.35">
      <c r="A1416" s="82"/>
      <c r="B1416" s="82"/>
      <c r="C1416" s="82"/>
      <c r="D1416" s="82"/>
      <c r="E1416" s="82"/>
      <c r="F1416" s="82"/>
      <c r="G1416" s="82"/>
      <c r="H1416" s="82"/>
      <c r="I1416" s="82"/>
      <c r="J1416" s="82"/>
      <c r="K1416" s="82"/>
      <c r="L1416" s="82"/>
      <c r="M1416" s="82"/>
      <c r="N1416" s="82"/>
      <c r="O1416" s="82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  <c r="Z1416" s="82"/>
      <c r="AA1416" s="82"/>
      <c r="AB1416" s="82"/>
      <c r="AC1416" s="82"/>
      <c r="AD1416" s="82"/>
      <c r="AE1416" s="82"/>
      <c r="AF1416" s="82"/>
      <c r="AG1416" s="82"/>
      <c r="AH1416" s="82"/>
      <c r="AI1416" s="82"/>
      <c r="AJ1416" s="82"/>
      <c r="AK1416" s="82"/>
      <c r="AL1416" s="82"/>
      <c r="AM1416" s="82"/>
      <c r="AN1416" s="82"/>
      <c r="AO1416" s="82"/>
      <c r="AP1416" s="82"/>
      <c r="AQ1416" s="82"/>
      <c r="AR1416" s="82"/>
      <c r="AS1416" s="82"/>
      <c r="AT1416" s="82"/>
      <c r="AU1416" s="82"/>
      <c r="AV1416" s="82"/>
      <c r="AW1416" s="82"/>
      <c r="AX1416" s="82"/>
      <c r="AY1416" s="82"/>
      <c r="AZ1416" s="82"/>
      <c r="BA1416" s="82"/>
    </row>
    <row r="1417" spans="1:53" x14ac:dyDescent="0.35">
      <c r="A1417" s="82"/>
      <c r="B1417" s="82"/>
      <c r="C1417" s="82"/>
      <c r="D1417" s="82"/>
      <c r="E1417" s="82"/>
      <c r="F1417" s="82"/>
      <c r="G1417" s="82"/>
      <c r="H1417" s="82"/>
      <c r="I1417" s="82"/>
      <c r="J1417" s="82"/>
      <c r="K1417" s="82"/>
      <c r="L1417" s="82"/>
      <c r="M1417" s="82"/>
      <c r="N1417" s="82"/>
      <c r="O1417" s="82"/>
      <c r="P1417" s="82"/>
      <c r="Q1417" s="82"/>
      <c r="R1417" s="82"/>
      <c r="S1417" s="82"/>
      <c r="T1417" s="82"/>
      <c r="U1417" s="82"/>
      <c r="V1417" s="82"/>
      <c r="W1417" s="82"/>
      <c r="X1417" s="82"/>
      <c r="Y1417" s="82"/>
      <c r="Z1417" s="82"/>
      <c r="AA1417" s="82"/>
      <c r="AB1417" s="82"/>
      <c r="AC1417" s="82"/>
      <c r="AD1417" s="82"/>
      <c r="AE1417" s="82"/>
      <c r="AF1417" s="82"/>
      <c r="AG1417" s="82"/>
      <c r="AH1417" s="82"/>
      <c r="AI1417" s="82"/>
      <c r="AJ1417" s="82"/>
      <c r="AK1417" s="82"/>
      <c r="AL1417" s="82"/>
      <c r="AM1417" s="82"/>
      <c r="AN1417" s="82"/>
      <c r="AO1417" s="82"/>
      <c r="AP1417" s="82"/>
      <c r="AQ1417" s="82"/>
      <c r="AR1417" s="82"/>
      <c r="AS1417" s="82"/>
      <c r="AT1417" s="82"/>
      <c r="AU1417" s="82"/>
      <c r="AV1417" s="82"/>
      <c r="AW1417" s="82"/>
      <c r="AX1417" s="82"/>
      <c r="AY1417" s="82"/>
      <c r="AZ1417" s="82"/>
      <c r="BA1417" s="82"/>
    </row>
    <row r="1418" spans="1:53" x14ac:dyDescent="0.35">
      <c r="A1418" s="82"/>
      <c r="B1418" s="82"/>
      <c r="C1418" s="82"/>
      <c r="D1418" s="82"/>
      <c r="E1418" s="82"/>
      <c r="F1418" s="82"/>
      <c r="G1418" s="82"/>
      <c r="H1418" s="82"/>
      <c r="I1418" s="82"/>
      <c r="J1418" s="82"/>
      <c r="K1418" s="82"/>
      <c r="L1418" s="82"/>
      <c r="M1418" s="82"/>
      <c r="N1418" s="82"/>
      <c r="O1418" s="82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  <c r="Z1418" s="82"/>
      <c r="AA1418" s="82"/>
      <c r="AB1418" s="82"/>
      <c r="AC1418" s="82"/>
      <c r="AD1418" s="82"/>
      <c r="AE1418" s="82"/>
      <c r="AF1418" s="82"/>
      <c r="AG1418" s="82"/>
      <c r="AH1418" s="82"/>
      <c r="AI1418" s="82"/>
      <c r="AJ1418" s="82"/>
      <c r="AK1418" s="82"/>
      <c r="AL1418" s="82"/>
      <c r="AM1418" s="82"/>
      <c r="AN1418" s="82"/>
      <c r="AO1418" s="82"/>
      <c r="AP1418" s="82"/>
      <c r="AQ1418" s="82"/>
      <c r="AR1418" s="82"/>
      <c r="AS1418" s="82"/>
      <c r="AT1418" s="82"/>
      <c r="AU1418" s="82"/>
      <c r="AV1418" s="82"/>
      <c r="AW1418" s="82"/>
      <c r="AX1418" s="82"/>
      <c r="AY1418" s="82"/>
      <c r="AZ1418" s="82"/>
      <c r="BA1418" s="82"/>
    </row>
    <row r="1419" spans="1:53" x14ac:dyDescent="0.35">
      <c r="A1419" s="82"/>
      <c r="B1419" s="82"/>
      <c r="C1419" s="82"/>
      <c r="D1419" s="82"/>
      <c r="E1419" s="82"/>
      <c r="F1419" s="82"/>
      <c r="G1419" s="82"/>
      <c r="H1419" s="82"/>
      <c r="I1419" s="82"/>
      <c r="J1419" s="82"/>
      <c r="K1419" s="82"/>
      <c r="L1419" s="82"/>
      <c r="M1419" s="82"/>
      <c r="N1419" s="82"/>
      <c r="O1419" s="82"/>
      <c r="P1419" s="82"/>
      <c r="Q1419" s="82"/>
      <c r="R1419" s="82"/>
      <c r="S1419" s="82"/>
      <c r="T1419" s="82"/>
      <c r="U1419" s="82"/>
      <c r="V1419" s="82"/>
      <c r="W1419" s="82"/>
      <c r="X1419" s="82"/>
      <c r="Y1419" s="82"/>
      <c r="Z1419" s="82"/>
      <c r="AA1419" s="82"/>
      <c r="AB1419" s="82"/>
      <c r="AC1419" s="82"/>
      <c r="AD1419" s="82"/>
      <c r="AE1419" s="82"/>
      <c r="AF1419" s="82"/>
      <c r="AG1419" s="82"/>
      <c r="AH1419" s="82"/>
      <c r="AI1419" s="82"/>
      <c r="AJ1419" s="82"/>
      <c r="AK1419" s="82"/>
      <c r="AL1419" s="82"/>
      <c r="AM1419" s="82"/>
      <c r="AN1419" s="82"/>
      <c r="AO1419" s="82"/>
      <c r="AP1419" s="82"/>
      <c r="AQ1419" s="82"/>
      <c r="AR1419" s="82"/>
      <c r="AS1419" s="82"/>
      <c r="AT1419" s="82"/>
      <c r="AU1419" s="82"/>
      <c r="AV1419" s="82"/>
      <c r="AW1419" s="82"/>
      <c r="AX1419" s="82"/>
      <c r="AY1419" s="82"/>
      <c r="AZ1419" s="82"/>
      <c r="BA1419" s="82"/>
    </row>
    <row r="1420" spans="1:53" x14ac:dyDescent="0.35">
      <c r="A1420" s="82"/>
      <c r="B1420" s="82"/>
      <c r="C1420" s="82"/>
      <c r="D1420" s="82"/>
      <c r="E1420" s="82"/>
      <c r="F1420" s="82"/>
      <c r="G1420" s="82"/>
      <c r="H1420" s="82"/>
      <c r="I1420" s="82"/>
      <c r="J1420" s="82"/>
      <c r="K1420" s="82"/>
      <c r="L1420" s="82"/>
      <c r="M1420" s="82"/>
      <c r="N1420" s="82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82"/>
      <c r="AE1420" s="82"/>
      <c r="AF1420" s="82"/>
      <c r="AG1420" s="82"/>
      <c r="AH1420" s="82"/>
      <c r="AI1420" s="82"/>
      <c r="AJ1420" s="82"/>
      <c r="AK1420" s="82"/>
      <c r="AL1420" s="82"/>
      <c r="AM1420" s="82"/>
      <c r="AN1420" s="82"/>
      <c r="AO1420" s="82"/>
      <c r="AP1420" s="82"/>
      <c r="AQ1420" s="82"/>
      <c r="AR1420" s="82"/>
      <c r="AS1420" s="82"/>
      <c r="AT1420" s="82"/>
      <c r="AU1420" s="82"/>
      <c r="AV1420" s="82"/>
      <c r="AW1420" s="82"/>
      <c r="AX1420" s="82"/>
      <c r="AY1420" s="82"/>
      <c r="AZ1420" s="82"/>
      <c r="BA1420" s="82"/>
    </row>
    <row r="1421" spans="1:53" x14ac:dyDescent="0.35">
      <c r="A1421" s="82"/>
      <c r="B1421" s="82"/>
      <c r="C1421" s="82"/>
      <c r="D1421" s="82"/>
      <c r="E1421" s="82"/>
      <c r="F1421" s="82"/>
      <c r="G1421" s="82"/>
      <c r="H1421" s="82"/>
      <c r="I1421" s="82"/>
      <c r="J1421" s="82"/>
      <c r="K1421" s="82"/>
      <c r="L1421" s="82"/>
      <c r="M1421" s="82"/>
      <c r="N1421" s="82"/>
      <c r="O1421" s="82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82"/>
      <c r="AE1421" s="82"/>
      <c r="AF1421" s="82"/>
      <c r="AG1421" s="82"/>
      <c r="AH1421" s="82"/>
      <c r="AI1421" s="82"/>
      <c r="AJ1421" s="82"/>
      <c r="AK1421" s="82"/>
      <c r="AL1421" s="82"/>
      <c r="AM1421" s="82"/>
      <c r="AN1421" s="82"/>
      <c r="AO1421" s="82"/>
      <c r="AP1421" s="82"/>
      <c r="AQ1421" s="82"/>
      <c r="AR1421" s="82"/>
      <c r="AS1421" s="82"/>
      <c r="AT1421" s="82"/>
      <c r="AU1421" s="82"/>
      <c r="AV1421" s="82"/>
      <c r="AW1421" s="82"/>
      <c r="AX1421" s="82"/>
      <c r="AY1421" s="82"/>
      <c r="AZ1421" s="82"/>
      <c r="BA1421" s="82"/>
    </row>
    <row r="1422" spans="1:53" x14ac:dyDescent="0.35">
      <c r="A1422" s="82"/>
      <c r="B1422" s="82"/>
      <c r="C1422" s="82"/>
      <c r="D1422" s="82"/>
      <c r="E1422" s="82"/>
      <c r="F1422" s="82"/>
      <c r="G1422" s="82"/>
      <c r="H1422" s="82"/>
      <c r="I1422" s="82"/>
      <c r="J1422" s="82"/>
      <c r="K1422" s="82"/>
      <c r="L1422" s="82"/>
      <c r="M1422" s="82"/>
      <c r="N1422" s="82"/>
      <c r="O1422" s="82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  <c r="Z1422" s="82"/>
      <c r="AA1422" s="82"/>
      <c r="AB1422" s="82"/>
      <c r="AC1422" s="82"/>
      <c r="AD1422" s="82"/>
      <c r="AE1422" s="82"/>
      <c r="AF1422" s="82"/>
      <c r="AG1422" s="82"/>
      <c r="AH1422" s="82"/>
      <c r="AI1422" s="82"/>
      <c r="AJ1422" s="82"/>
      <c r="AK1422" s="82"/>
      <c r="AL1422" s="82"/>
      <c r="AM1422" s="82"/>
      <c r="AN1422" s="82"/>
      <c r="AO1422" s="82"/>
      <c r="AP1422" s="82"/>
      <c r="AQ1422" s="82"/>
      <c r="AR1422" s="82"/>
      <c r="AS1422" s="82"/>
      <c r="AT1422" s="82"/>
      <c r="AU1422" s="82"/>
      <c r="AV1422" s="82"/>
      <c r="AW1422" s="82"/>
      <c r="AX1422" s="82"/>
      <c r="AY1422" s="82"/>
      <c r="AZ1422" s="82"/>
      <c r="BA1422" s="82"/>
    </row>
    <row r="1423" spans="1:53" x14ac:dyDescent="0.35">
      <c r="A1423" s="82"/>
      <c r="B1423" s="82"/>
      <c r="C1423" s="82"/>
      <c r="D1423" s="82"/>
      <c r="E1423" s="82"/>
      <c r="F1423" s="82"/>
      <c r="G1423" s="82"/>
      <c r="H1423" s="82"/>
      <c r="I1423" s="82"/>
      <c r="J1423" s="82"/>
      <c r="K1423" s="82"/>
      <c r="L1423" s="82"/>
      <c r="M1423" s="82"/>
      <c r="N1423" s="82"/>
      <c r="O1423" s="82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82"/>
      <c r="AE1423" s="82"/>
      <c r="AF1423" s="82"/>
      <c r="AG1423" s="82"/>
      <c r="AH1423" s="82"/>
      <c r="AI1423" s="82"/>
      <c r="AJ1423" s="82"/>
      <c r="AK1423" s="82"/>
      <c r="AL1423" s="82"/>
      <c r="AM1423" s="82"/>
      <c r="AN1423" s="82"/>
      <c r="AO1423" s="82"/>
      <c r="AP1423" s="82"/>
      <c r="AQ1423" s="82"/>
      <c r="AR1423" s="82"/>
      <c r="AS1423" s="82"/>
      <c r="AT1423" s="82"/>
      <c r="AU1423" s="82"/>
      <c r="AV1423" s="82"/>
      <c r="AW1423" s="82"/>
      <c r="AX1423" s="82"/>
      <c r="AY1423" s="82"/>
      <c r="AZ1423" s="82"/>
      <c r="BA1423" s="82"/>
    </row>
    <row r="1424" spans="1:53" x14ac:dyDescent="0.35">
      <c r="A1424" s="82"/>
      <c r="B1424" s="82"/>
      <c r="C1424" s="82"/>
      <c r="D1424" s="82"/>
      <c r="E1424" s="82"/>
      <c r="F1424" s="82"/>
      <c r="G1424" s="82"/>
      <c r="H1424" s="82"/>
      <c r="I1424" s="82"/>
      <c r="J1424" s="82"/>
      <c r="K1424" s="82"/>
      <c r="L1424" s="82"/>
      <c r="M1424" s="82"/>
      <c r="N1424" s="82"/>
      <c r="O1424" s="82"/>
      <c r="P1424" s="82"/>
      <c r="Q1424" s="82"/>
      <c r="R1424" s="82"/>
      <c r="S1424" s="82"/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82"/>
      <c r="AE1424" s="82"/>
      <c r="AF1424" s="82"/>
      <c r="AG1424" s="82"/>
      <c r="AH1424" s="82"/>
      <c r="AI1424" s="82"/>
      <c r="AJ1424" s="82"/>
      <c r="AK1424" s="82"/>
      <c r="AL1424" s="82"/>
      <c r="AM1424" s="82"/>
      <c r="AN1424" s="82"/>
      <c r="AO1424" s="82"/>
      <c r="AP1424" s="82"/>
      <c r="AQ1424" s="82"/>
      <c r="AR1424" s="82"/>
      <c r="AS1424" s="82"/>
      <c r="AT1424" s="82"/>
      <c r="AU1424" s="82"/>
      <c r="AV1424" s="82"/>
      <c r="AW1424" s="82"/>
      <c r="AX1424" s="82"/>
      <c r="AY1424" s="82"/>
      <c r="AZ1424" s="82"/>
      <c r="BA1424" s="82"/>
    </row>
    <row r="1425" spans="1:53" x14ac:dyDescent="0.35">
      <c r="A1425" s="82"/>
      <c r="B1425" s="82"/>
      <c r="C1425" s="82"/>
      <c r="D1425" s="82"/>
      <c r="E1425" s="82"/>
      <c r="F1425" s="82"/>
      <c r="G1425" s="82"/>
      <c r="H1425" s="82"/>
      <c r="I1425" s="82"/>
      <c r="J1425" s="82"/>
      <c r="K1425" s="82"/>
      <c r="L1425" s="82"/>
      <c r="M1425" s="82"/>
      <c r="N1425" s="82"/>
      <c r="O1425" s="82"/>
      <c r="P1425" s="82"/>
      <c r="Q1425" s="82"/>
      <c r="R1425" s="82"/>
      <c r="S1425" s="82"/>
      <c r="T1425" s="82"/>
      <c r="U1425" s="82"/>
      <c r="V1425" s="82"/>
      <c r="W1425" s="82"/>
      <c r="X1425" s="82"/>
      <c r="Y1425" s="82"/>
      <c r="Z1425" s="82"/>
      <c r="AA1425" s="82"/>
      <c r="AB1425" s="82"/>
      <c r="AC1425" s="82"/>
      <c r="AD1425" s="82"/>
      <c r="AE1425" s="82"/>
      <c r="AF1425" s="82"/>
      <c r="AG1425" s="82"/>
      <c r="AH1425" s="82"/>
      <c r="AI1425" s="82"/>
      <c r="AJ1425" s="82"/>
      <c r="AK1425" s="82"/>
      <c r="AL1425" s="82"/>
      <c r="AM1425" s="82"/>
      <c r="AN1425" s="82"/>
      <c r="AO1425" s="82"/>
      <c r="AP1425" s="82"/>
      <c r="AQ1425" s="82"/>
      <c r="AR1425" s="82"/>
      <c r="AS1425" s="82"/>
      <c r="AT1425" s="82"/>
      <c r="AU1425" s="82"/>
      <c r="AV1425" s="82"/>
      <c r="AW1425" s="82"/>
      <c r="AX1425" s="82"/>
      <c r="AY1425" s="82"/>
      <c r="AZ1425" s="82"/>
      <c r="BA1425" s="82"/>
    </row>
    <row r="1426" spans="1:53" x14ac:dyDescent="0.35">
      <c r="A1426" s="82"/>
      <c r="B1426" s="82"/>
      <c r="C1426" s="82"/>
      <c r="D1426" s="82"/>
      <c r="E1426" s="82"/>
      <c r="F1426" s="82"/>
      <c r="G1426" s="82"/>
      <c r="H1426" s="82"/>
      <c r="I1426" s="82"/>
      <c r="J1426" s="82"/>
      <c r="K1426" s="82"/>
      <c r="L1426" s="82"/>
      <c r="M1426" s="82"/>
      <c r="N1426" s="82"/>
      <c r="O1426" s="82"/>
      <c r="P1426" s="82"/>
      <c r="Q1426" s="82"/>
      <c r="R1426" s="82"/>
      <c r="S1426" s="82"/>
      <c r="T1426" s="82"/>
      <c r="U1426" s="82"/>
      <c r="V1426" s="82"/>
      <c r="W1426" s="82"/>
      <c r="X1426" s="82"/>
      <c r="Y1426" s="82"/>
      <c r="Z1426" s="82"/>
      <c r="AA1426" s="82"/>
      <c r="AB1426" s="82"/>
      <c r="AC1426" s="82"/>
      <c r="AD1426" s="82"/>
      <c r="AE1426" s="82"/>
      <c r="AF1426" s="82"/>
      <c r="AG1426" s="82"/>
      <c r="AH1426" s="82"/>
      <c r="AI1426" s="82"/>
      <c r="AJ1426" s="82"/>
      <c r="AK1426" s="82"/>
      <c r="AL1426" s="82"/>
      <c r="AM1426" s="82"/>
      <c r="AN1426" s="82"/>
      <c r="AO1426" s="82"/>
      <c r="AP1426" s="82"/>
      <c r="AQ1426" s="82"/>
      <c r="AR1426" s="82"/>
      <c r="AS1426" s="82"/>
      <c r="AT1426" s="82"/>
      <c r="AU1426" s="82"/>
      <c r="AV1426" s="82"/>
      <c r="AW1426" s="82"/>
      <c r="AX1426" s="82"/>
      <c r="AY1426" s="82"/>
      <c r="AZ1426" s="82"/>
      <c r="BA1426" s="82"/>
    </row>
    <row r="1427" spans="1:53" x14ac:dyDescent="0.35">
      <c r="A1427" s="82"/>
      <c r="B1427" s="82"/>
      <c r="C1427" s="82"/>
      <c r="D1427" s="82"/>
      <c r="E1427" s="82"/>
      <c r="F1427" s="82"/>
      <c r="G1427" s="82"/>
      <c r="H1427" s="82"/>
      <c r="I1427" s="82"/>
      <c r="J1427" s="82"/>
      <c r="K1427" s="82"/>
      <c r="L1427" s="82"/>
      <c r="M1427" s="82"/>
      <c r="N1427" s="82"/>
      <c r="O1427" s="82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  <c r="Z1427" s="82"/>
      <c r="AA1427" s="82"/>
      <c r="AB1427" s="82"/>
      <c r="AC1427" s="82"/>
      <c r="AD1427" s="82"/>
      <c r="AE1427" s="82"/>
      <c r="AF1427" s="82"/>
      <c r="AG1427" s="82"/>
      <c r="AH1427" s="82"/>
      <c r="AI1427" s="82"/>
      <c r="AJ1427" s="82"/>
      <c r="AK1427" s="82"/>
      <c r="AL1427" s="82"/>
      <c r="AM1427" s="82"/>
      <c r="AN1427" s="82"/>
      <c r="AO1427" s="82"/>
      <c r="AP1427" s="82"/>
      <c r="AQ1427" s="82"/>
      <c r="AR1427" s="82"/>
      <c r="AS1427" s="82"/>
      <c r="AT1427" s="82"/>
      <c r="AU1427" s="82"/>
      <c r="AV1427" s="82"/>
      <c r="AW1427" s="82"/>
      <c r="AX1427" s="82"/>
      <c r="AY1427" s="82"/>
      <c r="AZ1427" s="82"/>
      <c r="BA1427" s="82"/>
    </row>
    <row r="1428" spans="1:53" x14ac:dyDescent="0.35">
      <c r="A1428" s="82"/>
      <c r="B1428" s="82"/>
      <c r="C1428" s="82"/>
      <c r="D1428" s="82"/>
      <c r="E1428" s="82"/>
      <c r="F1428" s="82"/>
      <c r="G1428" s="82"/>
      <c r="H1428" s="82"/>
      <c r="I1428" s="82"/>
      <c r="J1428" s="82"/>
      <c r="K1428" s="82"/>
      <c r="L1428" s="82"/>
      <c r="M1428" s="82"/>
      <c r="N1428" s="82"/>
      <c r="O1428" s="82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  <c r="Z1428" s="82"/>
      <c r="AA1428" s="82"/>
      <c r="AB1428" s="82"/>
      <c r="AC1428" s="82"/>
      <c r="AD1428" s="82"/>
      <c r="AE1428" s="82"/>
      <c r="AF1428" s="82"/>
      <c r="AG1428" s="82"/>
      <c r="AH1428" s="82"/>
      <c r="AI1428" s="82"/>
      <c r="AJ1428" s="82"/>
      <c r="AK1428" s="82"/>
      <c r="AL1428" s="82"/>
      <c r="AM1428" s="82"/>
      <c r="AN1428" s="82"/>
      <c r="AO1428" s="82"/>
      <c r="AP1428" s="82"/>
      <c r="AQ1428" s="82"/>
      <c r="AR1428" s="82"/>
      <c r="AS1428" s="82"/>
      <c r="AT1428" s="82"/>
      <c r="AU1428" s="82"/>
      <c r="AV1428" s="82"/>
      <c r="AW1428" s="82"/>
      <c r="AX1428" s="82"/>
      <c r="AY1428" s="82"/>
      <c r="AZ1428" s="82"/>
      <c r="BA1428" s="82"/>
    </row>
    <row r="1429" spans="1:53" x14ac:dyDescent="0.35">
      <c r="A1429" s="82"/>
      <c r="B1429" s="82"/>
      <c r="C1429" s="82"/>
      <c r="D1429" s="82"/>
      <c r="E1429" s="82"/>
      <c r="F1429" s="82"/>
      <c r="G1429" s="82"/>
      <c r="H1429" s="82"/>
      <c r="I1429" s="82"/>
      <c r="J1429" s="82"/>
      <c r="K1429" s="82"/>
      <c r="L1429" s="82"/>
      <c r="M1429" s="82"/>
      <c r="N1429" s="82"/>
      <c r="O1429" s="82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  <c r="Z1429" s="82"/>
      <c r="AA1429" s="82"/>
      <c r="AB1429" s="82"/>
      <c r="AC1429" s="82"/>
      <c r="AD1429" s="82"/>
      <c r="AE1429" s="82"/>
      <c r="AF1429" s="82"/>
      <c r="AG1429" s="82"/>
      <c r="AH1429" s="82"/>
      <c r="AI1429" s="82"/>
      <c r="AJ1429" s="82"/>
      <c r="AK1429" s="82"/>
      <c r="AL1429" s="82"/>
      <c r="AM1429" s="82"/>
      <c r="AN1429" s="82"/>
      <c r="AO1429" s="82"/>
      <c r="AP1429" s="82"/>
      <c r="AQ1429" s="82"/>
      <c r="AR1429" s="82"/>
      <c r="AS1429" s="82"/>
      <c r="AT1429" s="82"/>
      <c r="AU1429" s="82"/>
      <c r="AV1429" s="82"/>
      <c r="AW1429" s="82"/>
      <c r="AX1429" s="82"/>
      <c r="AY1429" s="82"/>
      <c r="AZ1429" s="82"/>
      <c r="BA1429" s="82"/>
    </row>
    <row r="1430" spans="1:53" x14ac:dyDescent="0.35">
      <c r="A1430" s="82"/>
      <c r="B1430" s="82"/>
      <c r="C1430" s="82"/>
      <c r="D1430" s="82"/>
      <c r="E1430" s="82"/>
      <c r="F1430" s="82"/>
      <c r="G1430" s="82"/>
      <c r="H1430" s="82"/>
      <c r="I1430" s="82"/>
      <c r="J1430" s="82"/>
      <c r="K1430" s="82"/>
      <c r="L1430" s="82"/>
      <c r="M1430" s="82"/>
      <c r="N1430" s="82"/>
      <c r="O1430" s="82"/>
      <c r="P1430" s="82"/>
      <c r="Q1430" s="82"/>
      <c r="R1430" s="82"/>
      <c r="S1430" s="82"/>
      <c r="T1430" s="82"/>
      <c r="U1430" s="82"/>
      <c r="V1430" s="82"/>
      <c r="W1430" s="82"/>
      <c r="X1430" s="82"/>
      <c r="Y1430" s="82"/>
      <c r="Z1430" s="82"/>
      <c r="AA1430" s="82"/>
      <c r="AB1430" s="82"/>
      <c r="AC1430" s="82"/>
      <c r="AD1430" s="82"/>
      <c r="AE1430" s="82"/>
      <c r="AF1430" s="82"/>
      <c r="AG1430" s="82"/>
      <c r="AH1430" s="82"/>
      <c r="AI1430" s="82"/>
      <c r="AJ1430" s="82"/>
      <c r="AK1430" s="82"/>
      <c r="AL1430" s="82"/>
      <c r="AM1430" s="82"/>
      <c r="AN1430" s="82"/>
      <c r="AO1430" s="82"/>
      <c r="AP1430" s="82"/>
      <c r="AQ1430" s="82"/>
      <c r="AR1430" s="82"/>
      <c r="AS1430" s="82"/>
      <c r="AT1430" s="82"/>
      <c r="AU1430" s="82"/>
      <c r="AV1430" s="82"/>
      <c r="AW1430" s="82"/>
      <c r="AX1430" s="82"/>
      <c r="AY1430" s="82"/>
      <c r="AZ1430" s="82"/>
      <c r="BA1430" s="82"/>
    </row>
    <row r="1431" spans="1:53" x14ac:dyDescent="0.35">
      <c r="A1431" s="82"/>
      <c r="B1431" s="82"/>
      <c r="C1431" s="82"/>
      <c r="D1431" s="82"/>
      <c r="E1431" s="82"/>
      <c r="F1431" s="82"/>
      <c r="G1431" s="82"/>
      <c r="H1431" s="82"/>
      <c r="I1431" s="82"/>
      <c r="J1431" s="82"/>
      <c r="K1431" s="82"/>
      <c r="L1431" s="82"/>
      <c r="M1431" s="82"/>
      <c r="N1431" s="82"/>
      <c r="O1431" s="82"/>
      <c r="P1431" s="82"/>
      <c r="Q1431" s="82"/>
      <c r="R1431" s="82"/>
      <c r="S1431" s="82"/>
      <c r="T1431" s="82"/>
      <c r="U1431" s="82"/>
      <c r="V1431" s="82"/>
      <c r="W1431" s="82"/>
      <c r="X1431" s="82"/>
      <c r="Y1431" s="82"/>
      <c r="Z1431" s="82"/>
      <c r="AA1431" s="82"/>
      <c r="AB1431" s="82"/>
      <c r="AC1431" s="82"/>
      <c r="AD1431" s="82"/>
      <c r="AE1431" s="82"/>
      <c r="AF1431" s="82"/>
      <c r="AG1431" s="82"/>
      <c r="AH1431" s="82"/>
      <c r="AI1431" s="82"/>
      <c r="AJ1431" s="82"/>
      <c r="AK1431" s="82"/>
      <c r="AL1431" s="82"/>
      <c r="AM1431" s="82"/>
      <c r="AN1431" s="82"/>
      <c r="AO1431" s="82"/>
      <c r="AP1431" s="82"/>
      <c r="AQ1431" s="82"/>
      <c r="AR1431" s="82"/>
      <c r="AS1431" s="82"/>
      <c r="AT1431" s="82"/>
      <c r="AU1431" s="82"/>
      <c r="AV1431" s="82"/>
      <c r="AW1431" s="82"/>
      <c r="AX1431" s="82"/>
      <c r="AY1431" s="82"/>
      <c r="AZ1431" s="82"/>
      <c r="BA1431" s="82"/>
    </row>
    <row r="1432" spans="1:53" x14ac:dyDescent="0.35">
      <c r="A1432" s="82"/>
      <c r="B1432" s="82"/>
      <c r="C1432" s="82"/>
      <c r="D1432" s="82"/>
      <c r="E1432" s="82"/>
      <c r="F1432" s="82"/>
      <c r="G1432" s="82"/>
      <c r="H1432" s="82"/>
      <c r="I1432" s="82"/>
      <c r="J1432" s="82"/>
      <c r="K1432" s="82"/>
      <c r="L1432" s="82"/>
      <c r="M1432" s="82"/>
      <c r="N1432" s="82"/>
      <c r="O1432" s="82"/>
      <c r="P1432" s="82"/>
      <c r="Q1432" s="82"/>
      <c r="R1432" s="82"/>
      <c r="S1432" s="82"/>
      <c r="T1432" s="82"/>
      <c r="U1432" s="82"/>
      <c r="V1432" s="82"/>
      <c r="W1432" s="82"/>
      <c r="X1432" s="82"/>
      <c r="Y1432" s="82"/>
      <c r="Z1432" s="82"/>
      <c r="AA1432" s="82"/>
      <c r="AB1432" s="82"/>
      <c r="AC1432" s="82"/>
      <c r="AD1432" s="82"/>
      <c r="AE1432" s="82"/>
      <c r="AF1432" s="82"/>
      <c r="AG1432" s="82"/>
      <c r="AH1432" s="82"/>
      <c r="AI1432" s="82"/>
      <c r="AJ1432" s="82"/>
      <c r="AK1432" s="82"/>
      <c r="AL1432" s="82"/>
      <c r="AM1432" s="82"/>
      <c r="AN1432" s="82"/>
      <c r="AO1432" s="82"/>
      <c r="AP1432" s="82"/>
      <c r="AQ1432" s="82"/>
      <c r="AR1432" s="82"/>
      <c r="AS1432" s="82"/>
      <c r="AT1432" s="82"/>
      <c r="AU1432" s="82"/>
      <c r="AV1432" s="82"/>
      <c r="AW1432" s="82"/>
      <c r="AX1432" s="82"/>
      <c r="AY1432" s="82"/>
      <c r="AZ1432" s="82"/>
      <c r="BA1432" s="82"/>
    </row>
    <row r="1433" spans="1:53" x14ac:dyDescent="0.35">
      <c r="A1433" s="82"/>
      <c r="B1433" s="82"/>
      <c r="C1433" s="82"/>
      <c r="D1433" s="82"/>
      <c r="E1433" s="82"/>
      <c r="F1433" s="82"/>
      <c r="G1433" s="82"/>
      <c r="H1433" s="82"/>
      <c r="I1433" s="82"/>
      <c r="J1433" s="82"/>
      <c r="K1433" s="82"/>
      <c r="L1433" s="82"/>
      <c r="M1433" s="82"/>
      <c r="N1433" s="82"/>
      <c r="O1433" s="82"/>
      <c r="P1433" s="82"/>
      <c r="Q1433" s="82"/>
      <c r="R1433" s="82"/>
      <c r="S1433" s="82"/>
      <c r="T1433" s="82"/>
      <c r="U1433" s="82"/>
      <c r="V1433" s="82"/>
      <c r="W1433" s="82"/>
      <c r="X1433" s="82"/>
      <c r="Y1433" s="82"/>
      <c r="Z1433" s="82"/>
      <c r="AA1433" s="82"/>
      <c r="AB1433" s="82"/>
      <c r="AC1433" s="82"/>
      <c r="AD1433" s="82"/>
      <c r="AE1433" s="82"/>
      <c r="AF1433" s="82"/>
      <c r="AG1433" s="82"/>
      <c r="AH1433" s="82"/>
      <c r="AI1433" s="82"/>
      <c r="AJ1433" s="82"/>
      <c r="AK1433" s="82"/>
      <c r="AL1433" s="82"/>
      <c r="AM1433" s="82"/>
      <c r="AN1433" s="82"/>
      <c r="AO1433" s="82"/>
      <c r="AP1433" s="82"/>
      <c r="AQ1433" s="82"/>
      <c r="AR1433" s="82"/>
      <c r="AS1433" s="82"/>
      <c r="AT1433" s="82"/>
      <c r="AU1433" s="82"/>
      <c r="AV1433" s="82"/>
      <c r="AW1433" s="82"/>
      <c r="AX1433" s="82"/>
      <c r="AY1433" s="82"/>
      <c r="AZ1433" s="82"/>
      <c r="BA1433" s="82"/>
    </row>
    <row r="1434" spans="1:53" x14ac:dyDescent="0.35">
      <c r="A1434" s="82"/>
      <c r="B1434" s="82"/>
      <c r="C1434" s="82"/>
      <c r="D1434" s="82"/>
      <c r="E1434" s="82"/>
      <c r="F1434" s="82"/>
      <c r="G1434" s="82"/>
      <c r="H1434" s="82"/>
      <c r="I1434" s="82"/>
      <c r="J1434" s="82"/>
      <c r="K1434" s="82"/>
      <c r="L1434" s="82"/>
      <c r="M1434" s="82"/>
      <c r="N1434" s="82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/>
      <c r="Y1434" s="82"/>
      <c r="Z1434" s="82"/>
      <c r="AA1434" s="82"/>
      <c r="AB1434" s="82"/>
      <c r="AC1434" s="82"/>
      <c r="AD1434" s="82"/>
      <c r="AE1434" s="82"/>
      <c r="AF1434" s="82"/>
      <c r="AG1434" s="82"/>
      <c r="AH1434" s="82"/>
      <c r="AI1434" s="82"/>
      <c r="AJ1434" s="82"/>
      <c r="AK1434" s="82"/>
      <c r="AL1434" s="82"/>
      <c r="AM1434" s="82"/>
      <c r="AN1434" s="82"/>
      <c r="AO1434" s="82"/>
      <c r="AP1434" s="82"/>
      <c r="AQ1434" s="82"/>
      <c r="AR1434" s="82"/>
      <c r="AS1434" s="82"/>
      <c r="AT1434" s="82"/>
      <c r="AU1434" s="82"/>
      <c r="AV1434" s="82"/>
      <c r="AW1434" s="82"/>
      <c r="AX1434" s="82"/>
      <c r="AY1434" s="82"/>
      <c r="AZ1434" s="82"/>
      <c r="BA1434" s="82"/>
    </row>
    <row r="1435" spans="1:53" x14ac:dyDescent="0.35">
      <c r="A1435" s="82"/>
      <c r="B1435" s="82"/>
      <c r="C1435" s="82"/>
      <c r="D1435" s="82"/>
      <c r="E1435" s="82"/>
      <c r="F1435" s="82"/>
      <c r="G1435" s="82"/>
      <c r="H1435" s="82"/>
      <c r="I1435" s="82"/>
      <c r="J1435" s="82"/>
      <c r="K1435" s="82"/>
      <c r="L1435" s="82"/>
      <c r="M1435" s="82"/>
      <c r="N1435" s="82"/>
      <c r="O1435" s="82"/>
      <c r="P1435" s="82"/>
      <c r="Q1435" s="82"/>
      <c r="R1435" s="82"/>
      <c r="S1435" s="82"/>
      <c r="T1435" s="82"/>
      <c r="U1435" s="82"/>
      <c r="V1435" s="82"/>
      <c r="W1435" s="82"/>
      <c r="X1435" s="82"/>
      <c r="Y1435" s="82"/>
      <c r="Z1435" s="82"/>
      <c r="AA1435" s="82"/>
      <c r="AB1435" s="82"/>
      <c r="AC1435" s="82"/>
      <c r="AD1435" s="82"/>
      <c r="AE1435" s="82"/>
      <c r="AF1435" s="82"/>
      <c r="AG1435" s="82"/>
      <c r="AH1435" s="82"/>
      <c r="AI1435" s="82"/>
      <c r="AJ1435" s="82"/>
      <c r="AK1435" s="82"/>
      <c r="AL1435" s="82"/>
      <c r="AM1435" s="82"/>
      <c r="AN1435" s="82"/>
      <c r="AO1435" s="82"/>
      <c r="AP1435" s="82"/>
      <c r="AQ1435" s="82"/>
      <c r="AR1435" s="82"/>
      <c r="AS1435" s="82"/>
      <c r="AT1435" s="82"/>
      <c r="AU1435" s="82"/>
      <c r="AV1435" s="82"/>
      <c r="AW1435" s="82"/>
      <c r="AX1435" s="82"/>
      <c r="AY1435" s="82"/>
      <c r="AZ1435" s="82"/>
      <c r="BA1435" s="82"/>
    </row>
    <row r="1436" spans="1:53" x14ac:dyDescent="0.35">
      <c r="A1436" s="82"/>
      <c r="B1436" s="82"/>
      <c r="C1436" s="82"/>
      <c r="D1436" s="82"/>
      <c r="E1436" s="82"/>
      <c r="F1436" s="82"/>
      <c r="G1436" s="82"/>
      <c r="H1436" s="82"/>
      <c r="I1436" s="82"/>
      <c r="J1436" s="82"/>
      <c r="K1436" s="82"/>
      <c r="L1436" s="82"/>
      <c r="M1436" s="82"/>
      <c r="N1436" s="82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2"/>
      <c r="AA1436" s="82"/>
      <c r="AB1436" s="82"/>
      <c r="AC1436" s="82"/>
      <c r="AD1436" s="82"/>
      <c r="AE1436" s="82"/>
      <c r="AF1436" s="82"/>
      <c r="AG1436" s="82"/>
      <c r="AH1436" s="82"/>
      <c r="AI1436" s="82"/>
      <c r="AJ1436" s="82"/>
      <c r="AK1436" s="82"/>
      <c r="AL1436" s="82"/>
      <c r="AM1436" s="82"/>
      <c r="AN1436" s="82"/>
      <c r="AO1436" s="82"/>
      <c r="AP1436" s="82"/>
      <c r="AQ1436" s="82"/>
      <c r="AR1436" s="82"/>
      <c r="AS1436" s="82"/>
      <c r="AT1436" s="82"/>
      <c r="AU1436" s="82"/>
      <c r="AV1436" s="82"/>
      <c r="AW1436" s="82"/>
      <c r="AX1436" s="82"/>
      <c r="AY1436" s="82"/>
      <c r="AZ1436" s="82"/>
      <c r="BA1436" s="82"/>
    </row>
    <row r="1437" spans="1:53" x14ac:dyDescent="0.35">
      <c r="A1437" s="82"/>
      <c r="B1437" s="82"/>
      <c r="C1437" s="82"/>
      <c r="D1437" s="82"/>
      <c r="E1437" s="82"/>
      <c r="F1437" s="82"/>
      <c r="G1437" s="82"/>
      <c r="H1437" s="82"/>
      <c r="I1437" s="82"/>
      <c r="J1437" s="82"/>
      <c r="K1437" s="82"/>
      <c r="L1437" s="82"/>
      <c r="M1437" s="82"/>
      <c r="N1437" s="82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2"/>
      <c r="AA1437" s="82"/>
      <c r="AB1437" s="82"/>
      <c r="AC1437" s="82"/>
      <c r="AD1437" s="82"/>
      <c r="AE1437" s="82"/>
      <c r="AF1437" s="82"/>
      <c r="AG1437" s="82"/>
      <c r="AH1437" s="82"/>
      <c r="AI1437" s="82"/>
      <c r="AJ1437" s="82"/>
      <c r="AK1437" s="82"/>
      <c r="AL1437" s="82"/>
      <c r="AM1437" s="82"/>
      <c r="AN1437" s="82"/>
      <c r="AO1437" s="82"/>
      <c r="AP1437" s="82"/>
      <c r="AQ1437" s="82"/>
      <c r="AR1437" s="82"/>
      <c r="AS1437" s="82"/>
      <c r="AT1437" s="82"/>
      <c r="AU1437" s="82"/>
      <c r="AV1437" s="82"/>
      <c r="AW1437" s="82"/>
      <c r="AX1437" s="82"/>
      <c r="AY1437" s="82"/>
      <c r="AZ1437" s="82"/>
      <c r="BA1437" s="82"/>
    </row>
    <row r="1438" spans="1:53" x14ac:dyDescent="0.35">
      <c r="A1438" s="82"/>
      <c r="B1438" s="82"/>
      <c r="C1438" s="82"/>
      <c r="D1438" s="82"/>
      <c r="E1438" s="82"/>
      <c r="F1438" s="82"/>
      <c r="G1438" s="82"/>
      <c r="H1438" s="82"/>
      <c r="I1438" s="82"/>
      <c r="J1438" s="82"/>
      <c r="K1438" s="82"/>
      <c r="L1438" s="82"/>
      <c r="M1438" s="82"/>
      <c r="N1438" s="82"/>
      <c r="O1438" s="82"/>
      <c r="P1438" s="82"/>
      <c r="Q1438" s="82"/>
      <c r="R1438" s="82"/>
      <c r="S1438" s="82"/>
      <c r="T1438" s="82"/>
      <c r="U1438" s="82"/>
      <c r="V1438" s="82"/>
      <c r="W1438" s="82"/>
      <c r="X1438" s="82"/>
      <c r="Y1438" s="82"/>
      <c r="Z1438" s="82"/>
      <c r="AA1438" s="82"/>
      <c r="AB1438" s="82"/>
      <c r="AC1438" s="82"/>
      <c r="AD1438" s="82"/>
      <c r="AE1438" s="82"/>
      <c r="AF1438" s="82"/>
      <c r="AG1438" s="82"/>
      <c r="AH1438" s="82"/>
      <c r="AI1438" s="82"/>
      <c r="AJ1438" s="82"/>
      <c r="AK1438" s="82"/>
      <c r="AL1438" s="82"/>
      <c r="AM1438" s="82"/>
      <c r="AN1438" s="82"/>
      <c r="AO1438" s="82"/>
      <c r="AP1438" s="82"/>
      <c r="AQ1438" s="82"/>
      <c r="AR1438" s="82"/>
      <c r="AS1438" s="82"/>
      <c r="AT1438" s="82"/>
      <c r="AU1438" s="82"/>
      <c r="AV1438" s="82"/>
      <c r="AW1438" s="82"/>
      <c r="AX1438" s="82"/>
      <c r="AY1438" s="82"/>
      <c r="AZ1438" s="82"/>
      <c r="BA1438" s="82"/>
    </row>
    <row r="1439" spans="1:53" x14ac:dyDescent="0.35">
      <c r="A1439" s="82"/>
      <c r="B1439" s="82"/>
      <c r="C1439" s="82"/>
      <c r="D1439" s="82"/>
      <c r="E1439" s="82"/>
      <c r="F1439" s="82"/>
      <c r="G1439" s="82"/>
      <c r="H1439" s="82"/>
      <c r="I1439" s="82"/>
      <c r="J1439" s="82"/>
      <c r="K1439" s="82"/>
      <c r="L1439" s="82"/>
      <c r="M1439" s="82"/>
      <c r="N1439" s="82"/>
      <c r="O1439" s="82"/>
      <c r="P1439" s="82"/>
      <c r="Q1439" s="82"/>
      <c r="R1439" s="82"/>
      <c r="S1439" s="82"/>
      <c r="T1439" s="82"/>
      <c r="U1439" s="82"/>
      <c r="V1439" s="82"/>
      <c r="W1439" s="82"/>
      <c r="X1439" s="82"/>
      <c r="Y1439" s="82"/>
      <c r="Z1439" s="82"/>
      <c r="AA1439" s="82"/>
      <c r="AB1439" s="82"/>
      <c r="AC1439" s="82"/>
      <c r="AD1439" s="82"/>
      <c r="AE1439" s="82"/>
      <c r="AF1439" s="82"/>
      <c r="AG1439" s="82"/>
      <c r="AH1439" s="82"/>
      <c r="AI1439" s="82"/>
      <c r="AJ1439" s="82"/>
      <c r="AK1439" s="82"/>
      <c r="AL1439" s="82"/>
      <c r="AM1439" s="82"/>
      <c r="AN1439" s="82"/>
      <c r="AO1439" s="82"/>
      <c r="AP1439" s="82"/>
      <c r="AQ1439" s="82"/>
      <c r="AR1439" s="82"/>
      <c r="AS1439" s="82"/>
      <c r="AT1439" s="82"/>
      <c r="AU1439" s="82"/>
      <c r="AV1439" s="82"/>
      <c r="AW1439" s="82"/>
      <c r="AX1439" s="82"/>
      <c r="AY1439" s="82"/>
      <c r="AZ1439" s="82"/>
      <c r="BA1439" s="82"/>
    </row>
    <row r="1440" spans="1:53" x14ac:dyDescent="0.35">
      <c r="A1440" s="82"/>
      <c r="B1440" s="82"/>
      <c r="C1440" s="82"/>
      <c r="D1440" s="82"/>
      <c r="E1440" s="82"/>
      <c r="F1440" s="82"/>
      <c r="G1440" s="82"/>
      <c r="H1440" s="82"/>
      <c r="I1440" s="82"/>
      <c r="J1440" s="82"/>
      <c r="K1440" s="82"/>
      <c r="L1440" s="82"/>
      <c r="M1440" s="82"/>
      <c r="N1440" s="82"/>
      <c r="O1440" s="82"/>
      <c r="P1440" s="82"/>
      <c r="Q1440" s="82"/>
      <c r="R1440" s="82"/>
      <c r="S1440" s="82"/>
      <c r="T1440" s="82"/>
      <c r="U1440" s="82"/>
      <c r="V1440" s="82"/>
      <c r="W1440" s="82"/>
      <c r="X1440" s="82"/>
      <c r="Y1440" s="82"/>
      <c r="Z1440" s="82"/>
      <c r="AA1440" s="82"/>
      <c r="AB1440" s="82"/>
      <c r="AC1440" s="82"/>
      <c r="AD1440" s="82"/>
      <c r="AE1440" s="82"/>
      <c r="AF1440" s="82"/>
      <c r="AG1440" s="82"/>
      <c r="AH1440" s="82"/>
      <c r="AI1440" s="82"/>
      <c r="AJ1440" s="82"/>
      <c r="AK1440" s="82"/>
      <c r="AL1440" s="82"/>
      <c r="AM1440" s="82"/>
      <c r="AN1440" s="82"/>
      <c r="AO1440" s="82"/>
      <c r="AP1440" s="82"/>
      <c r="AQ1440" s="82"/>
      <c r="AR1440" s="82"/>
      <c r="AS1440" s="82"/>
      <c r="AT1440" s="82"/>
      <c r="AU1440" s="82"/>
      <c r="AV1440" s="82"/>
      <c r="AW1440" s="82"/>
      <c r="AX1440" s="82"/>
      <c r="AY1440" s="82"/>
      <c r="AZ1440" s="82"/>
      <c r="BA1440" s="82"/>
    </row>
    <row r="1441" spans="1:53" x14ac:dyDescent="0.35">
      <c r="A1441" s="82"/>
      <c r="B1441" s="82"/>
      <c r="C1441" s="82"/>
      <c r="D1441" s="82"/>
      <c r="E1441" s="82"/>
      <c r="F1441" s="82"/>
      <c r="G1441" s="82"/>
      <c r="H1441" s="82"/>
      <c r="I1441" s="82"/>
      <c r="J1441" s="82"/>
      <c r="K1441" s="82"/>
      <c r="L1441" s="82"/>
      <c r="M1441" s="82"/>
      <c r="N1441" s="82"/>
      <c r="O1441" s="82"/>
      <c r="P1441" s="82"/>
      <c r="Q1441" s="82"/>
      <c r="R1441" s="82"/>
      <c r="S1441" s="82"/>
      <c r="T1441" s="82"/>
      <c r="U1441" s="82"/>
      <c r="V1441" s="82"/>
      <c r="W1441" s="82"/>
      <c r="X1441" s="82"/>
      <c r="Y1441" s="82"/>
      <c r="Z1441" s="82"/>
      <c r="AA1441" s="82"/>
      <c r="AB1441" s="82"/>
      <c r="AC1441" s="82"/>
      <c r="AD1441" s="82"/>
      <c r="AE1441" s="82"/>
      <c r="AF1441" s="82"/>
      <c r="AG1441" s="82"/>
      <c r="AH1441" s="82"/>
      <c r="AI1441" s="82"/>
      <c r="AJ1441" s="82"/>
      <c r="AK1441" s="82"/>
      <c r="AL1441" s="82"/>
      <c r="AM1441" s="82"/>
      <c r="AN1441" s="82"/>
      <c r="AO1441" s="82"/>
      <c r="AP1441" s="82"/>
      <c r="AQ1441" s="82"/>
      <c r="AR1441" s="82"/>
      <c r="AS1441" s="82"/>
      <c r="AT1441" s="82"/>
      <c r="AU1441" s="82"/>
      <c r="AV1441" s="82"/>
      <c r="AW1441" s="82"/>
      <c r="AX1441" s="82"/>
      <c r="AY1441" s="82"/>
      <c r="AZ1441" s="82"/>
      <c r="BA1441" s="82"/>
    </row>
    <row r="1442" spans="1:53" x14ac:dyDescent="0.35">
      <c r="A1442" s="82"/>
      <c r="B1442" s="82"/>
      <c r="C1442" s="82"/>
      <c r="D1442" s="82"/>
      <c r="E1442" s="82"/>
      <c r="F1442" s="82"/>
      <c r="G1442" s="82"/>
      <c r="H1442" s="82"/>
      <c r="I1442" s="82"/>
      <c r="J1442" s="82"/>
      <c r="K1442" s="82"/>
      <c r="L1442" s="82"/>
      <c r="M1442" s="82"/>
      <c r="N1442" s="82"/>
      <c r="O1442" s="82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  <c r="Z1442" s="82"/>
      <c r="AA1442" s="82"/>
      <c r="AB1442" s="82"/>
      <c r="AC1442" s="82"/>
      <c r="AD1442" s="82"/>
      <c r="AE1442" s="82"/>
      <c r="AF1442" s="82"/>
      <c r="AG1442" s="82"/>
      <c r="AH1442" s="82"/>
      <c r="AI1442" s="82"/>
      <c r="AJ1442" s="82"/>
      <c r="AK1442" s="82"/>
      <c r="AL1442" s="82"/>
      <c r="AM1442" s="82"/>
      <c r="AN1442" s="82"/>
      <c r="AO1442" s="82"/>
      <c r="AP1442" s="82"/>
      <c r="AQ1442" s="82"/>
      <c r="AR1442" s="82"/>
      <c r="AS1442" s="82"/>
      <c r="AT1442" s="82"/>
      <c r="AU1442" s="82"/>
      <c r="AV1442" s="82"/>
      <c r="AW1442" s="82"/>
      <c r="AX1442" s="82"/>
      <c r="AY1442" s="82"/>
      <c r="AZ1442" s="82"/>
      <c r="BA1442" s="82"/>
    </row>
    <row r="1443" spans="1:53" x14ac:dyDescent="0.35">
      <c r="A1443" s="82"/>
      <c r="B1443" s="82"/>
      <c r="C1443" s="82"/>
      <c r="D1443" s="82"/>
      <c r="E1443" s="82"/>
      <c r="F1443" s="82"/>
      <c r="G1443" s="82"/>
      <c r="H1443" s="82"/>
      <c r="I1443" s="82"/>
      <c r="J1443" s="82"/>
      <c r="K1443" s="82"/>
      <c r="L1443" s="82"/>
      <c r="M1443" s="82"/>
      <c r="N1443" s="82"/>
      <c r="O1443" s="82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  <c r="Z1443" s="82"/>
      <c r="AA1443" s="82"/>
      <c r="AB1443" s="82"/>
      <c r="AC1443" s="82"/>
      <c r="AD1443" s="82"/>
      <c r="AE1443" s="82"/>
      <c r="AF1443" s="82"/>
      <c r="AG1443" s="82"/>
      <c r="AH1443" s="82"/>
      <c r="AI1443" s="82"/>
      <c r="AJ1443" s="82"/>
      <c r="AK1443" s="82"/>
      <c r="AL1443" s="82"/>
      <c r="AM1443" s="82"/>
      <c r="AN1443" s="82"/>
      <c r="AO1443" s="82"/>
      <c r="AP1443" s="82"/>
      <c r="AQ1443" s="82"/>
      <c r="AR1443" s="82"/>
      <c r="AS1443" s="82"/>
      <c r="AT1443" s="82"/>
      <c r="AU1443" s="82"/>
      <c r="AV1443" s="82"/>
      <c r="AW1443" s="82"/>
      <c r="AX1443" s="82"/>
      <c r="AY1443" s="82"/>
      <c r="AZ1443" s="82"/>
      <c r="BA1443" s="82"/>
    </row>
    <row r="1444" spans="1:53" x14ac:dyDescent="0.35">
      <c r="A1444" s="82"/>
      <c r="B1444" s="82"/>
      <c r="C1444" s="82"/>
      <c r="D1444" s="82"/>
      <c r="E1444" s="82"/>
      <c r="F1444" s="82"/>
      <c r="G1444" s="82"/>
      <c r="H1444" s="82"/>
      <c r="I1444" s="82"/>
      <c r="J1444" s="82"/>
      <c r="K1444" s="82"/>
      <c r="L1444" s="82"/>
      <c r="M1444" s="82"/>
      <c r="N1444" s="82"/>
      <c r="O1444" s="82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  <c r="Z1444" s="82"/>
      <c r="AA1444" s="82"/>
      <c r="AB1444" s="82"/>
      <c r="AC1444" s="82"/>
      <c r="AD1444" s="82"/>
      <c r="AE1444" s="82"/>
      <c r="AF1444" s="82"/>
      <c r="AG1444" s="82"/>
      <c r="AH1444" s="82"/>
      <c r="AI1444" s="82"/>
      <c r="AJ1444" s="82"/>
      <c r="AK1444" s="82"/>
      <c r="AL1444" s="82"/>
      <c r="AM1444" s="82"/>
      <c r="AN1444" s="82"/>
      <c r="AO1444" s="82"/>
      <c r="AP1444" s="82"/>
      <c r="AQ1444" s="82"/>
      <c r="AR1444" s="82"/>
      <c r="AS1444" s="82"/>
      <c r="AT1444" s="82"/>
      <c r="AU1444" s="82"/>
      <c r="AV1444" s="82"/>
      <c r="AW1444" s="82"/>
      <c r="AX1444" s="82"/>
      <c r="AY1444" s="82"/>
      <c r="AZ1444" s="82"/>
      <c r="BA1444" s="82"/>
    </row>
    <row r="1445" spans="1:53" x14ac:dyDescent="0.35">
      <c r="A1445" s="82"/>
      <c r="B1445" s="82"/>
      <c r="C1445" s="82"/>
      <c r="D1445" s="82"/>
      <c r="E1445" s="82"/>
      <c r="F1445" s="82"/>
      <c r="G1445" s="82"/>
      <c r="H1445" s="82"/>
      <c r="I1445" s="82"/>
      <c r="J1445" s="82"/>
      <c r="K1445" s="82"/>
      <c r="L1445" s="82"/>
      <c r="M1445" s="82"/>
      <c r="N1445" s="82"/>
      <c r="O1445" s="82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  <c r="Z1445" s="82"/>
      <c r="AA1445" s="82"/>
      <c r="AB1445" s="82"/>
      <c r="AC1445" s="82"/>
      <c r="AD1445" s="82"/>
      <c r="AE1445" s="82"/>
      <c r="AF1445" s="82"/>
      <c r="AG1445" s="82"/>
      <c r="AH1445" s="82"/>
      <c r="AI1445" s="82"/>
      <c r="AJ1445" s="82"/>
      <c r="AK1445" s="82"/>
      <c r="AL1445" s="82"/>
      <c r="AM1445" s="82"/>
      <c r="AN1445" s="82"/>
      <c r="AO1445" s="82"/>
      <c r="AP1445" s="82"/>
      <c r="AQ1445" s="82"/>
      <c r="AR1445" s="82"/>
      <c r="AS1445" s="82"/>
      <c r="AT1445" s="82"/>
      <c r="AU1445" s="82"/>
      <c r="AV1445" s="82"/>
      <c r="AW1445" s="82"/>
      <c r="AX1445" s="82"/>
      <c r="AY1445" s="82"/>
      <c r="AZ1445" s="82"/>
      <c r="BA1445" s="82"/>
    </row>
    <row r="1446" spans="1:53" x14ac:dyDescent="0.35">
      <c r="A1446" s="82"/>
      <c r="B1446" s="82"/>
      <c r="C1446" s="82"/>
      <c r="D1446" s="82"/>
      <c r="E1446" s="82"/>
      <c r="F1446" s="82"/>
      <c r="G1446" s="82"/>
      <c r="H1446" s="82"/>
      <c r="I1446" s="82"/>
      <c r="J1446" s="82"/>
      <c r="K1446" s="82"/>
      <c r="L1446" s="82"/>
      <c r="M1446" s="82"/>
      <c r="N1446" s="82"/>
      <c r="O1446" s="82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  <c r="Z1446" s="82"/>
      <c r="AA1446" s="82"/>
      <c r="AB1446" s="82"/>
      <c r="AC1446" s="82"/>
      <c r="AD1446" s="82"/>
      <c r="AE1446" s="82"/>
      <c r="AF1446" s="82"/>
      <c r="AG1446" s="82"/>
      <c r="AH1446" s="82"/>
      <c r="AI1446" s="82"/>
      <c r="AJ1446" s="82"/>
      <c r="AK1446" s="82"/>
      <c r="AL1446" s="82"/>
      <c r="AM1446" s="82"/>
      <c r="AN1446" s="82"/>
      <c r="AO1446" s="82"/>
      <c r="AP1446" s="82"/>
      <c r="AQ1446" s="82"/>
      <c r="AR1446" s="82"/>
      <c r="AS1446" s="82"/>
      <c r="AT1446" s="82"/>
      <c r="AU1446" s="82"/>
      <c r="AV1446" s="82"/>
      <c r="AW1446" s="82"/>
      <c r="AX1446" s="82"/>
      <c r="AY1446" s="82"/>
      <c r="AZ1446" s="82"/>
      <c r="BA1446" s="82"/>
    </row>
    <row r="1447" spans="1:53" x14ac:dyDescent="0.35">
      <c r="A1447" s="82"/>
      <c r="B1447" s="82"/>
      <c r="C1447" s="82"/>
      <c r="D1447" s="82"/>
      <c r="E1447" s="82"/>
      <c r="F1447" s="82"/>
      <c r="G1447" s="82"/>
      <c r="H1447" s="82"/>
      <c r="I1447" s="82"/>
      <c r="J1447" s="82"/>
      <c r="K1447" s="82"/>
      <c r="L1447" s="82"/>
      <c r="M1447" s="82"/>
      <c r="N1447" s="82"/>
      <c r="O1447" s="82"/>
      <c r="P1447" s="82"/>
      <c r="Q1447" s="82"/>
      <c r="R1447" s="82"/>
      <c r="S1447" s="82"/>
      <c r="T1447" s="82"/>
      <c r="U1447" s="82"/>
      <c r="V1447" s="82"/>
      <c r="W1447" s="82"/>
      <c r="X1447" s="82"/>
      <c r="Y1447" s="82"/>
      <c r="Z1447" s="82"/>
      <c r="AA1447" s="82"/>
      <c r="AB1447" s="82"/>
      <c r="AC1447" s="82"/>
      <c r="AD1447" s="82"/>
      <c r="AE1447" s="82"/>
      <c r="AF1447" s="82"/>
      <c r="AG1447" s="82"/>
      <c r="AH1447" s="82"/>
      <c r="AI1447" s="82"/>
      <c r="AJ1447" s="82"/>
      <c r="AK1447" s="82"/>
      <c r="AL1447" s="82"/>
      <c r="AM1447" s="82"/>
      <c r="AN1447" s="82"/>
      <c r="AO1447" s="82"/>
      <c r="AP1447" s="82"/>
      <c r="AQ1447" s="82"/>
      <c r="AR1447" s="82"/>
      <c r="AS1447" s="82"/>
      <c r="AT1447" s="82"/>
      <c r="AU1447" s="82"/>
      <c r="AV1447" s="82"/>
      <c r="AW1447" s="82"/>
      <c r="AX1447" s="82"/>
      <c r="AY1447" s="82"/>
      <c r="AZ1447" s="82"/>
      <c r="BA1447" s="82"/>
    </row>
    <row r="1448" spans="1:53" x14ac:dyDescent="0.35">
      <c r="A1448" s="82"/>
      <c r="B1448" s="82"/>
      <c r="C1448" s="82"/>
      <c r="D1448" s="82"/>
      <c r="E1448" s="82"/>
      <c r="F1448" s="82"/>
      <c r="G1448" s="82"/>
      <c r="H1448" s="82"/>
      <c r="I1448" s="82"/>
      <c r="J1448" s="82"/>
      <c r="K1448" s="82"/>
      <c r="L1448" s="82"/>
      <c r="M1448" s="82"/>
      <c r="N1448" s="82"/>
      <c r="O1448" s="82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  <c r="Z1448" s="82"/>
      <c r="AA1448" s="82"/>
      <c r="AB1448" s="82"/>
      <c r="AC1448" s="82"/>
      <c r="AD1448" s="82"/>
      <c r="AE1448" s="82"/>
      <c r="AF1448" s="82"/>
      <c r="AG1448" s="82"/>
      <c r="AH1448" s="82"/>
      <c r="AI1448" s="82"/>
      <c r="AJ1448" s="82"/>
      <c r="AK1448" s="82"/>
      <c r="AL1448" s="82"/>
      <c r="AM1448" s="82"/>
      <c r="AN1448" s="82"/>
      <c r="AO1448" s="82"/>
      <c r="AP1448" s="82"/>
      <c r="AQ1448" s="82"/>
      <c r="AR1448" s="82"/>
      <c r="AS1448" s="82"/>
      <c r="AT1448" s="82"/>
      <c r="AU1448" s="82"/>
      <c r="AV1448" s="82"/>
      <c r="AW1448" s="82"/>
      <c r="AX1448" s="82"/>
      <c r="AY1448" s="82"/>
      <c r="AZ1448" s="82"/>
      <c r="BA1448" s="82"/>
    </row>
    <row r="1449" spans="1:53" x14ac:dyDescent="0.35">
      <c r="A1449" s="82"/>
      <c r="B1449" s="82"/>
      <c r="C1449" s="82"/>
      <c r="D1449" s="82"/>
      <c r="E1449" s="82"/>
      <c r="F1449" s="82"/>
      <c r="G1449" s="82"/>
      <c r="H1449" s="82"/>
      <c r="I1449" s="82"/>
      <c r="J1449" s="82"/>
      <c r="K1449" s="82"/>
      <c r="L1449" s="82"/>
      <c r="M1449" s="82"/>
      <c r="N1449" s="82"/>
      <c r="O1449" s="82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  <c r="Z1449" s="82"/>
      <c r="AA1449" s="82"/>
      <c r="AB1449" s="82"/>
      <c r="AC1449" s="82"/>
      <c r="AD1449" s="82"/>
      <c r="AE1449" s="82"/>
      <c r="AF1449" s="82"/>
      <c r="AG1449" s="82"/>
      <c r="AH1449" s="82"/>
      <c r="AI1449" s="82"/>
      <c r="AJ1449" s="82"/>
      <c r="AK1449" s="82"/>
      <c r="AL1449" s="82"/>
      <c r="AM1449" s="82"/>
      <c r="AN1449" s="82"/>
      <c r="AO1449" s="82"/>
      <c r="AP1449" s="82"/>
      <c r="AQ1449" s="82"/>
      <c r="AR1449" s="82"/>
      <c r="AS1449" s="82"/>
      <c r="AT1449" s="82"/>
      <c r="AU1449" s="82"/>
      <c r="AV1449" s="82"/>
      <c r="AW1449" s="82"/>
      <c r="AX1449" s="82"/>
      <c r="AY1449" s="82"/>
      <c r="AZ1449" s="82"/>
      <c r="BA1449" s="82"/>
    </row>
    <row r="1450" spans="1:53" x14ac:dyDescent="0.35">
      <c r="A1450" s="82"/>
      <c r="B1450" s="82"/>
      <c r="C1450" s="82"/>
      <c r="D1450" s="82"/>
      <c r="E1450" s="82"/>
      <c r="F1450" s="82"/>
      <c r="G1450" s="82"/>
      <c r="H1450" s="82"/>
      <c r="I1450" s="82"/>
      <c r="J1450" s="82"/>
      <c r="K1450" s="82"/>
      <c r="L1450" s="82"/>
      <c r="M1450" s="82"/>
      <c r="N1450" s="82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2"/>
      <c r="AA1450" s="82"/>
      <c r="AB1450" s="82"/>
      <c r="AC1450" s="82"/>
      <c r="AD1450" s="82"/>
      <c r="AE1450" s="82"/>
      <c r="AF1450" s="82"/>
      <c r="AG1450" s="82"/>
      <c r="AH1450" s="82"/>
      <c r="AI1450" s="82"/>
      <c r="AJ1450" s="82"/>
      <c r="AK1450" s="82"/>
      <c r="AL1450" s="82"/>
      <c r="AM1450" s="82"/>
      <c r="AN1450" s="82"/>
      <c r="AO1450" s="82"/>
      <c r="AP1450" s="82"/>
      <c r="AQ1450" s="82"/>
      <c r="AR1450" s="82"/>
      <c r="AS1450" s="82"/>
      <c r="AT1450" s="82"/>
      <c r="AU1450" s="82"/>
      <c r="AV1450" s="82"/>
      <c r="AW1450" s="82"/>
      <c r="AX1450" s="82"/>
      <c r="AY1450" s="82"/>
      <c r="AZ1450" s="82"/>
      <c r="BA1450" s="82"/>
    </row>
    <row r="1451" spans="1:53" x14ac:dyDescent="0.35">
      <c r="A1451" s="82"/>
      <c r="B1451" s="82"/>
      <c r="C1451" s="82"/>
      <c r="D1451" s="82"/>
      <c r="E1451" s="82"/>
      <c r="F1451" s="82"/>
      <c r="G1451" s="82"/>
      <c r="H1451" s="82"/>
      <c r="I1451" s="82"/>
      <c r="J1451" s="82"/>
      <c r="K1451" s="82"/>
      <c r="L1451" s="82"/>
      <c r="M1451" s="82"/>
      <c r="N1451" s="82"/>
      <c r="O1451" s="82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  <c r="Z1451" s="82"/>
      <c r="AA1451" s="82"/>
      <c r="AB1451" s="82"/>
      <c r="AC1451" s="82"/>
      <c r="AD1451" s="82"/>
      <c r="AE1451" s="82"/>
      <c r="AF1451" s="82"/>
      <c r="AG1451" s="82"/>
      <c r="AH1451" s="82"/>
      <c r="AI1451" s="82"/>
      <c r="AJ1451" s="82"/>
      <c r="AK1451" s="82"/>
      <c r="AL1451" s="82"/>
      <c r="AM1451" s="82"/>
      <c r="AN1451" s="82"/>
      <c r="AO1451" s="82"/>
      <c r="AP1451" s="82"/>
      <c r="AQ1451" s="82"/>
      <c r="AR1451" s="82"/>
      <c r="AS1451" s="82"/>
      <c r="AT1451" s="82"/>
      <c r="AU1451" s="82"/>
      <c r="AV1451" s="82"/>
      <c r="AW1451" s="82"/>
      <c r="AX1451" s="82"/>
      <c r="AY1451" s="82"/>
      <c r="AZ1451" s="82"/>
      <c r="BA1451" s="82"/>
    </row>
    <row r="1452" spans="1:53" x14ac:dyDescent="0.35">
      <c r="A1452" s="82"/>
      <c r="B1452" s="82"/>
      <c r="C1452" s="82"/>
      <c r="D1452" s="82"/>
      <c r="E1452" s="82"/>
      <c r="F1452" s="82"/>
      <c r="G1452" s="82"/>
      <c r="H1452" s="82"/>
      <c r="I1452" s="82"/>
      <c r="J1452" s="82"/>
      <c r="K1452" s="82"/>
      <c r="L1452" s="82"/>
      <c r="M1452" s="82"/>
      <c r="N1452" s="82"/>
      <c r="O1452" s="82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  <c r="Z1452" s="82"/>
      <c r="AA1452" s="82"/>
      <c r="AB1452" s="82"/>
      <c r="AC1452" s="82"/>
      <c r="AD1452" s="82"/>
      <c r="AE1452" s="82"/>
      <c r="AF1452" s="82"/>
      <c r="AG1452" s="82"/>
      <c r="AH1452" s="82"/>
      <c r="AI1452" s="82"/>
      <c r="AJ1452" s="82"/>
      <c r="AK1452" s="82"/>
      <c r="AL1452" s="82"/>
      <c r="AM1452" s="82"/>
      <c r="AN1452" s="82"/>
      <c r="AO1452" s="82"/>
      <c r="AP1452" s="82"/>
      <c r="AQ1452" s="82"/>
      <c r="AR1452" s="82"/>
      <c r="AS1452" s="82"/>
      <c r="AT1452" s="82"/>
      <c r="AU1452" s="82"/>
      <c r="AV1452" s="82"/>
      <c r="AW1452" s="82"/>
      <c r="AX1452" s="82"/>
      <c r="AY1452" s="82"/>
      <c r="AZ1452" s="82"/>
      <c r="BA1452" s="82"/>
    </row>
    <row r="1453" spans="1:53" x14ac:dyDescent="0.35">
      <c r="A1453" s="82"/>
      <c r="B1453" s="82"/>
      <c r="C1453" s="82"/>
      <c r="D1453" s="82"/>
      <c r="E1453" s="82"/>
      <c r="F1453" s="82"/>
      <c r="G1453" s="82"/>
      <c r="H1453" s="82"/>
      <c r="I1453" s="82"/>
      <c r="J1453" s="82"/>
      <c r="K1453" s="82"/>
      <c r="L1453" s="82"/>
      <c r="M1453" s="82"/>
      <c r="N1453" s="82"/>
      <c r="O1453" s="82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  <c r="Z1453" s="82"/>
      <c r="AA1453" s="82"/>
      <c r="AB1453" s="82"/>
      <c r="AC1453" s="82"/>
      <c r="AD1453" s="82"/>
      <c r="AE1453" s="82"/>
      <c r="AF1453" s="82"/>
      <c r="AG1453" s="82"/>
      <c r="AH1453" s="82"/>
      <c r="AI1453" s="82"/>
      <c r="AJ1453" s="82"/>
      <c r="AK1453" s="82"/>
      <c r="AL1453" s="82"/>
      <c r="AM1453" s="82"/>
      <c r="AN1453" s="82"/>
      <c r="AO1453" s="82"/>
      <c r="AP1453" s="82"/>
      <c r="AQ1453" s="82"/>
      <c r="AR1453" s="82"/>
      <c r="AS1453" s="82"/>
      <c r="AT1453" s="82"/>
      <c r="AU1453" s="82"/>
      <c r="AV1453" s="82"/>
      <c r="AW1453" s="82"/>
      <c r="AX1453" s="82"/>
      <c r="AY1453" s="82"/>
      <c r="AZ1453" s="82"/>
      <c r="BA1453" s="82"/>
    </row>
    <row r="1454" spans="1:53" x14ac:dyDescent="0.35">
      <c r="A1454" s="82"/>
      <c r="B1454" s="82"/>
      <c r="C1454" s="82"/>
      <c r="D1454" s="82"/>
      <c r="E1454" s="82"/>
      <c r="F1454" s="82"/>
      <c r="G1454" s="82"/>
      <c r="H1454" s="82"/>
      <c r="I1454" s="82"/>
      <c r="J1454" s="82"/>
      <c r="K1454" s="82"/>
      <c r="L1454" s="82"/>
      <c r="M1454" s="82"/>
      <c r="N1454" s="82"/>
      <c r="O1454" s="82"/>
      <c r="P1454" s="82"/>
      <c r="Q1454" s="82"/>
      <c r="R1454" s="82"/>
      <c r="S1454" s="82"/>
      <c r="T1454" s="82"/>
      <c r="U1454" s="82"/>
      <c r="V1454" s="82"/>
      <c r="W1454" s="82"/>
      <c r="X1454" s="82"/>
      <c r="Y1454" s="82"/>
      <c r="Z1454" s="82"/>
      <c r="AA1454" s="82"/>
      <c r="AB1454" s="82"/>
      <c r="AC1454" s="82"/>
      <c r="AD1454" s="82"/>
      <c r="AE1454" s="82"/>
      <c r="AF1454" s="82"/>
      <c r="AG1454" s="82"/>
      <c r="AH1454" s="82"/>
      <c r="AI1454" s="82"/>
      <c r="AJ1454" s="82"/>
      <c r="AK1454" s="82"/>
      <c r="AL1454" s="82"/>
      <c r="AM1454" s="82"/>
      <c r="AN1454" s="82"/>
      <c r="AO1454" s="82"/>
      <c r="AP1454" s="82"/>
      <c r="AQ1454" s="82"/>
      <c r="AR1454" s="82"/>
      <c r="AS1454" s="82"/>
      <c r="AT1454" s="82"/>
      <c r="AU1454" s="82"/>
      <c r="AV1454" s="82"/>
      <c r="AW1454" s="82"/>
      <c r="AX1454" s="82"/>
      <c r="AY1454" s="82"/>
      <c r="AZ1454" s="82"/>
      <c r="BA1454" s="82"/>
    </row>
    <row r="1455" spans="1:53" x14ac:dyDescent="0.35">
      <c r="A1455" s="82"/>
      <c r="B1455" s="82"/>
      <c r="C1455" s="82"/>
      <c r="D1455" s="82"/>
      <c r="E1455" s="82"/>
      <c r="F1455" s="82"/>
      <c r="G1455" s="82"/>
      <c r="H1455" s="82"/>
      <c r="I1455" s="82"/>
      <c r="J1455" s="82"/>
      <c r="K1455" s="82"/>
      <c r="L1455" s="82"/>
      <c r="M1455" s="82"/>
      <c r="N1455" s="82"/>
      <c r="O1455" s="82"/>
      <c r="P1455" s="82"/>
      <c r="Q1455" s="82"/>
      <c r="R1455" s="82"/>
      <c r="S1455" s="82"/>
      <c r="T1455" s="82"/>
      <c r="U1455" s="82"/>
      <c r="V1455" s="82"/>
      <c r="W1455" s="82"/>
      <c r="X1455" s="82"/>
      <c r="Y1455" s="82"/>
      <c r="Z1455" s="82"/>
      <c r="AA1455" s="82"/>
      <c r="AB1455" s="82"/>
      <c r="AC1455" s="82"/>
      <c r="AD1455" s="82"/>
      <c r="AE1455" s="82"/>
      <c r="AF1455" s="82"/>
      <c r="AG1455" s="82"/>
      <c r="AH1455" s="82"/>
      <c r="AI1455" s="82"/>
      <c r="AJ1455" s="82"/>
      <c r="AK1455" s="82"/>
      <c r="AL1455" s="82"/>
      <c r="AM1455" s="82"/>
      <c r="AN1455" s="82"/>
      <c r="AO1455" s="82"/>
      <c r="AP1455" s="82"/>
      <c r="AQ1455" s="82"/>
      <c r="AR1455" s="82"/>
      <c r="AS1455" s="82"/>
      <c r="AT1455" s="82"/>
      <c r="AU1455" s="82"/>
      <c r="AV1455" s="82"/>
      <c r="AW1455" s="82"/>
      <c r="AX1455" s="82"/>
      <c r="AY1455" s="82"/>
      <c r="AZ1455" s="82"/>
      <c r="BA1455" s="82"/>
    </row>
    <row r="1456" spans="1:53" x14ac:dyDescent="0.35">
      <c r="A1456" s="82"/>
      <c r="B1456" s="82"/>
      <c r="C1456" s="82"/>
      <c r="D1456" s="82"/>
      <c r="E1456" s="82"/>
      <c r="F1456" s="82"/>
      <c r="G1456" s="82"/>
      <c r="H1456" s="82"/>
      <c r="I1456" s="82"/>
      <c r="J1456" s="82"/>
      <c r="K1456" s="82"/>
      <c r="L1456" s="82"/>
      <c r="M1456" s="82"/>
      <c r="N1456" s="82"/>
      <c r="O1456" s="82"/>
      <c r="P1456" s="82"/>
      <c r="Q1456" s="82"/>
      <c r="R1456" s="82"/>
      <c r="S1456" s="82"/>
      <c r="T1456" s="82"/>
      <c r="U1456" s="82"/>
      <c r="V1456" s="82"/>
      <c r="W1456" s="82"/>
      <c r="X1456" s="82"/>
      <c r="Y1456" s="82"/>
      <c r="Z1456" s="82"/>
      <c r="AA1456" s="82"/>
      <c r="AB1456" s="82"/>
      <c r="AC1456" s="82"/>
      <c r="AD1456" s="82"/>
      <c r="AE1456" s="82"/>
      <c r="AF1456" s="82"/>
      <c r="AG1456" s="82"/>
      <c r="AH1456" s="82"/>
      <c r="AI1456" s="82"/>
      <c r="AJ1456" s="82"/>
      <c r="AK1456" s="82"/>
      <c r="AL1456" s="82"/>
      <c r="AM1456" s="82"/>
      <c r="AN1456" s="82"/>
      <c r="AO1456" s="82"/>
      <c r="AP1456" s="82"/>
      <c r="AQ1456" s="82"/>
      <c r="AR1456" s="82"/>
      <c r="AS1456" s="82"/>
      <c r="AT1456" s="82"/>
      <c r="AU1456" s="82"/>
      <c r="AV1456" s="82"/>
      <c r="AW1456" s="82"/>
      <c r="AX1456" s="82"/>
      <c r="AY1456" s="82"/>
      <c r="AZ1456" s="82"/>
      <c r="BA1456" s="82"/>
    </row>
    <row r="1457" spans="1:53" x14ac:dyDescent="0.35">
      <c r="A1457" s="82"/>
      <c r="B1457" s="82"/>
      <c r="C1457" s="82"/>
      <c r="D1457" s="82"/>
      <c r="E1457" s="82"/>
      <c r="F1457" s="82"/>
      <c r="G1457" s="82"/>
      <c r="H1457" s="82"/>
      <c r="I1457" s="82"/>
      <c r="J1457" s="82"/>
      <c r="K1457" s="82"/>
      <c r="L1457" s="82"/>
      <c r="M1457" s="82"/>
      <c r="N1457" s="82"/>
      <c r="O1457" s="82"/>
      <c r="P1457" s="82"/>
      <c r="Q1457" s="82"/>
      <c r="R1457" s="82"/>
      <c r="S1457" s="82"/>
      <c r="T1457" s="82"/>
      <c r="U1457" s="82"/>
      <c r="V1457" s="82"/>
      <c r="W1457" s="82"/>
      <c r="X1457" s="82"/>
      <c r="Y1457" s="82"/>
      <c r="Z1457" s="82"/>
      <c r="AA1457" s="82"/>
      <c r="AB1457" s="82"/>
      <c r="AC1457" s="82"/>
      <c r="AD1457" s="82"/>
      <c r="AE1457" s="82"/>
      <c r="AF1457" s="82"/>
      <c r="AG1457" s="82"/>
      <c r="AH1457" s="82"/>
      <c r="AI1457" s="82"/>
      <c r="AJ1457" s="82"/>
      <c r="AK1457" s="82"/>
      <c r="AL1457" s="82"/>
      <c r="AM1457" s="82"/>
      <c r="AN1457" s="82"/>
      <c r="AO1457" s="82"/>
      <c r="AP1457" s="82"/>
      <c r="AQ1457" s="82"/>
      <c r="AR1457" s="82"/>
      <c r="AS1457" s="82"/>
      <c r="AT1457" s="82"/>
      <c r="AU1457" s="82"/>
      <c r="AV1457" s="82"/>
      <c r="AW1457" s="82"/>
      <c r="AX1457" s="82"/>
      <c r="AY1457" s="82"/>
      <c r="AZ1457" s="82"/>
      <c r="BA1457" s="82"/>
    </row>
    <row r="1458" spans="1:53" x14ac:dyDescent="0.35">
      <c r="A1458" s="82"/>
      <c r="B1458" s="82"/>
      <c r="C1458" s="82"/>
      <c r="D1458" s="82"/>
      <c r="E1458" s="82"/>
      <c r="F1458" s="82"/>
      <c r="G1458" s="82"/>
      <c r="H1458" s="82"/>
      <c r="I1458" s="82"/>
      <c r="J1458" s="82"/>
      <c r="K1458" s="82"/>
      <c r="L1458" s="82"/>
      <c r="M1458" s="82"/>
      <c r="N1458" s="82"/>
      <c r="O1458" s="82"/>
      <c r="P1458" s="82"/>
      <c r="Q1458" s="82"/>
      <c r="R1458" s="82"/>
      <c r="S1458" s="82"/>
      <c r="T1458" s="82"/>
      <c r="U1458" s="82"/>
      <c r="V1458" s="82"/>
      <c r="W1458" s="82"/>
      <c r="X1458" s="82"/>
      <c r="Y1458" s="82"/>
      <c r="Z1458" s="82"/>
      <c r="AA1458" s="82"/>
      <c r="AB1458" s="82"/>
      <c r="AC1458" s="82"/>
      <c r="AD1458" s="82"/>
      <c r="AE1458" s="82"/>
      <c r="AF1458" s="82"/>
      <c r="AG1458" s="82"/>
      <c r="AH1458" s="82"/>
      <c r="AI1458" s="82"/>
      <c r="AJ1458" s="82"/>
      <c r="AK1458" s="82"/>
      <c r="AL1458" s="82"/>
      <c r="AM1458" s="82"/>
      <c r="AN1458" s="82"/>
      <c r="AO1458" s="82"/>
      <c r="AP1458" s="82"/>
      <c r="AQ1458" s="82"/>
      <c r="AR1458" s="82"/>
      <c r="AS1458" s="82"/>
      <c r="AT1458" s="82"/>
      <c r="AU1458" s="82"/>
      <c r="AV1458" s="82"/>
      <c r="AW1458" s="82"/>
      <c r="AX1458" s="82"/>
      <c r="AY1458" s="82"/>
      <c r="AZ1458" s="82"/>
      <c r="BA1458" s="82"/>
    </row>
    <row r="1459" spans="1:53" x14ac:dyDescent="0.35">
      <c r="A1459" s="82"/>
      <c r="B1459" s="82"/>
      <c r="C1459" s="82"/>
      <c r="D1459" s="82"/>
      <c r="E1459" s="82"/>
      <c r="F1459" s="82"/>
      <c r="G1459" s="82"/>
      <c r="H1459" s="82"/>
      <c r="I1459" s="82"/>
      <c r="J1459" s="82"/>
      <c r="K1459" s="82"/>
      <c r="L1459" s="82"/>
      <c r="M1459" s="82"/>
      <c r="N1459" s="82"/>
      <c r="O1459" s="82"/>
      <c r="P1459" s="82"/>
      <c r="Q1459" s="82"/>
      <c r="R1459" s="82"/>
      <c r="S1459" s="82"/>
      <c r="T1459" s="82"/>
      <c r="U1459" s="82"/>
      <c r="V1459" s="82"/>
      <c r="W1459" s="82"/>
      <c r="X1459" s="82"/>
      <c r="Y1459" s="82"/>
      <c r="Z1459" s="82"/>
      <c r="AA1459" s="82"/>
      <c r="AB1459" s="82"/>
      <c r="AC1459" s="82"/>
      <c r="AD1459" s="82"/>
      <c r="AE1459" s="82"/>
      <c r="AF1459" s="82"/>
      <c r="AG1459" s="82"/>
      <c r="AH1459" s="82"/>
      <c r="AI1459" s="82"/>
      <c r="AJ1459" s="82"/>
      <c r="AK1459" s="82"/>
      <c r="AL1459" s="82"/>
      <c r="AM1459" s="82"/>
      <c r="AN1459" s="82"/>
      <c r="AO1459" s="82"/>
      <c r="AP1459" s="82"/>
      <c r="AQ1459" s="82"/>
      <c r="AR1459" s="82"/>
      <c r="AS1459" s="82"/>
      <c r="AT1459" s="82"/>
      <c r="AU1459" s="82"/>
      <c r="AV1459" s="82"/>
      <c r="AW1459" s="82"/>
      <c r="AX1459" s="82"/>
      <c r="AY1459" s="82"/>
      <c r="AZ1459" s="82"/>
      <c r="BA1459" s="82"/>
    </row>
    <row r="1460" spans="1:53" x14ac:dyDescent="0.35">
      <c r="A1460" s="82"/>
      <c r="B1460" s="82"/>
      <c r="C1460" s="82"/>
      <c r="D1460" s="82"/>
      <c r="E1460" s="82"/>
      <c r="F1460" s="82"/>
      <c r="G1460" s="82"/>
      <c r="H1460" s="82"/>
      <c r="I1460" s="82"/>
      <c r="J1460" s="82"/>
      <c r="K1460" s="82"/>
      <c r="L1460" s="82"/>
      <c r="M1460" s="82"/>
      <c r="N1460" s="82"/>
      <c r="O1460" s="82"/>
      <c r="P1460" s="82"/>
      <c r="Q1460" s="82"/>
      <c r="R1460" s="82"/>
      <c r="S1460" s="82"/>
      <c r="T1460" s="82"/>
      <c r="U1460" s="82"/>
      <c r="V1460" s="82"/>
      <c r="W1460" s="82"/>
      <c r="X1460" s="82"/>
      <c r="Y1460" s="82"/>
      <c r="Z1460" s="82"/>
      <c r="AA1460" s="82"/>
      <c r="AB1460" s="82"/>
      <c r="AC1460" s="82"/>
      <c r="AD1460" s="82"/>
      <c r="AE1460" s="82"/>
      <c r="AF1460" s="82"/>
      <c r="AG1460" s="82"/>
      <c r="AH1460" s="82"/>
      <c r="AI1460" s="82"/>
      <c r="AJ1460" s="82"/>
      <c r="AK1460" s="82"/>
      <c r="AL1460" s="82"/>
      <c r="AM1460" s="82"/>
      <c r="AN1460" s="82"/>
      <c r="AO1460" s="82"/>
      <c r="AP1460" s="82"/>
      <c r="AQ1460" s="82"/>
      <c r="AR1460" s="82"/>
      <c r="AS1460" s="82"/>
      <c r="AT1460" s="82"/>
      <c r="AU1460" s="82"/>
      <c r="AV1460" s="82"/>
      <c r="AW1460" s="82"/>
      <c r="AX1460" s="82"/>
      <c r="AY1460" s="82"/>
      <c r="AZ1460" s="82"/>
      <c r="BA1460" s="82"/>
    </row>
    <row r="1461" spans="1:53" x14ac:dyDescent="0.35">
      <c r="A1461" s="82"/>
      <c r="B1461" s="82"/>
      <c r="C1461" s="82"/>
      <c r="D1461" s="82"/>
      <c r="E1461" s="82"/>
      <c r="F1461" s="82"/>
      <c r="G1461" s="82"/>
      <c r="H1461" s="82"/>
      <c r="I1461" s="82"/>
      <c r="J1461" s="82"/>
      <c r="K1461" s="82"/>
      <c r="L1461" s="82"/>
      <c r="M1461" s="82"/>
      <c r="N1461" s="82"/>
      <c r="O1461" s="82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  <c r="Z1461" s="82"/>
      <c r="AA1461" s="82"/>
      <c r="AB1461" s="82"/>
      <c r="AC1461" s="82"/>
      <c r="AD1461" s="82"/>
      <c r="AE1461" s="82"/>
      <c r="AF1461" s="82"/>
      <c r="AG1461" s="82"/>
      <c r="AH1461" s="82"/>
      <c r="AI1461" s="82"/>
      <c r="AJ1461" s="82"/>
      <c r="AK1461" s="82"/>
      <c r="AL1461" s="82"/>
      <c r="AM1461" s="82"/>
      <c r="AN1461" s="82"/>
      <c r="AO1461" s="82"/>
      <c r="AP1461" s="82"/>
      <c r="AQ1461" s="82"/>
      <c r="AR1461" s="82"/>
      <c r="AS1461" s="82"/>
      <c r="AT1461" s="82"/>
      <c r="AU1461" s="82"/>
      <c r="AV1461" s="82"/>
      <c r="AW1461" s="82"/>
      <c r="AX1461" s="82"/>
      <c r="AY1461" s="82"/>
      <c r="AZ1461" s="82"/>
      <c r="BA1461" s="82"/>
    </row>
    <row r="1462" spans="1:53" x14ac:dyDescent="0.35">
      <c r="A1462" s="82"/>
      <c r="B1462" s="82"/>
      <c r="C1462" s="82"/>
      <c r="D1462" s="82"/>
      <c r="E1462" s="82"/>
      <c r="F1462" s="82"/>
      <c r="G1462" s="82"/>
      <c r="H1462" s="82"/>
      <c r="I1462" s="82"/>
      <c r="J1462" s="82"/>
      <c r="K1462" s="82"/>
      <c r="L1462" s="82"/>
      <c r="M1462" s="82"/>
      <c r="N1462" s="82"/>
      <c r="O1462" s="82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  <c r="Z1462" s="82"/>
      <c r="AA1462" s="82"/>
      <c r="AB1462" s="82"/>
      <c r="AC1462" s="82"/>
      <c r="AD1462" s="82"/>
      <c r="AE1462" s="82"/>
      <c r="AF1462" s="82"/>
      <c r="AG1462" s="82"/>
      <c r="AH1462" s="82"/>
      <c r="AI1462" s="82"/>
      <c r="AJ1462" s="82"/>
      <c r="AK1462" s="82"/>
      <c r="AL1462" s="82"/>
      <c r="AM1462" s="82"/>
      <c r="AN1462" s="82"/>
      <c r="AO1462" s="82"/>
      <c r="AP1462" s="82"/>
      <c r="AQ1462" s="82"/>
      <c r="AR1462" s="82"/>
      <c r="AS1462" s="82"/>
      <c r="AT1462" s="82"/>
      <c r="AU1462" s="82"/>
      <c r="AV1462" s="82"/>
      <c r="AW1462" s="82"/>
      <c r="AX1462" s="82"/>
      <c r="AY1462" s="82"/>
      <c r="AZ1462" s="82"/>
      <c r="BA1462" s="82"/>
    </row>
    <row r="1463" spans="1:53" x14ac:dyDescent="0.35">
      <c r="A1463" s="82"/>
      <c r="B1463" s="82"/>
      <c r="C1463" s="82"/>
      <c r="D1463" s="82"/>
      <c r="E1463" s="82"/>
      <c r="F1463" s="82"/>
      <c r="G1463" s="82"/>
      <c r="H1463" s="82"/>
      <c r="I1463" s="82"/>
      <c r="J1463" s="82"/>
      <c r="K1463" s="82"/>
      <c r="L1463" s="82"/>
      <c r="M1463" s="82"/>
      <c r="N1463" s="82"/>
      <c r="O1463" s="82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  <c r="Z1463" s="82"/>
      <c r="AA1463" s="82"/>
      <c r="AB1463" s="82"/>
      <c r="AC1463" s="82"/>
      <c r="AD1463" s="82"/>
      <c r="AE1463" s="82"/>
      <c r="AF1463" s="82"/>
      <c r="AG1463" s="82"/>
      <c r="AH1463" s="82"/>
      <c r="AI1463" s="82"/>
      <c r="AJ1463" s="82"/>
      <c r="AK1463" s="82"/>
      <c r="AL1463" s="82"/>
      <c r="AM1463" s="82"/>
      <c r="AN1463" s="82"/>
      <c r="AO1463" s="82"/>
      <c r="AP1463" s="82"/>
      <c r="AQ1463" s="82"/>
      <c r="AR1463" s="82"/>
      <c r="AS1463" s="82"/>
      <c r="AT1463" s="82"/>
      <c r="AU1463" s="82"/>
      <c r="AV1463" s="82"/>
      <c r="AW1463" s="82"/>
      <c r="AX1463" s="82"/>
      <c r="AY1463" s="82"/>
      <c r="AZ1463" s="82"/>
      <c r="BA1463" s="82"/>
    </row>
    <row r="1464" spans="1:53" x14ac:dyDescent="0.35">
      <c r="A1464" s="82"/>
      <c r="B1464" s="82"/>
      <c r="C1464" s="82"/>
      <c r="D1464" s="82"/>
      <c r="E1464" s="82"/>
      <c r="F1464" s="82"/>
      <c r="G1464" s="82"/>
      <c r="H1464" s="82"/>
      <c r="I1464" s="82"/>
      <c r="J1464" s="82"/>
      <c r="K1464" s="82"/>
      <c r="L1464" s="82"/>
      <c r="M1464" s="82"/>
      <c r="N1464" s="82"/>
      <c r="O1464" s="82"/>
      <c r="P1464" s="82"/>
      <c r="Q1464" s="82"/>
      <c r="R1464" s="82"/>
      <c r="S1464" s="82"/>
      <c r="T1464" s="82"/>
      <c r="U1464" s="82"/>
      <c r="V1464" s="82"/>
      <c r="W1464" s="82"/>
      <c r="X1464" s="82"/>
      <c r="Y1464" s="82"/>
      <c r="Z1464" s="82"/>
      <c r="AA1464" s="82"/>
      <c r="AB1464" s="82"/>
      <c r="AC1464" s="82"/>
      <c r="AD1464" s="82"/>
      <c r="AE1464" s="82"/>
      <c r="AF1464" s="82"/>
      <c r="AG1464" s="82"/>
      <c r="AH1464" s="82"/>
      <c r="AI1464" s="82"/>
      <c r="AJ1464" s="82"/>
      <c r="AK1464" s="82"/>
      <c r="AL1464" s="82"/>
      <c r="AM1464" s="82"/>
      <c r="AN1464" s="82"/>
      <c r="AO1464" s="82"/>
      <c r="AP1464" s="82"/>
      <c r="AQ1464" s="82"/>
      <c r="AR1464" s="82"/>
      <c r="AS1464" s="82"/>
      <c r="AT1464" s="82"/>
      <c r="AU1464" s="82"/>
      <c r="AV1464" s="82"/>
      <c r="AW1464" s="82"/>
      <c r="AX1464" s="82"/>
      <c r="AY1464" s="82"/>
      <c r="AZ1464" s="82"/>
      <c r="BA1464" s="82"/>
    </row>
    <row r="1465" spans="1:53" x14ac:dyDescent="0.35">
      <c r="A1465" s="82"/>
      <c r="B1465" s="82"/>
      <c r="C1465" s="82"/>
      <c r="D1465" s="82"/>
      <c r="E1465" s="82"/>
      <c r="F1465" s="82"/>
      <c r="G1465" s="82"/>
      <c r="H1465" s="82"/>
      <c r="I1465" s="82"/>
      <c r="J1465" s="82"/>
      <c r="K1465" s="82"/>
      <c r="L1465" s="82"/>
      <c r="M1465" s="82"/>
      <c r="N1465" s="82"/>
      <c r="O1465" s="82"/>
      <c r="P1465" s="82"/>
      <c r="Q1465" s="82"/>
      <c r="R1465" s="82"/>
      <c r="S1465" s="82"/>
      <c r="T1465" s="82"/>
      <c r="U1465" s="82"/>
      <c r="V1465" s="82"/>
      <c r="W1465" s="82"/>
      <c r="X1465" s="82"/>
      <c r="Y1465" s="82"/>
      <c r="Z1465" s="82"/>
      <c r="AA1465" s="82"/>
      <c r="AB1465" s="82"/>
      <c r="AC1465" s="82"/>
      <c r="AD1465" s="82"/>
      <c r="AE1465" s="82"/>
      <c r="AF1465" s="82"/>
      <c r="AG1465" s="82"/>
      <c r="AH1465" s="82"/>
      <c r="AI1465" s="82"/>
      <c r="AJ1465" s="82"/>
      <c r="AK1465" s="82"/>
      <c r="AL1465" s="82"/>
      <c r="AM1465" s="82"/>
      <c r="AN1465" s="82"/>
      <c r="AO1465" s="82"/>
      <c r="AP1465" s="82"/>
      <c r="AQ1465" s="82"/>
      <c r="AR1465" s="82"/>
      <c r="AS1465" s="82"/>
      <c r="AT1465" s="82"/>
      <c r="AU1465" s="82"/>
      <c r="AV1465" s="82"/>
      <c r="AW1465" s="82"/>
      <c r="AX1465" s="82"/>
      <c r="AY1465" s="82"/>
      <c r="AZ1465" s="82"/>
      <c r="BA1465" s="82"/>
    </row>
    <row r="1466" spans="1:53" x14ac:dyDescent="0.35">
      <c r="A1466" s="82"/>
      <c r="B1466" s="82"/>
      <c r="C1466" s="82"/>
      <c r="D1466" s="82"/>
      <c r="E1466" s="82"/>
      <c r="F1466" s="82"/>
      <c r="G1466" s="82"/>
      <c r="H1466" s="82"/>
      <c r="I1466" s="82"/>
      <c r="J1466" s="82"/>
      <c r="K1466" s="82"/>
      <c r="L1466" s="82"/>
      <c r="M1466" s="82"/>
      <c r="N1466" s="82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  <c r="Z1466" s="82"/>
      <c r="AA1466" s="82"/>
      <c r="AB1466" s="82"/>
      <c r="AC1466" s="82"/>
      <c r="AD1466" s="82"/>
      <c r="AE1466" s="82"/>
      <c r="AF1466" s="82"/>
      <c r="AG1466" s="82"/>
      <c r="AH1466" s="82"/>
      <c r="AI1466" s="82"/>
      <c r="AJ1466" s="82"/>
      <c r="AK1466" s="82"/>
      <c r="AL1466" s="82"/>
      <c r="AM1466" s="82"/>
      <c r="AN1466" s="82"/>
      <c r="AO1466" s="82"/>
      <c r="AP1466" s="82"/>
      <c r="AQ1466" s="82"/>
      <c r="AR1466" s="82"/>
      <c r="AS1466" s="82"/>
      <c r="AT1466" s="82"/>
      <c r="AU1466" s="82"/>
      <c r="AV1466" s="82"/>
      <c r="AW1466" s="82"/>
      <c r="AX1466" s="82"/>
      <c r="AY1466" s="82"/>
      <c r="AZ1466" s="82"/>
      <c r="BA1466" s="82"/>
    </row>
    <row r="1467" spans="1:53" x14ac:dyDescent="0.35">
      <c r="A1467" s="82"/>
      <c r="B1467" s="82"/>
      <c r="C1467" s="82"/>
      <c r="D1467" s="82"/>
      <c r="E1467" s="82"/>
      <c r="F1467" s="82"/>
      <c r="G1467" s="82"/>
      <c r="H1467" s="82"/>
      <c r="I1467" s="82"/>
      <c r="J1467" s="82"/>
      <c r="K1467" s="82"/>
      <c r="L1467" s="82"/>
      <c r="M1467" s="82"/>
      <c r="N1467" s="82"/>
      <c r="O1467" s="82"/>
      <c r="P1467" s="82"/>
      <c r="Q1467" s="82"/>
      <c r="R1467" s="82"/>
      <c r="S1467" s="82"/>
      <c r="T1467" s="82"/>
      <c r="U1467" s="82"/>
      <c r="V1467" s="82"/>
      <c r="W1467" s="82"/>
      <c r="X1467" s="82"/>
      <c r="Y1467" s="82"/>
      <c r="Z1467" s="82"/>
      <c r="AA1467" s="82"/>
      <c r="AB1467" s="82"/>
      <c r="AC1467" s="82"/>
      <c r="AD1467" s="82"/>
      <c r="AE1467" s="82"/>
      <c r="AF1467" s="82"/>
      <c r="AG1467" s="82"/>
      <c r="AH1467" s="82"/>
      <c r="AI1467" s="82"/>
      <c r="AJ1467" s="82"/>
      <c r="AK1467" s="82"/>
      <c r="AL1467" s="82"/>
      <c r="AM1467" s="82"/>
      <c r="AN1467" s="82"/>
      <c r="AO1467" s="82"/>
      <c r="AP1467" s="82"/>
      <c r="AQ1467" s="82"/>
      <c r="AR1467" s="82"/>
      <c r="AS1467" s="82"/>
      <c r="AT1467" s="82"/>
      <c r="AU1467" s="82"/>
      <c r="AV1467" s="82"/>
      <c r="AW1467" s="82"/>
      <c r="AX1467" s="82"/>
      <c r="AY1467" s="82"/>
      <c r="AZ1467" s="82"/>
      <c r="BA1467" s="82"/>
    </row>
    <row r="1468" spans="1:53" x14ac:dyDescent="0.35">
      <c r="A1468" s="82"/>
      <c r="B1468" s="82"/>
      <c r="C1468" s="82"/>
      <c r="D1468" s="82"/>
      <c r="E1468" s="82"/>
      <c r="F1468" s="82"/>
      <c r="G1468" s="82"/>
      <c r="H1468" s="82"/>
      <c r="I1468" s="82"/>
      <c r="J1468" s="82"/>
      <c r="K1468" s="82"/>
      <c r="L1468" s="82"/>
      <c r="M1468" s="82"/>
      <c r="N1468" s="82"/>
      <c r="O1468" s="82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  <c r="Z1468" s="82"/>
      <c r="AA1468" s="82"/>
      <c r="AB1468" s="82"/>
      <c r="AC1468" s="82"/>
      <c r="AD1468" s="82"/>
      <c r="AE1468" s="82"/>
      <c r="AF1468" s="82"/>
      <c r="AG1468" s="82"/>
      <c r="AH1468" s="82"/>
      <c r="AI1468" s="82"/>
      <c r="AJ1468" s="82"/>
      <c r="AK1468" s="82"/>
      <c r="AL1468" s="82"/>
      <c r="AM1468" s="82"/>
      <c r="AN1468" s="82"/>
      <c r="AO1468" s="82"/>
      <c r="AP1468" s="82"/>
      <c r="AQ1468" s="82"/>
      <c r="AR1468" s="82"/>
      <c r="AS1468" s="82"/>
      <c r="AT1468" s="82"/>
      <c r="AU1468" s="82"/>
      <c r="AV1468" s="82"/>
      <c r="AW1468" s="82"/>
      <c r="AX1468" s="82"/>
      <c r="AY1468" s="82"/>
      <c r="AZ1468" s="82"/>
      <c r="BA1468" s="82"/>
    </row>
    <row r="1469" spans="1:53" x14ac:dyDescent="0.35">
      <c r="A1469" s="82"/>
      <c r="B1469" s="82"/>
      <c r="C1469" s="82"/>
      <c r="D1469" s="82"/>
      <c r="E1469" s="82"/>
      <c r="F1469" s="82"/>
      <c r="G1469" s="82"/>
      <c r="H1469" s="82"/>
      <c r="I1469" s="82"/>
      <c r="J1469" s="82"/>
      <c r="K1469" s="82"/>
      <c r="L1469" s="82"/>
      <c r="M1469" s="82"/>
      <c r="N1469" s="82"/>
      <c r="O1469" s="82"/>
      <c r="P1469" s="82"/>
      <c r="Q1469" s="82"/>
      <c r="R1469" s="82"/>
      <c r="S1469" s="82"/>
      <c r="T1469" s="82"/>
      <c r="U1469" s="82"/>
      <c r="V1469" s="82"/>
      <c r="W1469" s="82"/>
      <c r="X1469" s="82"/>
      <c r="Y1469" s="82"/>
      <c r="Z1469" s="82"/>
      <c r="AA1469" s="82"/>
      <c r="AB1469" s="82"/>
      <c r="AC1469" s="82"/>
      <c r="AD1469" s="82"/>
      <c r="AE1469" s="82"/>
      <c r="AF1469" s="82"/>
      <c r="AG1469" s="82"/>
      <c r="AH1469" s="82"/>
      <c r="AI1469" s="82"/>
      <c r="AJ1469" s="82"/>
      <c r="AK1469" s="82"/>
      <c r="AL1469" s="82"/>
      <c r="AM1469" s="82"/>
      <c r="AN1469" s="82"/>
      <c r="AO1469" s="82"/>
      <c r="AP1469" s="82"/>
      <c r="AQ1469" s="82"/>
      <c r="AR1469" s="82"/>
      <c r="AS1469" s="82"/>
      <c r="AT1469" s="82"/>
      <c r="AU1469" s="82"/>
      <c r="AV1469" s="82"/>
      <c r="AW1469" s="82"/>
      <c r="AX1469" s="82"/>
      <c r="AY1469" s="82"/>
      <c r="AZ1469" s="82"/>
      <c r="BA1469" s="82"/>
    </row>
    <row r="1470" spans="1:53" x14ac:dyDescent="0.35">
      <c r="A1470" s="82"/>
      <c r="B1470" s="82"/>
      <c r="C1470" s="82"/>
      <c r="D1470" s="82"/>
      <c r="E1470" s="82"/>
      <c r="F1470" s="82"/>
      <c r="G1470" s="82"/>
      <c r="H1470" s="82"/>
      <c r="I1470" s="82"/>
      <c r="J1470" s="82"/>
      <c r="K1470" s="82"/>
      <c r="L1470" s="82"/>
      <c r="M1470" s="82"/>
      <c r="N1470" s="82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82"/>
      <c r="AA1470" s="82"/>
      <c r="AB1470" s="82"/>
      <c r="AC1470" s="82"/>
      <c r="AD1470" s="82"/>
      <c r="AE1470" s="82"/>
      <c r="AF1470" s="82"/>
      <c r="AG1470" s="82"/>
      <c r="AH1470" s="82"/>
      <c r="AI1470" s="82"/>
      <c r="AJ1470" s="82"/>
      <c r="AK1470" s="82"/>
      <c r="AL1470" s="82"/>
      <c r="AM1470" s="82"/>
      <c r="AN1470" s="82"/>
      <c r="AO1470" s="82"/>
      <c r="AP1470" s="82"/>
      <c r="AQ1470" s="82"/>
      <c r="AR1470" s="82"/>
      <c r="AS1470" s="82"/>
      <c r="AT1470" s="82"/>
      <c r="AU1470" s="82"/>
      <c r="AV1470" s="82"/>
      <c r="AW1470" s="82"/>
      <c r="AX1470" s="82"/>
      <c r="AY1470" s="82"/>
      <c r="AZ1470" s="82"/>
      <c r="BA1470" s="82"/>
    </row>
    <row r="1471" spans="1:53" x14ac:dyDescent="0.35">
      <c r="A1471" s="82"/>
      <c r="B1471" s="82"/>
      <c r="C1471" s="82"/>
      <c r="D1471" s="82"/>
      <c r="E1471" s="82"/>
      <c r="F1471" s="82"/>
      <c r="G1471" s="82"/>
      <c r="H1471" s="82"/>
      <c r="I1471" s="82"/>
      <c r="J1471" s="82"/>
      <c r="K1471" s="82"/>
      <c r="L1471" s="82"/>
      <c r="M1471" s="82"/>
      <c r="N1471" s="82"/>
      <c r="O1471" s="82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  <c r="Z1471" s="82"/>
      <c r="AA1471" s="82"/>
      <c r="AB1471" s="82"/>
      <c r="AC1471" s="82"/>
      <c r="AD1471" s="82"/>
      <c r="AE1471" s="82"/>
      <c r="AF1471" s="82"/>
      <c r="AG1471" s="82"/>
      <c r="AH1471" s="82"/>
      <c r="AI1471" s="82"/>
      <c r="AJ1471" s="82"/>
      <c r="AK1471" s="82"/>
      <c r="AL1471" s="82"/>
      <c r="AM1471" s="82"/>
      <c r="AN1471" s="82"/>
      <c r="AO1471" s="82"/>
      <c r="AP1471" s="82"/>
      <c r="AQ1471" s="82"/>
      <c r="AR1471" s="82"/>
      <c r="AS1471" s="82"/>
      <c r="AT1471" s="82"/>
      <c r="AU1471" s="82"/>
      <c r="AV1471" s="82"/>
      <c r="AW1471" s="82"/>
      <c r="AX1471" s="82"/>
      <c r="AY1471" s="82"/>
      <c r="AZ1471" s="82"/>
      <c r="BA1471" s="82"/>
    </row>
    <row r="1472" spans="1:53" x14ac:dyDescent="0.35">
      <c r="A1472" s="82"/>
      <c r="B1472" s="82"/>
      <c r="C1472" s="82"/>
      <c r="D1472" s="82"/>
      <c r="E1472" s="82"/>
      <c r="F1472" s="82"/>
      <c r="G1472" s="82"/>
      <c r="H1472" s="82"/>
      <c r="I1472" s="82"/>
      <c r="J1472" s="82"/>
      <c r="K1472" s="82"/>
      <c r="L1472" s="82"/>
      <c r="M1472" s="82"/>
      <c r="N1472" s="82"/>
      <c r="O1472" s="82"/>
      <c r="P1472" s="82"/>
      <c r="Q1472" s="82"/>
      <c r="R1472" s="82"/>
      <c r="S1472" s="82"/>
      <c r="T1472" s="82"/>
      <c r="U1472" s="82"/>
      <c r="V1472" s="82"/>
      <c r="W1472" s="82"/>
      <c r="X1472" s="82"/>
      <c r="Y1472" s="82"/>
      <c r="Z1472" s="82"/>
      <c r="AA1472" s="82"/>
      <c r="AB1472" s="82"/>
      <c r="AC1472" s="82"/>
      <c r="AD1472" s="82"/>
      <c r="AE1472" s="82"/>
      <c r="AF1472" s="82"/>
      <c r="AG1472" s="82"/>
      <c r="AH1472" s="82"/>
      <c r="AI1472" s="82"/>
      <c r="AJ1472" s="82"/>
      <c r="AK1472" s="82"/>
      <c r="AL1472" s="82"/>
      <c r="AM1472" s="82"/>
      <c r="AN1472" s="82"/>
      <c r="AO1472" s="82"/>
      <c r="AP1472" s="82"/>
      <c r="AQ1472" s="82"/>
      <c r="AR1472" s="82"/>
      <c r="AS1472" s="82"/>
      <c r="AT1472" s="82"/>
      <c r="AU1472" s="82"/>
      <c r="AV1472" s="82"/>
      <c r="AW1472" s="82"/>
      <c r="AX1472" s="82"/>
      <c r="AY1472" s="82"/>
      <c r="AZ1472" s="82"/>
      <c r="BA1472" s="82"/>
    </row>
    <row r="1473" spans="1:53" x14ac:dyDescent="0.35">
      <c r="A1473" s="82"/>
      <c r="B1473" s="82"/>
      <c r="C1473" s="82"/>
      <c r="D1473" s="82"/>
      <c r="E1473" s="82"/>
      <c r="F1473" s="82"/>
      <c r="G1473" s="82"/>
      <c r="H1473" s="82"/>
      <c r="I1473" s="82"/>
      <c r="J1473" s="82"/>
      <c r="K1473" s="82"/>
      <c r="L1473" s="82"/>
      <c r="M1473" s="82"/>
      <c r="N1473" s="82"/>
      <c r="O1473" s="82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  <c r="Z1473" s="82"/>
      <c r="AA1473" s="82"/>
      <c r="AB1473" s="82"/>
      <c r="AC1473" s="82"/>
      <c r="AD1473" s="82"/>
      <c r="AE1473" s="82"/>
      <c r="AF1473" s="82"/>
      <c r="AG1473" s="82"/>
      <c r="AH1473" s="82"/>
      <c r="AI1473" s="82"/>
      <c r="AJ1473" s="82"/>
      <c r="AK1473" s="82"/>
      <c r="AL1473" s="82"/>
      <c r="AM1473" s="82"/>
      <c r="AN1473" s="82"/>
      <c r="AO1473" s="82"/>
      <c r="AP1473" s="82"/>
      <c r="AQ1473" s="82"/>
      <c r="AR1473" s="82"/>
      <c r="AS1473" s="82"/>
      <c r="AT1473" s="82"/>
      <c r="AU1473" s="82"/>
      <c r="AV1473" s="82"/>
      <c r="AW1473" s="82"/>
      <c r="AX1473" s="82"/>
      <c r="AY1473" s="82"/>
      <c r="AZ1473" s="82"/>
      <c r="BA1473" s="82"/>
    </row>
    <row r="1474" spans="1:53" x14ac:dyDescent="0.35">
      <c r="A1474" s="82"/>
      <c r="B1474" s="82"/>
      <c r="C1474" s="82"/>
      <c r="D1474" s="82"/>
      <c r="E1474" s="82"/>
      <c r="F1474" s="82"/>
      <c r="G1474" s="82"/>
      <c r="H1474" s="82"/>
      <c r="I1474" s="82"/>
      <c r="J1474" s="82"/>
      <c r="K1474" s="82"/>
      <c r="L1474" s="82"/>
      <c r="M1474" s="82"/>
      <c r="N1474" s="82"/>
      <c r="O1474" s="82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  <c r="Z1474" s="82"/>
      <c r="AA1474" s="82"/>
      <c r="AB1474" s="82"/>
      <c r="AC1474" s="82"/>
      <c r="AD1474" s="82"/>
      <c r="AE1474" s="82"/>
      <c r="AF1474" s="82"/>
      <c r="AG1474" s="82"/>
      <c r="AH1474" s="82"/>
      <c r="AI1474" s="82"/>
      <c r="AJ1474" s="82"/>
      <c r="AK1474" s="82"/>
      <c r="AL1474" s="82"/>
      <c r="AM1474" s="82"/>
      <c r="AN1474" s="82"/>
      <c r="AO1474" s="82"/>
      <c r="AP1474" s="82"/>
      <c r="AQ1474" s="82"/>
      <c r="AR1474" s="82"/>
      <c r="AS1474" s="82"/>
      <c r="AT1474" s="82"/>
      <c r="AU1474" s="82"/>
      <c r="AV1474" s="82"/>
      <c r="AW1474" s="82"/>
      <c r="AX1474" s="82"/>
      <c r="AY1474" s="82"/>
      <c r="AZ1474" s="82"/>
      <c r="BA1474" s="82"/>
    </row>
    <row r="1475" spans="1:53" x14ac:dyDescent="0.35">
      <c r="A1475" s="82"/>
      <c r="B1475" s="82"/>
      <c r="C1475" s="82"/>
      <c r="D1475" s="82"/>
      <c r="E1475" s="82"/>
      <c r="F1475" s="82"/>
      <c r="G1475" s="82"/>
      <c r="H1475" s="82"/>
      <c r="I1475" s="82"/>
      <c r="J1475" s="82"/>
      <c r="K1475" s="82"/>
      <c r="L1475" s="82"/>
      <c r="M1475" s="82"/>
      <c r="N1475" s="82"/>
      <c r="O1475" s="82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  <c r="Z1475" s="82"/>
      <c r="AA1475" s="82"/>
      <c r="AB1475" s="82"/>
      <c r="AC1475" s="82"/>
      <c r="AD1475" s="82"/>
      <c r="AE1475" s="82"/>
      <c r="AF1475" s="82"/>
      <c r="AG1475" s="82"/>
      <c r="AH1475" s="82"/>
      <c r="AI1475" s="82"/>
      <c r="AJ1475" s="82"/>
      <c r="AK1475" s="82"/>
      <c r="AL1475" s="82"/>
      <c r="AM1475" s="82"/>
      <c r="AN1475" s="82"/>
      <c r="AO1475" s="82"/>
      <c r="AP1475" s="82"/>
      <c r="AQ1475" s="82"/>
      <c r="AR1475" s="82"/>
      <c r="AS1475" s="82"/>
      <c r="AT1475" s="82"/>
      <c r="AU1475" s="82"/>
      <c r="AV1475" s="82"/>
      <c r="AW1475" s="82"/>
      <c r="AX1475" s="82"/>
      <c r="AY1475" s="82"/>
      <c r="AZ1475" s="82"/>
      <c r="BA1475" s="82"/>
    </row>
    <row r="1476" spans="1:53" x14ac:dyDescent="0.35">
      <c r="A1476" s="82"/>
      <c r="B1476" s="82"/>
      <c r="C1476" s="82"/>
      <c r="D1476" s="82"/>
      <c r="E1476" s="82"/>
      <c r="F1476" s="82"/>
      <c r="G1476" s="82"/>
      <c r="H1476" s="82"/>
      <c r="I1476" s="82"/>
      <c r="J1476" s="82"/>
      <c r="K1476" s="82"/>
      <c r="L1476" s="82"/>
      <c r="M1476" s="82"/>
      <c r="N1476" s="82"/>
      <c r="O1476" s="82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  <c r="Z1476" s="82"/>
      <c r="AA1476" s="82"/>
      <c r="AB1476" s="82"/>
      <c r="AC1476" s="82"/>
      <c r="AD1476" s="82"/>
      <c r="AE1476" s="82"/>
      <c r="AF1476" s="82"/>
      <c r="AG1476" s="82"/>
      <c r="AH1476" s="82"/>
      <c r="AI1476" s="82"/>
      <c r="AJ1476" s="82"/>
      <c r="AK1476" s="82"/>
      <c r="AL1476" s="82"/>
      <c r="AM1476" s="82"/>
      <c r="AN1476" s="82"/>
      <c r="AO1476" s="82"/>
      <c r="AP1476" s="82"/>
      <c r="AQ1476" s="82"/>
      <c r="AR1476" s="82"/>
      <c r="AS1476" s="82"/>
      <c r="AT1476" s="82"/>
      <c r="AU1476" s="82"/>
      <c r="AV1476" s="82"/>
      <c r="AW1476" s="82"/>
      <c r="AX1476" s="82"/>
      <c r="AY1476" s="82"/>
      <c r="AZ1476" s="82"/>
      <c r="BA1476" s="82"/>
    </row>
    <row r="1477" spans="1:53" x14ac:dyDescent="0.35">
      <c r="A1477" s="82"/>
      <c r="B1477" s="82"/>
      <c r="C1477" s="82"/>
      <c r="D1477" s="82"/>
      <c r="E1477" s="82"/>
      <c r="F1477" s="82"/>
      <c r="G1477" s="82"/>
      <c r="H1477" s="82"/>
      <c r="I1477" s="82"/>
      <c r="J1477" s="82"/>
      <c r="K1477" s="82"/>
      <c r="L1477" s="82"/>
      <c r="M1477" s="82"/>
      <c r="N1477" s="82"/>
      <c r="O1477" s="82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  <c r="Z1477" s="82"/>
      <c r="AA1477" s="82"/>
      <c r="AB1477" s="82"/>
      <c r="AC1477" s="82"/>
      <c r="AD1477" s="82"/>
      <c r="AE1477" s="82"/>
      <c r="AF1477" s="82"/>
      <c r="AG1477" s="82"/>
      <c r="AH1477" s="82"/>
      <c r="AI1477" s="82"/>
      <c r="AJ1477" s="82"/>
      <c r="AK1477" s="82"/>
      <c r="AL1477" s="82"/>
      <c r="AM1477" s="82"/>
      <c r="AN1477" s="82"/>
      <c r="AO1477" s="82"/>
      <c r="AP1477" s="82"/>
      <c r="AQ1477" s="82"/>
      <c r="AR1477" s="82"/>
      <c r="AS1477" s="82"/>
      <c r="AT1477" s="82"/>
      <c r="AU1477" s="82"/>
      <c r="AV1477" s="82"/>
      <c r="AW1477" s="82"/>
      <c r="AX1477" s="82"/>
      <c r="AY1477" s="82"/>
      <c r="AZ1477" s="82"/>
      <c r="BA1477" s="82"/>
    </row>
    <row r="1478" spans="1:53" x14ac:dyDescent="0.35">
      <c r="A1478" s="82"/>
      <c r="B1478" s="82"/>
      <c r="C1478" s="82"/>
      <c r="D1478" s="82"/>
      <c r="E1478" s="82"/>
      <c r="F1478" s="82"/>
      <c r="G1478" s="82"/>
      <c r="H1478" s="82"/>
      <c r="I1478" s="82"/>
      <c r="J1478" s="82"/>
      <c r="K1478" s="82"/>
      <c r="L1478" s="82"/>
      <c r="M1478" s="82"/>
      <c r="N1478" s="82"/>
      <c r="O1478" s="82"/>
      <c r="P1478" s="82"/>
      <c r="Q1478" s="82"/>
      <c r="R1478" s="82"/>
      <c r="S1478" s="82"/>
      <c r="T1478" s="82"/>
      <c r="U1478" s="82"/>
      <c r="V1478" s="82"/>
      <c r="W1478" s="82"/>
      <c r="X1478" s="82"/>
      <c r="Y1478" s="82"/>
      <c r="Z1478" s="82"/>
      <c r="AA1478" s="82"/>
      <c r="AB1478" s="82"/>
      <c r="AC1478" s="82"/>
      <c r="AD1478" s="82"/>
      <c r="AE1478" s="82"/>
      <c r="AF1478" s="82"/>
      <c r="AG1478" s="82"/>
      <c r="AH1478" s="82"/>
      <c r="AI1478" s="82"/>
      <c r="AJ1478" s="82"/>
      <c r="AK1478" s="82"/>
      <c r="AL1478" s="82"/>
      <c r="AM1478" s="82"/>
      <c r="AN1478" s="82"/>
      <c r="AO1478" s="82"/>
      <c r="AP1478" s="82"/>
      <c r="AQ1478" s="82"/>
      <c r="AR1478" s="82"/>
      <c r="AS1478" s="82"/>
      <c r="AT1478" s="82"/>
      <c r="AU1478" s="82"/>
      <c r="AV1478" s="82"/>
      <c r="AW1478" s="82"/>
      <c r="AX1478" s="82"/>
      <c r="AY1478" s="82"/>
      <c r="AZ1478" s="82"/>
      <c r="BA1478" s="82"/>
    </row>
    <row r="1479" spans="1:53" x14ac:dyDescent="0.35">
      <c r="A1479" s="82"/>
      <c r="B1479" s="82"/>
      <c r="C1479" s="82"/>
      <c r="D1479" s="82"/>
      <c r="E1479" s="82"/>
      <c r="F1479" s="82"/>
      <c r="G1479" s="82"/>
      <c r="H1479" s="82"/>
      <c r="I1479" s="82"/>
      <c r="J1479" s="82"/>
      <c r="K1479" s="82"/>
      <c r="L1479" s="82"/>
      <c r="M1479" s="82"/>
      <c r="N1479" s="82"/>
      <c r="O1479" s="82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  <c r="Z1479" s="82"/>
      <c r="AA1479" s="82"/>
      <c r="AB1479" s="82"/>
      <c r="AC1479" s="82"/>
      <c r="AD1479" s="82"/>
      <c r="AE1479" s="82"/>
      <c r="AF1479" s="82"/>
      <c r="AG1479" s="82"/>
      <c r="AH1479" s="82"/>
      <c r="AI1479" s="82"/>
      <c r="AJ1479" s="82"/>
      <c r="AK1479" s="82"/>
      <c r="AL1479" s="82"/>
      <c r="AM1479" s="82"/>
      <c r="AN1479" s="82"/>
      <c r="AO1479" s="82"/>
      <c r="AP1479" s="82"/>
      <c r="AQ1479" s="82"/>
      <c r="AR1479" s="82"/>
      <c r="AS1479" s="82"/>
      <c r="AT1479" s="82"/>
      <c r="AU1479" s="82"/>
      <c r="AV1479" s="82"/>
      <c r="AW1479" s="82"/>
      <c r="AX1479" s="82"/>
      <c r="AY1479" s="82"/>
      <c r="AZ1479" s="82"/>
      <c r="BA1479" s="82"/>
    </row>
    <row r="1480" spans="1:53" x14ac:dyDescent="0.35">
      <c r="A1480" s="82"/>
      <c r="B1480" s="82"/>
      <c r="C1480" s="82"/>
      <c r="D1480" s="82"/>
      <c r="E1480" s="82"/>
      <c r="F1480" s="82"/>
      <c r="G1480" s="82"/>
      <c r="H1480" s="82"/>
      <c r="I1480" s="82"/>
      <c r="J1480" s="82"/>
      <c r="K1480" s="82"/>
      <c r="L1480" s="82"/>
      <c r="M1480" s="82"/>
      <c r="N1480" s="82"/>
      <c r="O1480" s="82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  <c r="Z1480" s="82"/>
      <c r="AA1480" s="82"/>
      <c r="AB1480" s="82"/>
      <c r="AC1480" s="82"/>
      <c r="AD1480" s="82"/>
      <c r="AE1480" s="82"/>
      <c r="AF1480" s="82"/>
      <c r="AG1480" s="82"/>
      <c r="AH1480" s="82"/>
      <c r="AI1480" s="82"/>
      <c r="AJ1480" s="82"/>
      <c r="AK1480" s="82"/>
      <c r="AL1480" s="82"/>
      <c r="AM1480" s="82"/>
      <c r="AN1480" s="82"/>
      <c r="AO1480" s="82"/>
      <c r="AP1480" s="82"/>
      <c r="AQ1480" s="82"/>
      <c r="AR1480" s="82"/>
      <c r="AS1480" s="82"/>
      <c r="AT1480" s="82"/>
      <c r="AU1480" s="82"/>
      <c r="AV1480" s="82"/>
      <c r="AW1480" s="82"/>
      <c r="AX1480" s="82"/>
      <c r="AY1480" s="82"/>
      <c r="AZ1480" s="82"/>
      <c r="BA1480" s="82"/>
    </row>
    <row r="1481" spans="1:53" x14ac:dyDescent="0.35">
      <c r="A1481" s="82"/>
      <c r="B1481" s="82"/>
      <c r="C1481" s="82"/>
      <c r="D1481" s="82"/>
      <c r="E1481" s="82"/>
      <c r="F1481" s="82"/>
      <c r="G1481" s="82"/>
      <c r="H1481" s="82"/>
      <c r="I1481" s="82"/>
      <c r="J1481" s="82"/>
      <c r="K1481" s="82"/>
      <c r="L1481" s="82"/>
      <c r="M1481" s="82"/>
      <c r="N1481" s="82"/>
      <c r="O1481" s="82"/>
      <c r="P1481" s="82"/>
      <c r="Q1481" s="82"/>
      <c r="R1481" s="82"/>
      <c r="S1481" s="82"/>
      <c r="T1481" s="82"/>
      <c r="U1481" s="82"/>
      <c r="V1481" s="82"/>
      <c r="W1481" s="82"/>
      <c r="X1481" s="82"/>
      <c r="Y1481" s="82"/>
      <c r="Z1481" s="82"/>
      <c r="AA1481" s="82"/>
      <c r="AB1481" s="82"/>
      <c r="AC1481" s="82"/>
      <c r="AD1481" s="82"/>
      <c r="AE1481" s="82"/>
      <c r="AF1481" s="82"/>
      <c r="AG1481" s="82"/>
      <c r="AH1481" s="82"/>
      <c r="AI1481" s="82"/>
      <c r="AJ1481" s="82"/>
      <c r="AK1481" s="82"/>
      <c r="AL1481" s="82"/>
      <c r="AM1481" s="82"/>
      <c r="AN1481" s="82"/>
      <c r="AO1481" s="82"/>
      <c r="AP1481" s="82"/>
      <c r="AQ1481" s="82"/>
      <c r="AR1481" s="82"/>
      <c r="AS1481" s="82"/>
      <c r="AT1481" s="82"/>
      <c r="AU1481" s="82"/>
      <c r="AV1481" s="82"/>
      <c r="AW1481" s="82"/>
      <c r="AX1481" s="82"/>
      <c r="AY1481" s="82"/>
      <c r="AZ1481" s="82"/>
      <c r="BA1481" s="82"/>
    </row>
    <row r="1482" spans="1:53" x14ac:dyDescent="0.35">
      <c r="A1482" s="82"/>
      <c r="B1482" s="82"/>
      <c r="C1482" s="82"/>
      <c r="D1482" s="82"/>
      <c r="E1482" s="82"/>
      <c r="F1482" s="82"/>
      <c r="G1482" s="82"/>
      <c r="H1482" s="82"/>
      <c r="I1482" s="82"/>
      <c r="J1482" s="82"/>
      <c r="K1482" s="82"/>
      <c r="L1482" s="82"/>
      <c r="M1482" s="82"/>
      <c r="N1482" s="82"/>
      <c r="O1482" s="82"/>
      <c r="P1482" s="82"/>
      <c r="Q1482" s="82"/>
      <c r="R1482" s="82"/>
      <c r="S1482" s="82"/>
      <c r="T1482" s="82"/>
      <c r="U1482" s="82"/>
      <c r="V1482" s="82"/>
      <c r="W1482" s="82"/>
      <c r="X1482" s="82"/>
      <c r="Y1482" s="82"/>
      <c r="Z1482" s="82"/>
      <c r="AA1482" s="82"/>
      <c r="AB1482" s="82"/>
      <c r="AC1482" s="82"/>
      <c r="AD1482" s="82"/>
      <c r="AE1482" s="82"/>
      <c r="AF1482" s="82"/>
      <c r="AG1482" s="82"/>
      <c r="AH1482" s="82"/>
      <c r="AI1482" s="82"/>
      <c r="AJ1482" s="82"/>
      <c r="AK1482" s="82"/>
      <c r="AL1482" s="82"/>
      <c r="AM1482" s="82"/>
      <c r="AN1482" s="82"/>
      <c r="AO1482" s="82"/>
      <c r="AP1482" s="82"/>
      <c r="AQ1482" s="82"/>
      <c r="AR1482" s="82"/>
      <c r="AS1482" s="82"/>
      <c r="AT1482" s="82"/>
      <c r="AU1482" s="82"/>
      <c r="AV1482" s="82"/>
      <c r="AW1482" s="82"/>
      <c r="AX1482" s="82"/>
      <c r="AY1482" s="82"/>
      <c r="AZ1482" s="82"/>
      <c r="BA1482" s="82"/>
    </row>
    <row r="1483" spans="1:53" x14ac:dyDescent="0.35">
      <c r="A1483" s="82"/>
      <c r="B1483" s="82"/>
      <c r="C1483" s="82"/>
      <c r="D1483" s="82"/>
      <c r="E1483" s="82"/>
      <c r="F1483" s="82"/>
      <c r="G1483" s="82"/>
      <c r="H1483" s="82"/>
      <c r="I1483" s="82"/>
      <c r="J1483" s="82"/>
      <c r="K1483" s="82"/>
      <c r="L1483" s="82"/>
      <c r="M1483" s="82"/>
      <c r="N1483" s="82"/>
      <c r="O1483" s="82"/>
      <c r="P1483" s="82"/>
      <c r="Q1483" s="82"/>
      <c r="R1483" s="82"/>
      <c r="S1483" s="82"/>
      <c r="T1483" s="82"/>
      <c r="U1483" s="82"/>
      <c r="V1483" s="82"/>
      <c r="W1483" s="82"/>
      <c r="X1483" s="82"/>
      <c r="Y1483" s="82"/>
      <c r="Z1483" s="82"/>
      <c r="AA1483" s="82"/>
      <c r="AB1483" s="82"/>
      <c r="AC1483" s="82"/>
      <c r="AD1483" s="82"/>
      <c r="AE1483" s="82"/>
      <c r="AF1483" s="82"/>
      <c r="AG1483" s="82"/>
      <c r="AH1483" s="82"/>
      <c r="AI1483" s="82"/>
      <c r="AJ1483" s="82"/>
      <c r="AK1483" s="82"/>
      <c r="AL1483" s="82"/>
      <c r="AM1483" s="82"/>
      <c r="AN1483" s="82"/>
      <c r="AO1483" s="82"/>
      <c r="AP1483" s="82"/>
      <c r="AQ1483" s="82"/>
      <c r="AR1483" s="82"/>
      <c r="AS1483" s="82"/>
      <c r="AT1483" s="82"/>
      <c r="AU1483" s="82"/>
      <c r="AV1483" s="82"/>
      <c r="AW1483" s="82"/>
      <c r="AX1483" s="82"/>
      <c r="AY1483" s="82"/>
      <c r="AZ1483" s="82"/>
      <c r="BA1483" s="82"/>
    </row>
    <row r="1484" spans="1:53" x14ac:dyDescent="0.35">
      <c r="A1484" s="82"/>
      <c r="B1484" s="82"/>
      <c r="C1484" s="82"/>
      <c r="D1484" s="82"/>
      <c r="E1484" s="82"/>
      <c r="F1484" s="82"/>
      <c r="G1484" s="82"/>
      <c r="H1484" s="82"/>
      <c r="I1484" s="82"/>
      <c r="J1484" s="82"/>
      <c r="K1484" s="82"/>
      <c r="L1484" s="82"/>
      <c r="M1484" s="82"/>
      <c r="N1484" s="82"/>
      <c r="O1484" s="82"/>
      <c r="P1484" s="82"/>
      <c r="Q1484" s="82"/>
      <c r="R1484" s="82"/>
      <c r="S1484" s="82"/>
      <c r="T1484" s="82"/>
      <c r="U1484" s="82"/>
      <c r="V1484" s="82"/>
      <c r="W1484" s="82"/>
      <c r="X1484" s="82"/>
      <c r="Y1484" s="82"/>
      <c r="Z1484" s="82"/>
      <c r="AA1484" s="82"/>
      <c r="AB1484" s="82"/>
      <c r="AC1484" s="82"/>
      <c r="AD1484" s="82"/>
      <c r="AE1484" s="82"/>
      <c r="AF1484" s="82"/>
      <c r="AG1484" s="82"/>
      <c r="AH1484" s="82"/>
      <c r="AI1484" s="82"/>
      <c r="AJ1484" s="82"/>
      <c r="AK1484" s="82"/>
      <c r="AL1484" s="82"/>
      <c r="AM1484" s="82"/>
      <c r="AN1484" s="82"/>
      <c r="AO1484" s="82"/>
      <c r="AP1484" s="82"/>
      <c r="AQ1484" s="82"/>
      <c r="AR1484" s="82"/>
      <c r="AS1484" s="82"/>
      <c r="AT1484" s="82"/>
      <c r="AU1484" s="82"/>
      <c r="AV1484" s="82"/>
      <c r="AW1484" s="82"/>
      <c r="AX1484" s="82"/>
      <c r="AY1484" s="82"/>
      <c r="AZ1484" s="82"/>
      <c r="BA1484" s="82"/>
    </row>
    <row r="1485" spans="1:53" x14ac:dyDescent="0.35">
      <c r="A1485" s="82"/>
      <c r="B1485" s="82"/>
      <c r="C1485" s="82"/>
      <c r="D1485" s="82"/>
      <c r="E1485" s="82"/>
      <c r="F1485" s="82"/>
      <c r="G1485" s="82"/>
      <c r="H1485" s="82"/>
      <c r="I1485" s="82"/>
      <c r="J1485" s="82"/>
      <c r="K1485" s="82"/>
      <c r="L1485" s="82"/>
      <c r="M1485" s="82"/>
      <c r="N1485" s="82"/>
      <c r="O1485" s="82"/>
      <c r="P1485" s="82"/>
      <c r="Q1485" s="82"/>
      <c r="R1485" s="82"/>
      <c r="S1485" s="82"/>
      <c r="T1485" s="82"/>
      <c r="U1485" s="82"/>
      <c r="V1485" s="82"/>
      <c r="W1485" s="82"/>
      <c r="X1485" s="82"/>
      <c r="Y1485" s="82"/>
      <c r="Z1485" s="82"/>
      <c r="AA1485" s="82"/>
      <c r="AB1485" s="82"/>
      <c r="AC1485" s="82"/>
      <c r="AD1485" s="82"/>
      <c r="AE1485" s="82"/>
      <c r="AF1485" s="82"/>
      <c r="AG1485" s="82"/>
      <c r="AH1485" s="82"/>
      <c r="AI1485" s="82"/>
      <c r="AJ1485" s="82"/>
      <c r="AK1485" s="82"/>
      <c r="AL1485" s="82"/>
      <c r="AM1485" s="82"/>
      <c r="AN1485" s="82"/>
      <c r="AO1485" s="82"/>
      <c r="AP1485" s="82"/>
      <c r="AQ1485" s="82"/>
      <c r="AR1485" s="82"/>
      <c r="AS1485" s="82"/>
      <c r="AT1485" s="82"/>
      <c r="AU1485" s="82"/>
      <c r="AV1485" s="82"/>
      <c r="AW1485" s="82"/>
      <c r="AX1485" s="82"/>
      <c r="AY1485" s="82"/>
      <c r="AZ1485" s="82"/>
      <c r="BA1485" s="82"/>
    </row>
    <row r="1486" spans="1:53" x14ac:dyDescent="0.35">
      <c r="A1486" s="82"/>
      <c r="B1486" s="82"/>
      <c r="C1486" s="82"/>
      <c r="D1486" s="82"/>
      <c r="E1486" s="82"/>
      <c r="F1486" s="82"/>
      <c r="G1486" s="82"/>
      <c r="H1486" s="82"/>
      <c r="I1486" s="82"/>
      <c r="J1486" s="82"/>
      <c r="K1486" s="82"/>
      <c r="L1486" s="82"/>
      <c r="M1486" s="82"/>
      <c r="N1486" s="82"/>
      <c r="O1486" s="82"/>
      <c r="P1486" s="82"/>
      <c r="Q1486" s="82"/>
      <c r="R1486" s="82"/>
      <c r="S1486" s="82"/>
      <c r="T1486" s="82"/>
      <c r="U1486" s="82"/>
      <c r="V1486" s="82"/>
      <c r="W1486" s="82"/>
      <c r="X1486" s="82"/>
      <c r="Y1486" s="82"/>
      <c r="Z1486" s="82"/>
      <c r="AA1486" s="82"/>
      <c r="AB1486" s="82"/>
      <c r="AC1486" s="82"/>
      <c r="AD1486" s="82"/>
      <c r="AE1486" s="82"/>
      <c r="AF1486" s="82"/>
      <c r="AG1486" s="82"/>
      <c r="AH1486" s="82"/>
      <c r="AI1486" s="82"/>
      <c r="AJ1486" s="82"/>
      <c r="AK1486" s="82"/>
      <c r="AL1486" s="82"/>
      <c r="AM1486" s="82"/>
      <c r="AN1486" s="82"/>
      <c r="AO1486" s="82"/>
      <c r="AP1486" s="82"/>
      <c r="AQ1486" s="82"/>
      <c r="AR1486" s="82"/>
      <c r="AS1486" s="82"/>
      <c r="AT1486" s="82"/>
      <c r="AU1486" s="82"/>
      <c r="AV1486" s="82"/>
      <c r="AW1486" s="82"/>
      <c r="AX1486" s="82"/>
      <c r="AY1486" s="82"/>
      <c r="AZ1486" s="82"/>
      <c r="BA1486" s="82"/>
    </row>
    <row r="1487" spans="1:53" x14ac:dyDescent="0.35">
      <c r="A1487" s="82"/>
      <c r="B1487" s="82"/>
      <c r="C1487" s="82"/>
      <c r="D1487" s="82"/>
      <c r="E1487" s="82"/>
      <c r="F1487" s="82"/>
      <c r="G1487" s="82"/>
      <c r="H1487" s="82"/>
      <c r="I1487" s="82"/>
      <c r="J1487" s="82"/>
      <c r="K1487" s="82"/>
      <c r="L1487" s="82"/>
      <c r="M1487" s="82"/>
      <c r="N1487" s="82"/>
      <c r="O1487" s="82"/>
      <c r="P1487" s="82"/>
      <c r="Q1487" s="82"/>
      <c r="R1487" s="82"/>
      <c r="S1487" s="82"/>
      <c r="T1487" s="82"/>
      <c r="U1487" s="82"/>
      <c r="V1487" s="82"/>
      <c r="W1487" s="82"/>
      <c r="X1487" s="82"/>
      <c r="Y1487" s="82"/>
      <c r="Z1487" s="82"/>
      <c r="AA1487" s="82"/>
      <c r="AB1487" s="82"/>
      <c r="AC1487" s="82"/>
      <c r="AD1487" s="82"/>
      <c r="AE1487" s="82"/>
      <c r="AF1487" s="82"/>
      <c r="AG1487" s="82"/>
      <c r="AH1487" s="82"/>
      <c r="AI1487" s="82"/>
      <c r="AJ1487" s="82"/>
      <c r="AK1487" s="82"/>
      <c r="AL1487" s="82"/>
      <c r="AM1487" s="82"/>
      <c r="AN1487" s="82"/>
      <c r="AO1487" s="82"/>
      <c r="AP1487" s="82"/>
      <c r="AQ1487" s="82"/>
      <c r="AR1487" s="82"/>
      <c r="AS1487" s="82"/>
      <c r="AT1487" s="82"/>
      <c r="AU1487" s="82"/>
      <c r="AV1487" s="82"/>
      <c r="AW1487" s="82"/>
      <c r="AX1487" s="82"/>
      <c r="AY1487" s="82"/>
      <c r="AZ1487" s="82"/>
      <c r="BA1487" s="82"/>
    </row>
    <row r="1488" spans="1:53" x14ac:dyDescent="0.35">
      <c r="A1488" s="82"/>
      <c r="B1488" s="82"/>
      <c r="C1488" s="82"/>
      <c r="D1488" s="82"/>
      <c r="E1488" s="82"/>
      <c r="F1488" s="82"/>
      <c r="G1488" s="82"/>
      <c r="H1488" s="82"/>
      <c r="I1488" s="82"/>
      <c r="J1488" s="82"/>
      <c r="K1488" s="82"/>
      <c r="L1488" s="82"/>
      <c r="M1488" s="82"/>
      <c r="N1488" s="82"/>
      <c r="O1488" s="82"/>
      <c r="P1488" s="82"/>
      <c r="Q1488" s="82"/>
      <c r="R1488" s="82"/>
      <c r="S1488" s="82"/>
      <c r="T1488" s="82"/>
      <c r="U1488" s="82"/>
      <c r="V1488" s="82"/>
      <c r="W1488" s="82"/>
      <c r="X1488" s="82"/>
      <c r="Y1488" s="82"/>
      <c r="Z1488" s="82"/>
      <c r="AA1488" s="82"/>
      <c r="AB1488" s="82"/>
      <c r="AC1488" s="82"/>
      <c r="AD1488" s="82"/>
      <c r="AE1488" s="82"/>
      <c r="AF1488" s="82"/>
      <c r="AG1488" s="82"/>
      <c r="AH1488" s="82"/>
      <c r="AI1488" s="82"/>
      <c r="AJ1488" s="82"/>
      <c r="AK1488" s="82"/>
      <c r="AL1488" s="82"/>
      <c r="AM1488" s="82"/>
      <c r="AN1488" s="82"/>
      <c r="AO1488" s="82"/>
      <c r="AP1488" s="82"/>
      <c r="AQ1488" s="82"/>
      <c r="AR1488" s="82"/>
      <c r="AS1488" s="82"/>
      <c r="AT1488" s="82"/>
      <c r="AU1488" s="82"/>
      <c r="AV1488" s="82"/>
      <c r="AW1488" s="82"/>
      <c r="AX1488" s="82"/>
      <c r="AY1488" s="82"/>
      <c r="AZ1488" s="82"/>
      <c r="BA1488" s="82"/>
    </row>
    <row r="1489" spans="1:53" x14ac:dyDescent="0.35">
      <c r="A1489" s="82"/>
      <c r="B1489" s="82"/>
      <c r="C1489" s="82"/>
      <c r="D1489" s="82"/>
      <c r="E1489" s="82"/>
      <c r="F1489" s="82"/>
      <c r="G1489" s="82"/>
      <c r="H1489" s="82"/>
      <c r="I1489" s="82"/>
      <c r="J1489" s="82"/>
      <c r="K1489" s="82"/>
      <c r="L1489" s="82"/>
      <c r="M1489" s="82"/>
      <c r="N1489" s="82"/>
      <c r="O1489" s="82"/>
      <c r="P1489" s="82"/>
      <c r="Q1489" s="82"/>
      <c r="R1489" s="82"/>
      <c r="S1489" s="82"/>
      <c r="T1489" s="82"/>
      <c r="U1489" s="82"/>
      <c r="V1489" s="82"/>
      <c r="W1489" s="82"/>
      <c r="X1489" s="82"/>
      <c r="Y1489" s="82"/>
      <c r="Z1489" s="82"/>
      <c r="AA1489" s="82"/>
      <c r="AB1489" s="82"/>
      <c r="AC1489" s="82"/>
      <c r="AD1489" s="82"/>
      <c r="AE1489" s="82"/>
      <c r="AF1489" s="82"/>
      <c r="AG1489" s="82"/>
      <c r="AH1489" s="82"/>
      <c r="AI1489" s="82"/>
      <c r="AJ1489" s="82"/>
      <c r="AK1489" s="82"/>
      <c r="AL1489" s="82"/>
      <c r="AM1489" s="82"/>
      <c r="AN1489" s="82"/>
      <c r="AO1489" s="82"/>
      <c r="AP1489" s="82"/>
      <c r="AQ1489" s="82"/>
      <c r="AR1489" s="82"/>
      <c r="AS1489" s="82"/>
      <c r="AT1489" s="82"/>
      <c r="AU1489" s="82"/>
      <c r="AV1489" s="82"/>
      <c r="AW1489" s="82"/>
      <c r="AX1489" s="82"/>
      <c r="AY1489" s="82"/>
      <c r="AZ1489" s="82"/>
      <c r="BA1489" s="82"/>
    </row>
    <row r="1490" spans="1:53" x14ac:dyDescent="0.35">
      <c r="A1490" s="82"/>
      <c r="B1490" s="82"/>
      <c r="C1490" s="82"/>
      <c r="D1490" s="82"/>
      <c r="E1490" s="82"/>
      <c r="F1490" s="82"/>
      <c r="G1490" s="82"/>
      <c r="H1490" s="82"/>
      <c r="I1490" s="82"/>
      <c r="J1490" s="82"/>
      <c r="K1490" s="82"/>
      <c r="L1490" s="82"/>
      <c r="M1490" s="82"/>
      <c r="N1490" s="82"/>
      <c r="O1490" s="82"/>
      <c r="P1490" s="82"/>
      <c r="Q1490" s="82"/>
      <c r="R1490" s="82"/>
      <c r="S1490" s="82"/>
      <c r="T1490" s="82"/>
      <c r="U1490" s="82"/>
      <c r="V1490" s="82"/>
      <c r="W1490" s="82"/>
      <c r="X1490" s="82"/>
      <c r="Y1490" s="82"/>
      <c r="Z1490" s="82"/>
      <c r="AA1490" s="82"/>
      <c r="AB1490" s="82"/>
      <c r="AC1490" s="82"/>
      <c r="AD1490" s="82"/>
      <c r="AE1490" s="82"/>
      <c r="AF1490" s="82"/>
      <c r="AG1490" s="82"/>
      <c r="AH1490" s="82"/>
      <c r="AI1490" s="82"/>
      <c r="AJ1490" s="82"/>
      <c r="AK1490" s="82"/>
      <c r="AL1490" s="82"/>
      <c r="AM1490" s="82"/>
      <c r="AN1490" s="82"/>
      <c r="AO1490" s="82"/>
      <c r="AP1490" s="82"/>
      <c r="AQ1490" s="82"/>
      <c r="AR1490" s="82"/>
      <c r="AS1490" s="82"/>
      <c r="AT1490" s="82"/>
      <c r="AU1490" s="82"/>
      <c r="AV1490" s="82"/>
      <c r="AW1490" s="82"/>
      <c r="AX1490" s="82"/>
      <c r="AY1490" s="82"/>
      <c r="AZ1490" s="82"/>
      <c r="BA1490" s="82"/>
    </row>
    <row r="1491" spans="1:53" x14ac:dyDescent="0.35">
      <c r="A1491" s="82"/>
      <c r="B1491" s="82"/>
      <c r="C1491" s="82"/>
      <c r="D1491" s="82"/>
      <c r="E1491" s="82"/>
      <c r="F1491" s="82"/>
      <c r="G1491" s="82"/>
      <c r="H1491" s="82"/>
      <c r="I1491" s="82"/>
      <c r="J1491" s="82"/>
      <c r="K1491" s="82"/>
      <c r="L1491" s="82"/>
      <c r="M1491" s="82"/>
      <c r="N1491" s="82"/>
      <c r="O1491" s="82"/>
      <c r="P1491" s="82"/>
      <c r="Q1491" s="82"/>
      <c r="R1491" s="82"/>
      <c r="S1491" s="82"/>
      <c r="T1491" s="82"/>
      <c r="U1491" s="82"/>
      <c r="V1491" s="82"/>
      <c r="W1491" s="82"/>
      <c r="X1491" s="82"/>
      <c r="Y1491" s="82"/>
      <c r="Z1491" s="82"/>
      <c r="AA1491" s="82"/>
      <c r="AB1491" s="82"/>
      <c r="AC1491" s="82"/>
      <c r="AD1491" s="82"/>
      <c r="AE1491" s="82"/>
      <c r="AF1491" s="82"/>
      <c r="AG1491" s="82"/>
      <c r="AH1491" s="82"/>
      <c r="AI1491" s="82"/>
      <c r="AJ1491" s="82"/>
      <c r="AK1491" s="82"/>
      <c r="AL1491" s="82"/>
      <c r="AM1491" s="82"/>
      <c r="AN1491" s="82"/>
      <c r="AO1491" s="82"/>
      <c r="AP1491" s="82"/>
      <c r="AQ1491" s="82"/>
      <c r="AR1491" s="82"/>
      <c r="AS1491" s="82"/>
      <c r="AT1491" s="82"/>
      <c r="AU1491" s="82"/>
      <c r="AV1491" s="82"/>
      <c r="AW1491" s="82"/>
      <c r="AX1491" s="82"/>
      <c r="AY1491" s="82"/>
      <c r="AZ1491" s="82"/>
      <c r="BA1491" s="82"/>
    </row>
    <row r="1492" spans="1:53" x14ac:dyDescent="0.35">
      <c r="A1492" s="82"/>
      <c r="B1492" s="82"/>
      <c r="C1492" s="82"/>
      <c r="D1492" s="82"/>
      <c r="E1492" s="82"/>
      <c r="F1492" s="82"/>
      <c r="G1492" s="82"/>
      <c r="H1492" s="82"/>
      <c r="I1492" s="82"/>
      <c r="J1492" s="82"/>
      <c r="K1492" s="82"/>
      <c r="L1492" s="82"/>
      <c r="M1492" s="82"/>
      <c r="N1492" s="82"/>
      <c r="O1492" s="82"/>
      <c r="P1492" s="82"/>
      <c r="Q1492" s="82"/>
      <c r="R1492" s="82"/>
      <c r="S1492" s="82"/>
      <c r="T1492" s="82"/>
      <c r="U1492" s="82"/>
      <c r="V1492" s="82"/>
      <c r="W1492" s="82"/>
      <c r="X1492" s="82"/>
      <c r="Y1492" s="82"/>
      <c r="Z1492" s="82"/>
      <c r="AA1492" s="82"/>
      <c r="AB1492" s="82"/>
      <c r="AC1492" s="82"/>
      <c r="AD1492" s="82"/>
      <c r="AE1492" s="82"/>
      <c r="AF1492" s="82"/>
      <c r="AG1492" s="82"/>
      <c r="AH1492" s="82"/>
      <c r="AI1492" s="82"/>
      <c r="AJ1492" s="82"/>
      <c r="AK1492" s="82"/>
      <c r="AL1492" s="82"/>
      <c r="AM1492" s="82"/>
      <c r="AN1492" s="82"/>
      <c r="AO1492" s="82"/>
      <c r="AP1492" s="82"/>
      <c r="AQ1492" s="82"/>
      <c r="AR1492" s="82"/>
      <c r="AS1492" s="82"/>
      <c r="AT1492" s="82"/>
      <c r="AU1492" s="82"/>
      <c r="AV1492" s="82"/>
      <c r="AW1492" s="82"/>
      <c r="AX1492" s="82"/>
      <c r="AY1492" s="82"/>
      <c r="AZ1492" s="82"/>
      <c r="BA1492" s="82"/>
    </row>
    <row r="1493" spans="1:53" x14ac:dyDescent="0.35">
      <c r="A1493" s="82"/>
      <c r="B1493" s="82"/>
      <c r="C1493" s="82"/>
      <c r="D1493" s="82"/>
      <c r="E1493" s="82"/>
      <c r="F1493" s="82"/>
      <c r="G1493" s="82"/>
      <c r="H1493" s="82"/>
      <c r="I1493" s="82"/>
      <c r="J1493" s="82"/>
      <c r="K1493" s="82"/>
      <c r="L1493" s="82"/>
      <c r="M1493" s="82"/>
      <c r="N1493" s="82"/>
      <c r="O1493" s="82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  <c r="Z1493" s="82"/>
      <c r="AA1493" s="82"/>
      <c r="AB1493" s="82"/>
      <c r="AC1493" s="82"/>
      <c r="AD1493" s="82"/>
      <c r="AE1493" s="82"/>
      <c r="AF1493" s="82"/>
      <c r="AG1493" s="82"/>
      <c r="AH1493" s="82"/>
      <c r="AI1493" s="82"/>
      <c r="AJ1493" s="82"/>
      <c r="AK1493" s="82"/>
      <c r="AL1493" s="82"/>
      <c r="AM1493" s="82"/>
      <c r="AN1493" s="82"/>
      <c r="AO1493" s="82"/>
      <c r="AP1493" s="82"/>
      <c r="AQ1493" s="82"/>
      <c r="AR1493" s="82"/>
      <c r="AS1493" s="82"/>
      <c r="AT1493" s="82"/>
      <c r="AU1493" s="82"/>
      <c r="AV1493" s="82"/>
      <c r="AW1493" s="82"/>
      <c r="AX1493" s="82"/>
      <c r="AY1493" s="82"/>
      <c r="AZ1493" s="82"/>
      <c r="BA1493" s="82"/>
    </row>
    <row r="1494" spans="1:53" x14ac:dyDescent="0.35">
      <c r="A1494" s="82"/>
      <c r="B1494" s="82"/>
      <c r="C1494" s="82"/>
      <c r="D1494" s="82"/>
      <c r="E1494" s="82"/>
      <c r="F1494" s="82"/>
      <c r="G1494" s="82"/>
      <c r="H1494" s="82"/>
      <c r="I1494" s="82"/>
      <c r="J1494" s="82"/>
      <c r="K1494" s="82"/>
      <c r="L1494" s="82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  <c r="Z1494" s="82"/>
      <c r="AA1494" s="82"/>
      <c r="AB1494" s="82"/>
      <c r="AC1494" s="82"/>
      <c r="AD1494" s="82"/>
      <c r="AE1494" s="82"/>
      <c r="AF1494" s="82"/>
      <c r="AG1494" s="82"/>
      <c r="AH1494" s="82"/>
      <c r="AI1494" s="82"/>
      <c r="AJ1494" s="82"/>
      <c r="AK1494" s="82"/>
      <c r="AL1494" s="82"/>
      <c r="AM1494" s="82"/>
      <c r="AN1494" s="82"/>
      <c r="AO1494" s="82"/>
      <c r="AP1494" s="82"/>
      <c r="AQ1494" s="82"/>
      <c r="AR1494" s="82"/>
      <c r="AS1494" s="82"/>
      <c r="AT1494" s="82"/>
      <c r="AU1494" s="82"/>
      <c r="AV1494" s="82"/>
      <c r="AW1494" s="82"/>
      <c r="AX1494" s="82"/>
      <c r="AY1494" s="82"/>
      <c r="AZ1494" s="82"/>
      <c r="BA1494" s="82"/>
    </row>
    <row r="1495" spans="1:53" x14ac:dyDescent="0.35">
      <c r="A1495" s="82"/>
      <c r="B1495" s="82"/>
      <c r="C1495" s="82"/>
      <c r="D1495" s="82"/>
      <c r="E1495" s="82"/>
      <c r="F1495" s="82"/>
      <c r="G1495" s="82"/>
      <c r="H1495" s="82"/>
      <c r="I1495" s="82"/>
      <c r="J1495" s="82"/>
      <c r="K1495" s="82"/>
      <c r="L1495" s="82"/>
      <c r="M1495" s="82"/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/>
      <c r="Y1495" s="82"/>
      <c r="Z1495" s="82"/>
      <c r="AA1495" s="82"/>
      <c r="AB1495" s="82"/>
      <c r="AC1495" s="82"/>
      <c r="AD1495" s="82"/>
      <c r="AE1495" s="82"/>
      <c r="AF1495" s="82"/>
      <c r="AG1495" s="82"/>
      <c r="AH1495" s="82"/>
      <c r="AI1495" s="82"/>
      <c r="AJ1495" s="82"/>
      <c r="AK1495" s="82"/>
      <c r="AL1495" s="82"/>
      <c r="AM1495" s="82"/>
      <c r="AN1495" s="82"/>
      <c r="AO1495" s="82"/>
      <c r="AP1495" s="82"/>
      <c r="AQ1495" s="82"/>
      <c r="AR1495" s="82"/>
      <c r="AS1495" s="82"/>
      <c r="AT1495" s="82"/>
      <c r="AU1495" s="82"/>
      <c r="AV1495" s="82"/>
      <c r="AW1495" s="82"/>
      <c r="AX1495" s="82"/>
      <c r="AY1495" s="82"/>
      <c r="AZ1495" s="82"/>
      <c r="BA1495" s="82"/>
    </row>
    <row r="1496" spans="1:53" x14ac:dyDescent="0.35">
      <c r="A1496" s="82"/>
      <c r="B1496" s="82"/>
      <c r="C1496" s="82"/>
      <c r="D1496" s="82"/>
      <c r="E1496" s="82"/>
      <c r="F1496" s="82"/>
      <c r="G1496" s="82"/>
      <c r="H1496" s="82"/>
      <c r="I1496" s="82"/>
      <c r="J1496" s="82"/>
      <c r="K1496" s="82"/>
      <c r="L1496" s="82"/>
      <c r="M1496" s="82"/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/>
      <c r="Y1496" s="82"/>
      <c r="Z1496" s="82"/>
      <c r="AA1496" s="82"/>
      <c r="AB1496" s="82"/>
      <c r="AC1496" s="82"/>
      <c r="AD1496" s="82"/>
      <c r="AE1496" s="82"/>
      <c r="AF1496" s="82"/>
      <c r="AG1496" s="82"/>
      <c r="AH1496" s="82"/>
      <c r="AI1496" s="82"/>
      <c r="AJ1496" s="82"/>
      <c r="AK1496" s="82"/>
      <c r="AL1496" s="82"/>
      <c r="AM1496" s="82"/>
      <c r="AN1496" s="82"/>
      <c r="AO1496" s="82"/>
      <c r="AP1496" s="82"/>
      <c r="AQ1496" s="82"/>
      <c r="AR1496" s="82"/>
      <c r="AS1496" s="82"/>
      <c r="AT1496" s="82"/>
      <c r="AU1496" s="82"/>
      <c r="AV1496" s="82"/>
      <c r="AW1496" s="82"/>
      <c r="AX1496" s="82"/>
      <c r="AY1496" s="82"/>
      <c r="AZ1496" s="82"/>
      <c r="BA1496" s="82"/>
    </row>
    <row r="1497" spans="1:53" x14ac:dyDescent="0.35">
      <c r="A1497" s="82"/>
      <c r="B1497" s="82"/>
      <c r="C1497" s="82"/>
      <c r="D1497" s="82"/>
      <c r="E1497" s="82"/>
      <c r="F1497" s="82"/>
      <c r="G1497" s="82"/>
      <c r="H1497" s="82"/>
      <c r="I1497" s="82"/>
      <c r="J1497" s="82"/>
      <c r="K1497" s="82"/>
      <c r="L1497" s="82"/>
      <c r="M1497" s="82"/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/>
      <c r="Y1497" s="82"/>
      <c r="Z1497" s="82"/>
      <c r="AA1497" s="82"/>
      <c r="AB1497" s="82"/>
      <c r="AC1497" s="82"/>
      <c r="AD1497" s="82"/>
      <c r="AE1497" s="82"/>
      <c r="AF1497" s="82"/>
      <c r="AG1497" s="82"/>
      <c r="AH1497" s="82"/>
      <c r="AI1497" s="82"/>
      <c r="AJ1497" s="82"/>
      <c r="AK1497" s="82"/>
      <c r="AL1497" s="82"/>
      <c r="AM1497" s="82"/>
      <c r="AN1497" s="82"/>
      <c r="AO1497" s="82"/>
      <c r="AP1497" s="82"/>
      <c r="AQ1497" s="82"/>
      <c r="AR1497" s="82"/>
      <c r="AS1497" s="82"/>
      <c r="AT1497" s="82"/>
      <c r="AU1497" s="82"/>
      <c r="AV1497" s="82"/>
      <c r="AW1497" s="82"/>
      <c r="AX1497" s="82"/>
      <c r="AY1497" s="82"/>
      <c r="AZ1497" s="82"/>
      <c r="BA1497" s="82"/>
    </row>
    <row r="1498" spans="1:53" x14ac:dyDescent="0.35">
      <c r="A1498" s="82"/>
      <c r="B1498" s="82"/>
      <c r="C1498" s="82"/>
      <c r="D1498" s="82"/>
      <c r="E1498" s="82"/>
      <c r="F1498" s="82"/>
      <c r="G1498" s="82"/>
      <c r="H1498" s="82"/>
      <c r="I1498" s="82"/>
      <c r="J1498" s="82"/>
      <c r="K1498" s="82"/>
      <c r="L1498" s="82"/>
      <c r="M1498" s="82"/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/>
      <c r="Y1498" s="82"/>
      <c r="Z1498" s="82"/>
      <c r="AA1498" s="82"/>
      <c r="AB1498" s="82"/>
      <c r="AC1498" s="82"/>
      <c r="AD1498" s="82"/>
      <c r="AE1498" s="82"/>
      <c r="AF1498" s="82"/>
      <c r="AG1498" s="82"/>
      <c r="AH1498" s="82"/>
      <c r="AI1498" s="82"/>
      <c r="AJ1498" s="82"/>
      <c r="AK1498" s="82"/>
      <c r="AL1498" s="82"/>
      <c r="AM1498" s="82"/>
      <c r="AN1498" s="82"/>
      <c r="AO1498" s="82"/>
      <c r="AP1498" s="82"/>
      <c r="AQ1498" s="82"/>
      <c r="AR1498" s="82"/>
      <c r="AS1498" s="82"/>
      <c r="AT1498" s="82"/>
      <c r="AU1498" s="82"/>
      <c r="AV1498" s="82"/>
      <c r="AW1498" s="82"/>
      <c r="AX1498" s="82"/>
      <c r="AY1498" s="82"/>
      <c r="AZ1498" s="82"/>
      <c r="BA1498" s="82"/>
    </row>
    <row r="1499" spans="1:53" x14ac:dyDescent="0.35">
      <c r="A1499" s="82"/>
      <c r="B1499" s="82"/>
      <c r="C1499" s="82"/>
      <c r="D1499" s="82"/>
      <c r="E1499" s="82"/>
      <c r="F1499" s="82"/>
      <c r="G1499" s="82"/>
      <c r="H1499" s="82"/>
      <c r="I1499" s="82"/>
      <c r="J1499" s="82"/>
      <c r="K1499" s="82"/>
      <c r="L1499" s="82"/>
      <c r="M1499" s="82"/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/>
      <c r="Y1499" s="82"/>
      <c r="Z1499" s="82"/>
      <c r="AA1499" s="82"/>
      <c r="AB1499" s="82"/>
      <c r="AC1499" s="82"/>
      <c r="AD1499" s="82"/>
      <c r="AE1499" s="82"/>
      <c r="AF1499" s="82"/>
      <c r="AG1499" s="82"/>
      <c r="AH1499" s="82"/>
      <c r="AI1499" s="82"/>
      <c r="AJ1499" s="82"/>
      <c r="AK1499" s="82"/>
      <c r="AL1499" s="82"/>
      <c r="AM1499" s="82"/>
      <c r="AN1499" s="82"/>
      <c r="AO1499" s="82"/>
      <c r="AP1499" s="82"/>
      <c r="AQ1499" s="82"/>
      <c r="AR1499" s="82"/>
      <c r="AS1499" s="82"/>
      <c r="AT1499" s="82"/>
      <c r="AU1499" s="82"/>
      <c r="AV1499" s="82"/>
      <c r="AW1499" s="82"/>
      <c r="AX1499" s="82"/>
      <c r="AY1499" s="82"/>
      <c r="AZ1499" s="82"/>
      <c r="BA1499" s="82"/>
    </row>
    <row r="1500" spans="1:53" x14ac:dyDescent="0.35">
      <c r="A1500" s="82"/>
      <c r="B1500" s="82"/>
      <c r="C1500" s="82"/>
      <c r="D1500" s="82"/>
      <c r="E1500" s="82"/>
      <c r="F1500" s="82"/>
      <c r="G1500" s="82"/>
      <c r="H1500" s="82"/>
      <c r="I1500" s="82"/>
      <c r="J1500" s="82"/>
      <c r="K1500" s="82"/>
      <c r="L1500" s="82"/>
      <c r="M1500" s="82"/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/>
      <c r="Y1500" s="82"/>
      <c r="Z1500" s="82"/>
      <c r="AA1500" s="82"/>
      <c r="AB1500" s="82"/>
      <c r="AC1500" s="82"/>
      <c r="AD1500" s="82"/>
      <c r="AE1500" s="82"/>
      <c r="AF1500" s="82"/>
      <c r="AG1500" s="82"/>
      <c r="AH1500" s="82"/>
      <c r="AI1500" s="82"/>
      <c r="AJ1500" s="82"/>
      <c r="AK1500" s="82"/>
      <c r="AL1500" s="82"/>
      <c r="AM1500" s="82"/>
      <c r="AN1500" s="82"/>
      <c r="AO1500" s="82"/>
      <c r="AP1500" s="82"/>
      <c r="AQ1500" s="82"/>
      <c r="AR1500" s="82"/>
      <c r="AS1500" s="82"/>
      <c r="AT1500" s="82"/>
      <c r="AU1500" s="82"/>
      <c r="AV1500" s="82"/>
      <c r="AW1500" s="82"/>
      <c r="AX1500" s="82"/>
      <c r="AY1500" s="82"/>
      <c r="AZ1500" s="82"/>
      <c r="BA1500" s="82"/>
    </row>
    <row r="1501" spans="1:53" x14ac:dyDescent="0.35">
      <c r="A1501" s="82"/>
      <c r="B1501" s="82"/>
      <c r="C1501" s="82"/>
      <c r="D1501" s="82"/>
      <c r="E1501" s="82"/>
      <c r="F1501" s="82"/>
      <c r="G1501" s="82"/>
      <c r="H1501" s="82"/>
      <c r="I1501" s="82"/>
      <c r="J1501" s="82"/>
      <c r="K1501" s="82"/>
      <c r="L1501" s="82"/>
      <c r="M1501" s="82"/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/>
      <c r="Y1501" s="82"/>
      <c r="Z1501" s="82"/>
      <c r="AA1501" s="82"/>
      <c r="AB1501" s="82"/>
      <c r="AC1501" s="82"/>
      <c r="AD1501" s="82"/>
      <c r="AE1501" s="82"/>
      <c r="AF1501" s="82"/>
      <c r="AG1501" s="82"/>
      <c r="AH1501" s="82"/>
      <c r="AI1501" s="82"/>
      <c r="AJ1501" s="82"/>
      <c r="AK1501" s="82"/>
      <c r="AL1501" s="82"/>
      <c r="AM1501" s="82"/>
      <c r="AN1501" s="82"/>
      <c r="AO1501" s="82"/>
      <c r="AP1501" s="82"/>
      <c r="AQ1501" s="82"/>
      <c r="AR1501" s="82"/>
      <c r="AS1501" s="82"/>
      <c r="AT1501" s="82"/>
      <c r="AU1501" s="82"/>
      <c r="AV1501" s="82"/>
      <c r="AW1501" s="82"/>
      <c r="AX1501" s="82"/>
      <c r="AY1501" s="82"/>
      <c r="AZ1501" s="82"/>
      <c r="BA1501" s="82"/>
    </row>
    <row r="1502" spans="1:53" x14ac:dyDescent="0.35">
      <c r="A1502" s="82"/>
      <c r="B1502" s="82"/>
      <c r="C1502" s="82"/>
      <c r="D1502" s="82"/>
      <c r="E1502" s="82"/>
      <c r="F1502" s="82"/>
      <c r="G1502" s="82"/>
      <c r="H1502" s="82"/>
      <c r="I1502" s="82"/>
      <c r="J1502" s="82"/>
      <c r="K1502" s="82"/>
      <c r="L1502" s="82"/>
      <c r="M1502" s="82"/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/>
      <c r="Y1502" s="82"/>
      <c r="Z1502" s="82"/>
      <c r="AA1502" s="82"/>
      <c r="AB1502" s="82"/>
      <c r="AC1502" s="82"/>
      <c r="AD1502" s="82"/>
      <c r="AE1502" s="82"/>
      <c r="AF1502" s="82"/>
      <c r="AG1502" s="82"/>
      <c r="AH1502" s="82"/>
      <c r="AI1502" s="82"/>
      <c r="AJ1502" s="82"/>
      <c r="AK1502" s="82"/>
      <c r="AL1502" s="82"/>
      <c r="AM1502" s="82"/>
      <c r="AN1502" s="82"/>
      <c r="AO1502" s="82"/>
      <c r="AP1502" s="82"/>
      <c r="AQ1502" s="82"/>
      <c r="AR1502" s="82"/>
      <c r="AS1502" s="82"/>
      <c r="AT1502" s="82"/>
      <c r="AU1502" s="82"/>
      <c r="AV1502" s="82"/>
      <c r="AW1502" s="82"/>
      <c r="AX1502" s="82"/>
      <c r="AY1502" s="82"/>
      <c r="AZ1502" s="82"/>
      <c r="BA1502" s="82"/>
    </row>
    <row r="1503" spans="1:53" x14ac:dyDescent="0.35">
      <c r="A1503" s="82"/>
      <c r="B1503" s="82"/>
      <c r="C1503" s="82"/>
      <c r="D1503" s="82"/>
      <c r="E1503" s="82"/>
      <c r="F1503" s="82"/>
      <c r="G1503" s="82"/>
      <c r="H1503" s="82"/>
      <c r="I1503" s="82"/>
      <c r="J1503" s="82"/>
      <c r="K1503" s="82"/>
      <c r="L1503" s="82"/>
      <c r="M1503" s="82"/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/>
      <c r="Y1503" s="82"/>
      <c r="Z1503" s="82"/>
      <c r="AA1503" s="82"/>
      <c r="AB1503" s="82"/>
      <c r="AC1503" s="82"/>
      <c r="AD1503" s="82"/>
      <c r="AE1503" s="82"/>
      <c r="AF1503" s="82"/>
      <c r="AG1503" s="82"/>
      <c r="AH1503" s="82"/>
      <c r="AI1503" s="82"/>
      <c r="AJ1503" s="82"/>
      <c r="AK1503" s="82"/>
      <c r="AL1503" s="82"/>
      <c r="AM1503" s="82"/>
      <c r="AN1503" s="82"/>
      <c r="AO1503" s="82"/>
      <c r="AP1503" s="82"/>
      <c r="AQ1503" s="82"/>
      <c r="AR1503" s="82"/>
      <c r="AS1503" s="82"/>
      <c r="AT1503" s="82"/>
      <c r="AU1503" s="82"/>
      <c r="AV1503" s="82"/>
      <c r="AW1503" s="82"/>
      <c r="AX1503" s="82"/>
      <c r="AY1503" s="82"/>
      <c r="AZ1503" s="82"/>
      <c r="BA1503" s="82"/>
    </row>
    <row r="1504" spans="1:53" x14ac:dyDescent="0.35">
      <c r="A1504" s="82"/>
      <c r="B1504" s="82"/>
      <c r="C1504" s="82"/>
      <c r="D1504" s="82"/>
      <c r="E1504" s="82"/>
      <c r="F1504" s="82"/>
      <c r="G1504" s="82"/>
      <c r="H1504" s="82"/>
      <c r="I1504" s="82"/>
      <c r="J1504" s="82"/>
      <c r="K1504" s="82"/>
      <c r="L1504" s="82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  <c r="Z1504" s="82"/>
      <c r="AA1504" s="82"/>
      <c r="AB1504" s="82"/>
      <c r="AC1504" s="82"/>
      <c r="AD1504" s="82"/>
      <c r="AE1504" s="82"/>
      <c r="AF1504" s="82"/>
      <c r="AG1504" s="82"/>
      <c r="AH1504" s="82"/>
      <c r="AI1504" s="82"/>
      <c r="AJ1504" s="82"/>
      <c r="AK1504" s="82"/>
      <c r="AL1504" s="82"/>
      <c r="AM1504" s="82"/>
      <c r="AN1504" s="82"/>
      <c r="AO1504" s="82"/>
      <c r="AP1504" s="82"/>
      <c r="AQ1504" s="82"/>
      <c r="AR1504" s="82"/>
      <c r="AS1504" s="82"/>
      <c r="AT1504" s="82"/>
      <c r="AU1504" s="82"/>
      <c r="AV1504" s="82"/>
      <c r="AW1504" s="82"/>
      <c r="AX1504" s="82"/>
      <c r="AY1504" s="82"/>
      <c r="AZ1504" s="82"/>
      <c r="BA1504" s="82"/>
    </row>
    <row r="1505" spans="1:53" x14ac:dyDescent="0.35">
      <c r="A1505" s="82"/>
      <c r="B1505" s="82"/>
      <c r="C1505" s="82"/>
      <c r="D1505" s="82"/>
      <c r="E1505" s="82"/>
      <c r="F1505" s="82"/>
      <c r="G1505" s="82"/>
      <c r="H1505" s="82"/>
      <c r="I1505" s="82"/>
      <c r="J1505" s="82"/>
      <c r="K1505" s="82"/>
      <c r="L1505" s="82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  <c r="Z1505" s="82"/>
      <c r="AA1505" s="82"/>
      <c r="AB1505" s="82"/>
      <c r="AC1505" s="82"/>
      <c r="AD1505" s="82"/>
      <c r="AE1505" s="82"/>
      <c r="AF1505" s="82"/>
      <c r="AG1505" s="82"/>
      <c r="AH1505" s="82"/>
      <c r="AI1505" s="82"/>
      <c r="AJ1505" s="82"/>
      <c r="AK1505" s="82"/>
      <c r="AL1505" s="82"/>
      <c r="AM1505" s="82"/>
      <c r="AN1505" s="82"/>
      <c r="AO1505" s="82"/>
      <c r="AP1505" s="82"/>
      <c r="AQ1505" s="82"/>
      <c r="AR1505" s="82"/>
      <c r="AS1505" s="82"/>
      <c r="AT1505" s="82"/>
      <c r="AU1505" s="82"/>
      <c r="AV1505" s="82"/>
      <c r="AW1505" s="82"/>
      <c r="AX1505" s="82"/>
      <c r="AY1505" s="82"/>
      <c r="AZ1505" s="82"/>
      <c r="BA1505" s="82"/>
    </row>
    <row r="1506" spans="1:53" x14ac:dyDescent="0.35">
      <c r="A1506" s="82"/>
      <c r="B1506" s="82"/>
      <c r="C1506" s="82"/>
      <c r="D1506" s="82"/>
      <c r="E1506" s="82"/>
      <c r="F1506" s="82"/>
      <c r="G1506" s="82"/>
      <c r="H1506" s="82"/>
      <c r="I1506" s="82"/>
      <c r="J1506" s="82"/>
      <c r="K1506" s="82"/>
      <c r="L1506" s="82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  <c r="Z1506" s="82"/>
      <c r="AA1506" s="82"/>
      <c r="AB1506" s="82"/>
      <c r="AC1506" s="82"/>
      <c r="AD1506" s="82"/>
      <c r="AE1506" s="82"/>
      <c r="AF1506" s="82"/>
      <c r="AG1506" s="82"/>
      <c r="AH1506" s="82"/>
      <c r="AI1506" s="82"/>
      <c r="AJ1506" s="82"/>
      <c r="AK1506" s="82"/>
      <c r="AL1506" s="82"/>
      <c r="AM1506" s="82"/>
      <c r="AN1506" s="82"/>
      <c r="AO1506" s="82"/>
      <c r="AP1506" s="82"/>
      <c r="AQ1506" s="82"/>
      <c r="AR1506" s="82"/>
      <c r="AS1506" s="82"/>
      <c r="AT1506" s="82"/>
      <c r="AU1506" s="82"/>
      <c r="AV1506" s="82"/>
      <c r="AW1506" s="82"/>
      <c r="AX1506" s="82"/>
      <c r="AY1506" s="82"/>
      <c r="AZ1506" s="82"/>
      <c r="BA1506" s="82"/>
    </row>
    <row r="1507" spans="1:53" x14ac:dyDescent="0.35">
      <c r="A1507" s="82"/>
      <c r="B1507" s="82"/>
      <c r="C1507" s="82"/>
      <c r="D1507" s="82"/>
      <c r="E1507" s="82"/>
      <c r="F1507" s="82"/>
      <c r="G1507" s="82"/>
      <c r="H1507" s="82"/>
      <c r="I1507" s="82"/>
      <c r="J1507" s="82"/>
      <c r="K1507" s="82"/>
      <c r="L1507" s="82"/>
      <c r="M1507" s="82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  <c r="Z1507" s="82"/>
      <c r="AA1507" s="82"/>
      <c r="AB1507" s="82"/>
      <c r="AC1507" s="82"/>
      <c r="AD1507" s="82"/>
      <c r="AE1507" s="82"/>
      <c r="AF1507" s="82"/>
      <c r="AG1507" s="82"/>
      <c r="AH1507" s="82"/>
      <c r="AI1507" s="82"/>
      <c r="AJ1507" s="82"/>
      <c r="AK1507" s="82"/>
      <c r="AL1507" s="82"/>
      <c r="AM1507" s="82"/>
      <c r="AN1507" s="82"/>
      <c r="AO1507" s="82"/>
      <c r="AP1507" s="82"/>
      <c r="AQ1507" s="82"/>
      <c r="AR1507" s="82"/>
      <c r="AS1507" s="82"/>
      <c r="AT1507" s="82"/>
      <c r="AU1507" s="82"/>
      <c r="AV1507" s="82"/>
      <c r="AW1507" s="82"/>
      <c r="AX1507" s="82"/>
      <c r="AY1507" s="82"/>
      <c r="AZ1507" s="82"/>
      <c r="BA1507" s="82"/>
    </row>
    <row r="1508" spans="1:53" x14ac:dyDescent="0.35">
      <c r="A1508" s="82"/>
      <c r="B1508" s="82"/>
      <c r="C1508" s="82"/>
      <c r="D1508" s="82"/>
      <c r="E1508" s="82"/>
      <c r="F1508" s="82"/>
      <c r="G1508" s="82"/>
      <c r="H1508" s="82"/>
      <c r="I1508" s="82"/>
      <c r="J1508" s="82"/>
      <c r="K1508" s="82"/>
      <c r="L1508" s="82"/>
      <c r="M1508" s="82"/>
      <c r="N1508" s="82"/>
      <c r="O1508" s="82"/>
      <c r="P1508" s="82"/>
      <c r="Q1508" s="82"/>
      <c r="R1508" s="82"/>
      <c r="S1508" s="82"/>
      <c r="T1508" s="82"/>
      <c r="U1508" s="82"/>
      <c r="V1508" s="82"/>
      <c r="W1508" s="82"/>
      <c r="X1508" s="82"/>
      <c r="Y1508" s="82"/>
      <c r="Z1508" s="82"/>
      <c r="AA1508" s="82"/>
      <c r="AB1508" s="82"/>
      <c r="AC1508" s="82"/>
      <c r="AD1508" s="82"/>
      <c r="AE1508" s="82"/>
      <c r="AF1508" s="82"/>
      <c r="AG1508" s="82"/>
      <c r="AH1508" s="82"/>
      <c r="AI1508" s="82"/>
      <c r="AJ1508" s="82"/>
      <c r="AK1508" s="82"/>
      <c r="AL1508" s="82"/>
      <c r="AM1508" s="82"/>
      <c r="AN1508" s="82"/>
      <c r="AO1508" s="82"/>
      <c r="AP1508" s="82"/>
      <c r="AQ1508" s="82"/>
      <c r="AR1508" s="82"/>
      <c r="AS1508" s="82"/>
      <c r="AT1508" s="82"/>
      <c r="AU1508" s="82"/>
      <c r="AV1508" s="82"/>
      <c r="AW1508" s="82"/>
      <c r="AX1508" s="82"/>
      <c r="AY1508" s="82"/>
      <c r="AZ1508" s="82"/>
      <c r="BA1508" s="82"/>
    </row>
    <row r="1509" spans="1:53" x14ac:dyDescent="0.35">
      <c r="A1509" s="82"/>
      <c r="B1509" s="82"/>
      <c r="C1509" s="82"/>
      <c r="D1509" s="82"/>
      <c r="E1509" s="82"/>
      <c r="F1509" s="82"/>
      <c r="G1509" s="82"/>
      <c r="H1509" s="82"/>
      <c r="I1509" s="82"/>
      <c r="J1509" s="82"/>
      <c r="K1509" s="82"/>
      <c r="L1509" s="82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  <c r="Z1509" s="82"/>
      <c r="AA1509" s="82"/>
      <c r="AB1509" s="82"/>
      <c r="AC1509" s="82"/>
      <c r="AD1509" s="82"/>
      <c r="AE1509" s="82"/>
      <c r="AF1509" s="82"/>
      <c r="AG1509" s="82"/>
      <c r="AH1509" s="82"/>
      <c r="AI1509" s="82"/>
      <c r="AJ1509" s="82"/>
      <c r="AK1509" s="82"/>
      <c r="AL1509" s="82"/>
      <c r="AM1509" s="82"/>
      <c r="AN1509" s="82"/>
      <c r="AO1509" s="82"/>
      <c r="AP1509" s="82"/>
      <c r="AQ1509" s="82"/>
      <c r="AR1509" s="82"/>
      <c r="AS1509" s="82"/>
      <c r="AT1509" s="82"/>
      <c r="AU1509" s="82"/>
      <c r="AV1509" s="82"/>
      <c r="AW1509" s="82"/>
      <c r="AX1509" s="82"/>
      <c r="AY1509" s="82"/>
      <c r="AZ1509" s="82"/>
      <c r="BA1509" s="82"/>
    </row>
    <row r="1510" spans="1:53" x14ac:dyDescent="0.35">
      <c r="A1510" s="82"/>
      <c r="B1510" s="82"/>
      <c r="C1510" s="82"/>
      <c r="D1510" s="82"/>
      <c r="E1510" s="82"/>
      <c r="F1510" s="82"/>
      <c r="G1510" s="82"/>
      <c r="H1510" s="82"/>
      <c r="I1510" s="82"/>
      <c r="J1510" s="82"/>
      <c r="K1510" s="82"/>
      <c r="L1510" s="82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  <c r="Z1510" s="82"/>
      <c r="AA1510" s="82"/>
      <c r="AB1510" s="82"/>
      <c r="AC1510" s="82"/>
      <c r="AD1510" s="82"/>
      <c r="AE1510" s="82"/>
      <c r="AF1510" s="82"/>
      <c r="AG1510" s="82"/>
      <c r="AH1510" s="82"/>
      <c r="AI1510" s="82"/>
      <c r="AJ1510" s="82"/>
      <c r="AK1510" s="82"/>
      <c r="AL1510" s="82"/>
      <c r="AM1510" s="82"/>
      <c r="AN1510" s="82"/>
      <c r="AO1510" s="82"/>
      <c r="AP1510" s="82"/>
      <c r="AQ1510" s="82"/>
      <c r="AR1510" s="82"/>
      <c r="AS1510" s="82"/>
      <c r="AT1510" s="82"/>
      <c r="AU1510" s="82"/>
      <c r="AV1510" s="82"/>
      <c r="AW1510" s="82"/>
      <c r="AX1510" s="82"/>
      <c r="AY1510" s="82"/>
      <c r="AZ1510" s="82"/>
      <c r="BA1510" s="82"/>
    </row>
    <row r="1511" spans="1:53" x14ac:dyDescent="0.35">
      <c r="A1511" s="82"/>
      <c r="B1511" s="82"/>
      <c r="C1511" s="82"/>
      <c r="D1511" s="82"/>
      <c r="E1511" s="82"/>
      <c r="F1511" s="82"/>
      <c r="G1511" s="82"/>
      <c r="H1511" s="82"/>
      <c r="I1511" s="82"/>
      <c r="J1511" s="82"/>
      <c r="K1511" s="82"/>
      <c r="L1511" s="82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  <c r="Z1511" s="82"/>
      <c r="AA1511" s="82"/>
      <c r="AB1511" s="82"/>
      <c r="AC1511" s="82"/>
      <c r="AD1511" s="82"/>
      <c r="AE1511" s="82"/>
      <c r="AF1511" s="82"/>
      <c r="AG1511" s="82"/>
      <c r="AH1511" s="82"/>
      <c r="AI1511" s="82"/>
      <c r="AJ1511" s="82"/>
      <c r="AK1511" s="82"/>
      <c r="AL1511" s="82"/>
      <c r="AM1511" s="82"/>
      <c r="AN1511" s="82"/>
      <c r="AO1511" s="82"/>
      <c r="AP1511" s="82"/>
      <c r="AQ1511" s="82"/>
      <c r="AR1511" s="82"/>
      <c r="AS1511" s="82"/>
      <c r="AT1511" s="82"/>
      <c r="AU1511" s="82"/>
      <c r="AV1511" s="82"/>
      <c r="AW1511" s="82"/>
      <c r="AX1511" s="82"/>
      <c r="AY1511" s="82"/>
      <c r="AZ1511" s="82"/>
      <c r="BA1511" s="82"/>
    </row>
    <row r="1512" spans="1:53" x14ac:dyDescent="0.35">
      <c r="A1512" s="82"/>
      <c r="B1512" s="82"/>
      <c r="C1512" s="82"/>
      <c r="D1512" s="82"/>
      <c r="E1512" s="82"/>
      <c r="F1512" s="82"/>
      <c r="G1512" s="82"/>
      <c r="H1512" s="82"/>
      <c r="I1512" s="82"/>
      <c r="J1512" s="82"/>
      <c r="K1512" s="82"/>
      <c r="L1512" s="82"/>
      <c r="M1512" s="82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  <c r="Z1512" s="82"/>
      <c r="AA1512" s="82"/>
      <c r="AB1512" s="82"/>
      <c r="AC1512" s="82"/>
      <c r="AD1512" s="82"/>
      <c r="AE1512" s="82"/>
      <c r="AF1512" s="82"/>
      <c r="AG1512" s="82"/>
      <c r="AH1512" s="82"/>
      <c r="AI1512" s="82"/>
      <c r="AJ1512" s="82"/>
      <c r="AK1512" s="82"/>
      <c r="AL1512" s="82"/>
      <c r="AM1512" s="82"/>
      <c r="AN1512" s="82"/>
      <c r="AO1512" s="82"/>
      <c r="AP1512" s="82"/>
      <c r="AQ1512" s="82"/>
      <c r="AR1512" s="82"/>
      <c r="AS1512" s="82"/>
      <c r="AT1512" s="82"/>
      <c r="AU1512" s="82"/>
      <c r="AV1512" s="82"/>
      <c r="AW1512" s="82"/>
      <c r="AX1512" s="82"/>
      <c r="AY1512" s="82"/>
      <c r="AZ1512" s="82"/>
      <c r="BA1512" s="82"/>
    </row>
    <row r="1513" spans="1:53" x14ac:dyDescent="0.35">
      <c r="A1513" s="82"/>
      <c r="B1513" s="82"/>
      <c r="C1513" s="82"/>
      <c r="D1513" s="82"/>
      <c r="E1513" s="82"/>
      <c r="F1513" s="82"/>
      <c r="G1513" s="82"/>
      <c r="H1513" s="82"/>
      <c r="I1513" s="82"/>
      <c r="J1513" s="82"/>
      <c r="K1513" s="82"/>
      <c r="L1513" s="82"/>
      <c r="M1513" s="82"/>
      <c r="N1513" s="82"/>
      <c r="O1513" s="82"/>
      <c r="P1513" s="82"/>
      <c r="Q1513" s="82"/>
      <c r="R1513" s="82"/>
      <c r="S1513" s="82"/>
      <c r="T1513" s="82"/>
      <c r="U1513" s="82"/>
      <c r="V1513" s="82"/>
      <c r="W1513" s="82"/>
      <c r="X1513" s="82"/>
      <c r="Y1513" s="82"/>
      <c r="Z1513" s="82"/>
      <c r="AA1513" s="82"/>
      <c r="AB1513" s="82"/>
      <c r="AC1513" s="82"/>
      <c r="AD1513" s="82"/>
      <c r="AE1513" s="82"/>
      <c r="AF1513" s="82"/>
      <c r="AG1513" s="82"/>
      <c r="AH1513" s="82"/>
      <c r="AI1513" s="82"/>
      <c r="AJ1513" s="82"/>
      <c r="AK1513" s="82"/>
      <c r="AL1513" s="82"/>
      <c r="AM1513" s="82"/>
      <c r="AN1513" s="82"/>
      <c r="AO1513" s="82"/>
      <c r="AP1513" s="82"/>
      <c r="AQ1513" s="82"/>
      <c r="AR1513" s="82"/>
      <c r="AS1513" s="82"/>
      <c r="AT1513" s="82"/>
      <c r="AU1513" s="82"/>
      <c r="AV1513" s="82"/>
      <c r="AW1513" s="82"/>
      <c r="AX1513" s="82"/>
      <c r="AY1513" s="82"/>
      <c r="AZ1513" s="82"/>
      <c r="BA1513" s="82"/>
    </row>
    <row r="1514" spans="1:53" x14ac:dyDescent="0.35">
      <c r="A1514" s="82"/>
      <c r="B1514" s="82"/>
      <c r="C1514" s="82"/>
      <c r="D1514" s="82"/>
      <c r="E1514" s="82"/>
      <c r="F1514" s="82"/>
      <c r="G1514" s="82"/>
      <c r="H1514" s="82"/>
      <c r="I1514" s="82"/>
      <c r="J1514" s="82"/>
      <c r="K1514" s="82"/>
      <c r="L1514" s="82"/>
      <c r="M1514" s="82"/>
      <c r="N1514" s="82"/>
      <c r="O1514" s="82"/>
      <c r="P1514" s="82"/>
      <c r="Q1514" s="82"/>
      <c r="R1514" s="82"/>
      <c r="S1514" s="82"/>
      <c r="T1514" s="82"/>
      <c r="U1514" s="82"/>
      <c r="V1514" s="82"/>
      <c r="W1514" s="82"/>
      <c r="X1514" s="82"/>
      <c r="Y1514" s="82"/>
      <c r="Z1514" s="82"/>
      <c r="AA1514" s="82"/>
      <c r="AB1514" s="82"/>
      <c r="AC1514" s="82"/>
      <c r="AD1514" s="82"/>
      <c r="AE1514" s="82"/>
      <c r="AF1514" s="82"/>
      <c r="AG1514" s="82"/>
      <c r="AH1514" s="82"/>
      <c r="AI1514" s="82"/>
      <c r="AJ1514" s="82"/>
      <c r="AK1514" s="82"/>
      <c r="AL1514" s="82"/>
      <c r="AM1514" s="82"/>
      <c r="AN1514" s="82"/>
      <c r="AO1514" s="82"/>
      <c r="AP1514" s="82"/>
      <c r="AQ1514" s="82"/>
      <c r="AR1514" s="82"/>
      <c r="AS1514" s="82"/>
      <c r="AT1514" s="82"/>
      <c r="AU1514" s="82"/>
      <c r="AV1514" s="82"/>
      <c r="AW1514" s="82"/>
      <c r="AX1514" s="82"/>
      <c r="AY1514" s="82"/>
      <c r="AZ1514" s="82"/>
      <c r="BA1514" s="82"/>
    </row>
    <row r="1515" spans="1:53" x14ac:dyDescent="0.35">
      <c r="A1515" s="82"/>
      <c r="B1515" s="82"/>
      <c r="C1515" s="82"/>
      <c r="D1515" s="82"/>
      <c r="E1515" s="82"/>
      <c r="F1515" s="82"/>
      <c r="G1515" s="82"/>
      <c r="H1515" s="82"/>
      <c r="I1515" s="82"/>
      <c r="J1515" s="82"/>
      <c r="K1515" s="82"/>
      <c r="L1515" s="82"/>
      <c r="M1515" s="82"/>
      <c r="N1515" s="82"/>
      <c r="O1515" s="82"/>
      <c r="P1515" s="82"/>
      <c r="Q1515" s="82"/>
      <c r="R1515" s="82"/>
      <c r="S1515" s="82"/>
      <c r="T1515" s="82"/>
      <c r="U1515" s="82"/>
      <c r="V1515" s="82"/>
      <c r="W1515" s="82"/>
      <c r="X1515" s="82"/>
      <c r="Y1515" s="82"/>
      <c r="Z1515" s="82"/>
      <c r="AA1515" s="82"/>
      <c r="AB1515" s="82"/>
      <c r="AC1515" s="82"/>
      <c r="AD1515" s="82"/>
      <c r="AE1515" s="82"/>
      <c r="AF1515" s="82"/>
      <c r="AG1515" s="82"/>
      <c r="AH1515" s="82"/>
      <c r="AI1515" s="82"/>
      <c r="AJ1515" s="82"/>
      <c r="AK1515" s="82"/>
      <c r="AL1515" s="82"/>
      <c r="AM1515" s="82"/>
      <c r="AN1515" s="82"/>
      <c r="AO1515" s="82"/>
      <c r="AP1515" s="82"/>
      <c r="AQ1515" s="82"/>
      <c r="AR1515" s="82"/>
      <c r="AS1515" s="82"/>
      <c r="AT1515" s="82"/>
      <c r="AU1515" s="82"/>
      <c r="AV1515" s="82"/>
      <c r="AW1515" s="82"/>
      <c r="AX1515" s="82"/>
      <c r="AY1515" s="82"/>
      <c r="AZ1515" s="82"/>
      <c r="BA1515" s="82"/>
    </row>
    <row r="1516" spans="1:53" x14ac:dyDescent="0.35">
      <c r="A1516" s="82"/>
      <c r="B1516" s="82"/>
      <c r="C1516" s="82"/>
      <c r="D1516" s="82"/>
      <c r="E1516" s="82"/>
      <c r="F1516" s="82"/>
      <c r="G1516" s="82"/>
      <c r="H1516" s="82"/>
      <c r="I1516" s="82"/>
      <c r="J1516" s="82"/>
      <c r="K1516" s="82"/>
      <c r="L1516" s="82"/>
      <c r="M1516" s="82"/>
      <c r="N1516" s="82"/>
      <c r="O1516" s="82"/>
      <c r="P1516" s="82"/>
      <c r="Q1516" s="82"/>
      <c r="R1516" s="82"/>
      <c r="S1516" s="82"/>
      <c r="T1516" s="82"/>
      <c r="U1516" s="82"/>
      <c r="V1516" s="82"/>
      <c r="W1516" s="82"/>
      <c r="X1516" s="82"/>
      <c r="Y1516" s="82"/>
      <c r="Z1516" s="82"/>
      <c r="AA1516" s="82"/>
      <c r="AB1516" s="82"/>
      <c r="AC1516" s="82"/>
      <c r="AD1516" s="82"/>
      <c r="AE1516" s="82"/>
      <c r="AF1516" s="82"/>
      <c r="AG1516" s="82"/>
      <c r="AH1516" s="82"/>
      <c r="AI1516" s="82"/>
      <c r="AJ1516" s="82"/>
      <c r="AK1516" s="82"/>
      <c r="AL1516" s="82"/>
      <c r="AM1516" s="82"/>
      <c r="AN1516" s="82"/>
      <c r="AO1516" s="82"/>
      <c r="AP1516" s="82"/>
      <c r="AQ1516" s="82"/>
      <c r="AR1516" s="82"/>
      <c r="AS1516" s="82"/>
      <c r="AT1516" s="82"/>
      <c r="AU1516" s="82"/>
      <c r="AV1516" s="82"/>
      <c r="AW1516" s="82"/>
      <c r="AX1516" s="82"/>
      <c r="AY1516" s="82"/>
      <c r="AZ1516" s="82"/>
      <c r="BA1516" s="82"/>
    </row>
    <row r="1517" spans="1:53" x14ac:dyDescent="0.35">
      <c r="A1517" s="82"/>
      <c r="B1517" s="82"/>
      <c r="C1517" s="82"/>
      <c r="D1517" s="82"/>
      <c r="E1517" s="82"/>
      <c r="F1517" s="82"/>
      <c r="G1517" s="82"/>
      <c r="H1517" s="82"/>
      <c r="I1517" s="82"/>
      <c r="J1517" s="82"/>
      <c r="K1517" s="82"/>
      <c r="L1517" s="82"/>
      <c r="M1517" s="82"/>
      <c r="N1517" s="82"/>
      <c r="O1517" s="82"/>
      <c r="P1517" s="82"/>
      <c r="Q1517" s="82"/>
      <c r="R1517" s="82"/>
      <c r="S1517" s="82"/>
      <c r="T1517" s="82"/>
      <c r="U1517" s="82"/>
      <c r="V1517" s="82"/>
      <c r="W1517" s="82"/>
      <c r="X1517" s="82"/>
      <c r="Y1517" s="82"/>
      <c r="Z1517" s="82"/>
      <c r="AA1517" s="82"/>
      <c r="AB1517" s="82"/>
      <c r="AC1517" s="82"/>
      <c r="AD1517" s="82"/>
      <c r="AE1517" s="82"/>
      <c r="AF1517" s="82"/>
      <c r="AG1517" s="82"/>
      <c r="AH1517" s="82"/>
      <c r="AI1517" s="82"/>
      <c r="AJ1517" s="82"/>
      <c r="AK1517" s="82"/>
      <c r="AL1517" s="82"/>
      <c r="AM1517" s="82"/>
      <c r="AN1517" s="82"/>
      <c r="AO1517" s="82"/>
      <c r="AP1517" s="82"/>
      <c r="AQ1517" s="82"/>
      <c r="AR1517" s="82"/>
      <c r="AS1517" s="82"/>
      <c r="AT1517" s="82"/>
      <c r="AU1517" s="82"/>
      <c r="AV1517" s="82"/>
      <c r="AW1517" s="82"/>
      <c r="AX1517" s="82"/>
      <c r="AY1517" s="82"/>
      <c r="AZ1517" s="82"/>
      <c r="BA1517" s="82"/>
    </row>
    <row r="1518" spans="1:53" x14ac:dyDescent="0.35">
      <c r="A1518" s="82"/>
      <c r="B1518" s="82"/>
      <c r="C1518" s="82"/>
      <c r="D1518" s="82"/>
      <c r="E1518" s="82"/>
      <c r="F1518" s="82"/>
      <c r="G1518" s="82"/>
      <c r="H1518" s="82"/>
      <c r="I1518" s="82"/>
      <c r="J1518" s="82"/>
      <c r="K1518" s="82"/>
      <c r="L1518" s="82"/>
      <c r="M1518" s="82"/>
      <c r="N1518" s="82"/>
      <c r="O1518" s="82"/>
      <c r="P1518" s="82"/>
      <c r="Q1518" s="82"/>
      <c r="R1518" s="82"/>
      <c r="S1518" s="82"/>
      <c r="T1518" s="82"/>
      <c r="U1518" s="82"/>
      <c r="V1518" s="82"/>
      <c r="W1518" s="82"/>
      <c r="X1518" s="82"/>
      <c r="Y1518" s="82"/>
      <c r="Z1518" s="82"/>
      <c r="AA1518" s="82"/>
      <c r="AB1518" s="82"/>
      <c r="AC1518" s="82"/>
      <c r="AD1518" s="82"/>
      <c r="AE1518" s="82"/>
      <c r="AF1518" s="82"/>
      <c r="AG1518" s="82"/>
      <c r="AH1518" s="82"/>
      <c r="AI1518" s="82"/>
      <c r="AJ1518" s="82"/>
      <c r="AK1518" s="82"/>
      <c r="AL1518" s="82"/>
      <c r="AM1518" s="82"/>
      <c r="AN1518" s="82"/>
      <c r="AO1518" s="82"/>
      <c r="AP1518" s="82"/>
      <c r="AQ1518" s="82"/>
      <c r="AR1518" s="82"/>
      <c r="AS1518" s="82"/>
      <c r="AT1518" s="82"/>
      <c r="AU1518" s="82"/>
      <c r="AV1518" s="82"/>
      <c r="AW1518" s="82"/>
      <c r="AX1518" s="82"/>
      <c r="AY1518" s="82"/>
      <c r="AZ1518" s="82"/>
      <c r="BA1518" s="82"/>
    </row>
    <row r="1519" spans="1:53" x14ac:dyDescent="0.35">
      <c r="A1519" s="82"/>
      <c r="B1519" s="82"/>
      <c r="C1519" s="82"/>
      <c r="D1519" s="82"/>
      <c r="E1519" s="82"/>
      <c r="F1519" s="82"/>
      <c r="G1519" s="82"/>
      <c r="H1519" s="82"/>
      <c r="I1519" s="82"/>
      <c r="J1519" s="82"/>
      <c r="K1519" s="82"/>
      <c r="L1519" s="82"/>
      <c r="M1519" s="82"/>
      <c r="N1519" s="82"/>
      <c r="O1519" s="82"/>
      <c r="P1519" s="82"/>
      <c r="Q1519" s="82"/>
      <c r="R1519" s="82"/>
      <c r="S1519" s="82"/>
      <c r="T1519" s="82"/>
      <c r="U1519" s="82"/>
      <c r="V1519" s="82"/>
      <c r="W1519" s="82"/>
      <c r="X1519" s="82"/>
      <c r="Y1519" s="82"/>
      <c r="Z1519" s="82"/>
      <c r="AA1519" s="82"/>
      <c r="AB1519" s="82"/>
      <c r="AC1519" s="82"/>
      <c r="AD1519" s="82"/>
      <c r="AE1519" s="82"/>
      <c r="AF1519" s="82"/>
      <c r="AG1519" s="82"/>
      <c r="AH1519" s="82"/>
      <c r="AI1519" s="82"/>
      <c r="AJ1519" s="82"/>
      <c r="AK1519" s="82"/>
      <c r="AL1519" s="82"/>
      <c r="AM1519" s="82"/>
      <c r="AN1519" s="82"/>
      <c r="AO1519" s="82"/>
      <c r="AP1519" s="82"/>
      <c r="AQ1519" s="82"/>
      <c r="AR1519" s="82"/>
      <c r="AS1519" s="82"/>
      <c r="AT1519" s="82"/>
      <c r="AU1519" s="82"/>
      <c r="AV1519" s="82"/>
      <c r="AW1519" s="82"/>
      <c r="AX1519" s="82"/>
      <c r="AY1519" s="82"/>
      <c r="AZ1519" s="82"/>
      <c r="BA1519" s="82"/>
    </row>
    <row r="1520" spans="1:53" x14ac:dyDescent="0.35">
      <c r="A1520" s="82"/>
      <c r="B1520" s="82"/>
      <c r="C1520" s="82"/>
      <c r="D1520" s="82"/>
      <c r="E1520" s="82"/>
      <c r="F1520" s="82"/>
      <c r="G1520" s="82"/>
      <c r="H1520" s="82"/>
      <c r="I1520" s="82"/>
      <c r="J1520" s="82"/>
      <c r="K1520" s="82"/>
      <c r="L1520" s="82"/>
      <c r="M1520" s="82"/>
      <c r="N1520" s="82"/>
      <c r="O1520" s="82"/>
      <c r="P1520" s="82"/>
      <c r="Q1520" s="82"/>
      <c r="R1520" s="82"/>
      <c r="S1520" s="82"/>
      <c r="T1520" s="82"/>
      <c r="U1520" s="82"/>
      <c r="V1520" s="82"/>
      <c r="W1520" s="82"/>
      <c r="X1520" s="82"/>
      <c r="Y1520" s="82"/>
      <c r="Z1520" s="82"/>
      <c r="AA1520" s="82"/>
      <c r="AB1520" s="82"/>
      <c r="AC1520" s="82"/>
      <c r="AD1520" s="82"/>
      <c r="AE1520" s="82"/>
      <c r="AF1520" s="82"/>
      <c r="AG1520" s="82"/>
      <c r="AH1520" s="82"/>
      <c r="AI1520" s="82"/>
      <c r="AJ1520" s="82"/>
      <c r="AK1520" s="82"/>
      <c r="AL1520" s="82"/>
      <c r="AM1520" s="82"/>
      <c r="AN1520" s="82"/>
      <c r="AO1520" s="82"/>
      <c r="AP1520" s="82"/>
      <c r="AQ1520" s="82"/>
      <c r="AR1520" s="82"/>
      <c r="AS1520" s="82"/>
      <c r="AT1520" s="82"/>
      <c r="AU1520" s="82"/>
      <c r="AV1520" s="82"/>
      <c r="AW1520" s="82"/>
      <c r="AX1520" s="82"/>
      <c r="AY1520" s="82"/>
      <c r="AZ1520" s="82"/>
      <c r="BA1520" s="82"/>
    </row>
    <row r="1521" spans="1:53" x14ac:dyDescent="0.35">
      <c r="A1521" s="82"/>
      <c r="B1521" s="82"/>
      <c r="C1521" s="82"/>
      <c r="D1521" s="82"/>
      <c r="E1521" s="82"/>
      <c r="F1521" s="82"/>
      <c r="G1521" s="82"/>
      <c r="H1521" s="82"/>
      <c r="I1521" s="82"/>
      <c r="J1521" s="82"/>
      <c r="K1521" s="82"/>
      <c r="L1521" s="82"/>
      <c r="M1521" s="82"/>
      <c r="N1521" s="82"/>
      <c r="O1521" s="82"/>
      <c r="P1521" s="82"/>
      <c r="Q1521" s="82"/>
      <c r="R1521" s="82"/>
      <c r="S1521" s="82"/>
      <c r="T1521" s="82"/>
      <c r="U1521" s="82"/>
      <c r="V1521" s="82"/>
      <c r="W1521" s="82"/>
      <c r="X1521" s="82"/>
      <c r="Y1521" s="82"/>
      <c r="Z1521" s="82"/>
      <c r="AA1521" s="82"/>
      <c r="AB1521" s="82"/>
      <c r="AC1521" s="82"/>
      <c r="AD1521" s="82"/>
      <c r="AE1521" s="82"/>
      <c r="AF1521" s="82"/>
      <c r="AG1521" s="82"/>
      <c r="AH1521" s="82"/>
      <c r="AI1521" s="82"/>
      <c r="AJ1521" s="82"/>
      <c r="AK1521" s="82"/>
      <c r="AL1521" s="82"/>
      <c r="AM1521" s="82"/>
      <c r="AN1521" s="82"/>
      <c r="AO1521" s="82"/>
      <c r="AP1521" s="82"/>
      <c r="AQ1521" s="82"/>
      <c r="AR1521" s="82"/>
      <c r="AS1521" s="82"/>
      <c r="AT1521" s="82"/>
      <c r="AU1521" s="82"/>
      <c r="AV1521" s="82"/>
      <c r="AW1521" s="82"/>
      <c r="AX1521" s="82"/>
      <c r="AY1521" s="82"/>
      <c r="AZ1521" s="82"/>
      <c r="BA1521" s="82"/>
    </row>
    <row r="1522" spans="1:53" x14ac:dyDescent="0.35">
      <c r="A1522" s="82"/>
      <c r="B1522" s="82"/>
      <c r="C1522" s="82"/>
      <c r="D1522" s="82"/>
      <c r="E1522" s="82"/>
      <c r="F1522" s="82"/>
      <c r="G1522" s="82"/>
      <c r="H1522" s="82"/>
      <c r="I1522" s="82"/>
      <c r="J1522" s="82"/>
      <c r="K1522" s="82"/>
      <c r="L1522" s="82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  <c r="Z1522" s="82"/>
      <c r="AA1522" s="82"/>
      <c r="AB1522" s="82"/>
      <c r="AC1522" s="82"/>
      <c r="AD1522" s="82"/>
      <c r="AE1522" s="82"/>
      <c r="AF1522" s="82"/>
      <c r="AG1522" s="82"/>
      <c r="AH1522" s="82"/>
      <c r="AI1522" s="82"/>
      <c r="AJ1522" s="82"/>
      <c r="AK1522" s="82"/>
      <c r="AL1522" s="82"/>
      <c r="AM1522" s="82"/>
      <c r="AN1522" s="82"/>
      <c r="AO1522" s="82"/>
      <c r="AP1522" s="82"/>
      <c r="AQ1522" s="82"/>
      <c r="AR1522" s="82"/>
      <c r="AS1522" s="82"/>
      <c r="AT1522" s="82"/>
      <c r="AU1522" s="82"/>
      <c r="AV1522" s="82"/>
      <c r="AW1522" s="82"/>
      <c r="AX1522" s="82"/>
      <c r="AY1522" s="82"/>
      <c r="AZ1522" s="82"/>
      <c r="BA1522" s="82"/>
    </row>
    <row r="1523" spans="1:53" x14ac:dyDescent="0.35">
      <c r="A1523" s="82"/>
      <c r="B1523" s="82"/>
      <c r="C1523" s="82"/>
      <c r="D1523" s="82"/>
      <c r="E1523" s="82"/>
      <c r="F1523" s="82"/>
      <c r="G1523" s="82"/>
      <c r="H1523" s="82"/>
      <c r="I1523" s="82"/>
      <c r="J1523" s="82"/>
      <c r="K1523" s="82"/>
      <c r="L1523" s="82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  <c r="Z1523" s="82"/>
      <c r="AA1523" s="82"/>
      <c r="AB1523" s="82"/>
      <c r="AC1523" s="82"/>
      <c r="AD1523" s="82"/>
      <c r="AE1523" s="82"/>
      <c r="AF1523" s="82"/>
      <c r="AG1523" s="82"/>
      <c r="AH1523" s="82"/>
      <c r="AI1523" s="82"/>
      <c r="AJ1523" s="82"/>
      <c r="AK1523" s="82"/>
      <c r="AL1523" s="82"/>
      <c r="AM1523" s="82"/>
      <c r="AN1523" s="82"/>
      <c r="AO1523" s="82"/>
      <c r="AP1523" s="82"/>
      <c r="AQ1523" s="82"/>
      <c r="AR1523" s="82"/>
      <c r="AS1523" s="82"/>
      <c r="AT1523" s="82"/>
      <c r="AU1523" s="82"/>
      <c r="AV1523" s="82"/>
      <c r="AW1523" s="82"/>
      <c r="AX1523" s="82"/>
      <c r="AY1523" s="82"/>
      <c r="AZ1523" s="82"/>
      <c r="BA1523" s="82"/>
    </row>
    <row r="1524" spans="1:53" x14ac:dyDescent="0.35">
      <c r="A1524" s="82"/>
      <c r="B1524" s="82"/>
      <c r="C1524" s="82"/>
      <c r="D1524" s="82"/>
      <c r="E1524" s="82"/>
      <c r="F1524" s="82"/>
      <c r="G1524" s="82"/>
      <c r="H1524" s="82"/>
      <c r="I1524" s="82"/>
      <c r="J1524" s="82"/>
      <c r="K1524" s="82"/>
      <c r="L1524" s="82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  <c r="Z1524" s="82"/>
      <c r="AA1524" s="82"/>
      <c r="AB1524" s="82"/>
      <c r="AC1524" s="82"/>
      <c r="AD1524" s="82"/>
      <c r="AE1524" s="82"/>
      <c r="AF1524" s="82"/>
      <c r="AG1524" s="82"/>
      <c r="AH1524" s="82"/>
      <c r="AI1524" s="82"/>
      <c r="AJ1524" s="82"/>
      <c r="AK1524" s="82"/>
      <c r="AL1524" s="82"/>
      <c r="AM1524" s="82"/>
      <c r="AN1524" s="82"/>
      <c r="AO1524" s="82"/>
      <c r="AP1524" s="82"/>
      <c r="AQ1524" s="82"/>
      <c r="AR1524" s="82"/>
      <c r="AS1524" s="82"/>
      <c r="AT1524" s="82"/>
      <c r="AU1524" s="82"/>
      <c r="AV1524" s="82"/>
      <c r="AW1524" s="82"/>
      <c r="AX1524" s="82"/>
      <c r="AY1524" s="82"/>
      <c r="AZ1524" s="82"/>
      <c r="BA1524" s="82"/>
    </row>
    <row r="1525" spans="1:53" x14ac:dyDescent="0.35">
      <c r="A1525" s="82"/>
      <c r="B1525" s="82"/>
      <c r="C1525" s="82"/>
      <c r="D1525" s="82"/>
      <c r="E1525" s="82"/>
      <c r="F1525" s="82"/>
      <c r="G1525" s="82"/>
      <c r="H1525" s="82"/>
      <c r="I1525" s="82"/>
      <c r="J1525" s="82"/>
      <c r="K1525" s="82"/>
      <c r="L1525" s="82"/>
      <c r="M1525" s="82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  <c r="Z1525" s="82"/>
      <c r="AA1525" s="82"/>
      <c r="AB1525" s="82"/>
      <c r="AC1525" s="82"/>
      <c r="AD1525" s="82"/>
      <c r="AE1525" s="82"/>
      <c r="AF1525" s="82"/>
      <c r="AG1525" s="82"/>
      <c r="AH1525" s="82"/>
      <c r="AI1525" s="82"/>
      <c r="AJ1525" s="82"/>
      <c r="AK1525" s="82"/>
      <c r="AL1525" s="82"/>
      <c r="AM1525" s="82"/>
      <c r="AN1525" s="82"/>
      <c r="AO1525" s="82"/>
      <c r="AP1525" s="82"/>
      <c r="AQ1525" s="82"/>
      <c r="AR1525" s="82"/>
      <c r="AS1525" s="82"/>
      <c r="AT1525" s="82"/>
      <c r="AU1525" s="82"/>
      <c r="AV1525" s="82"/>
      <c r="AW1525" s="82"/>
      <c r="AX1525" s="82"/>
      <c r="AY1525" s="82"/>
      <c r="AZ1525" s="82"/>
      <c r="BA1525" s="82"/>
    </row>
    <row r="1526" spans="1:53" x14ac:dyDescent="0.35">
      <c r="A1526" s="82"/>
      <c r="B1526" s="82"/>
      <c r="C1526" s="82"/>
      <c r="D1526" s="82"/>
      <c r="E1526" s="82"/>
      <c r="F1526" s="82"/>
      <c r="G1526" s="82"/>
      <c r="H1526" s="82"/>
      <c r="I1526" s="82"/>
      <c r="J1526" s="82"/>
      <c r="K1526" s="82"/>
      <c r="L1526" s="82"/>
      <c r="M1526" s="82"/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/>
      <c r="Y1526" s="82"/>
      <c r="Z1526" s="82"/>
      <c r="AA1526" s="82"/>
      <c r="AB1526" s="82"/>
      <c r="AC1526" s="82"/>
      <c r="AD1526" s="82"/>
      <c r="AE1526" s="82"/>
      <c r="AF1526" s="82"/>
      <c r="AG1526" s="82"/>
      <c r="AH1526" s="82"/>
      <c r="AI1526" s="82"/>
      <c r="AJ1526" s="82"/>
      <c r="AK1526" s="82"/>
      <c r="AL1526" s="82"/>
      <c r="AM1526" s="82"/>
      <c r="AN1526" s="82"/>
      <c r="AO1526" s="82"/>
      <c r="AP1526" s="82"/>
      <c r="AQ1526" s="82"/>
      <c r="AR1526" s="82"/>
      <c r="AS1526" s="82"/>
      <c r="AT1526" s="82"/>
      <c r="AU1526" s="82"/>
      <c r="AV1526" s="82"/>
      <c r="AW1526" s="82"/>
      <c r="AX1526" s="82"/>
      <c r="AY1526" s="82"/>
      <c r="AZ1526" s="82"/>
      <c r="BA1526" s="82"/>
    </row>
    <row r="1527" spans="1:53" x14ac:dyDescent="0.35">
      <c r="A1527" s="82"/>
      <c r="B1527" s="82"/>
      <c r="C1527" s="82"/>
      <c r="D1527" s="82"/>
      <c r="E1527" s="82"/>
      <c r="F1527" s="82"/>
      <c r="G1527" s="82"/>
      <c r="H1527" s="82"/>
      <c r="I1527" s="82"/>
      <c r="J1527" s="82"/>
      <c r="K1527" s="82"/>
      <c r="L1527" s="82"/>
      <c r="M1527" s="82"/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/>
      <c r="Y1527" s="82"/>
      <c r="Z1527" s="82"/>
      <c r="AA1527" s="82"/>
      <c r="AB1527" s="82"/>
      <c r="AC1527" s="82"/>
      <c r="AD1527" s="82"/>
      <c r="AE1527" s="82"/>
      <c r="AF1527" s="82"/>
      <c r="AG1527" s="82"/>
      <c r="AH1527" s="82"/>
      <c r="AI1527" s="82"/>
      <c r="AJ1527" s="82"/>
      <c r="AK1527" s="82"/>
      <c r="AL1527" s="82"/>
      <c r="AM1527" s="82"/>
      <c r="AN1527" s="82"/>
      <c r="AO1527" s="82"/>
      <c r="AP1527" s="82"/>
      <c r="AQ1527" s="82"/>
      <c r="AR1527" s="82"/>
      <c r="AS1527" s="82"/>
      <c r="AT1527" s="82"/>
      <c r="AU1527" s="82"/>
      <c r="AV1527" s="82"/>
      <c r="AW1527" s="82"/>
      <c r="AX1527" s="82"/>
      <c r="AY1527" s="82"/>
      <c r="AZ1527" s="82"/>
      <c r="BA1527" s="82"/>
    </row>
    <row r="1528" spans="1:53" x14ac:dyDescent="0.35">
      <c r="A1528" s="82"/>
      <c r="B1528" s="82"/>
      <c r="C1528" s="82"/>
      <c r="D1528" s="82"/>
      <c r="E1528" s="82"/>
      <c r="F1528" s="82"/>
      <c r="G1528" s="82"/>
      <c r="H1528" s="82"/>
      <c r="I1528" s="82"/>
      <c r="J1528" s="82"/>
      <c r="K1528" s="82"/>
      <c r="L1528" s="82"/>
      <c r="M1528" s="82"/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/>
      <c r="Y1528" s="82"/>
      <c r="Z1528" s="82"/>
      <c r="AA1528" s="82"/>
      <c r="AB1528" s="82"/>
      <c r="AC1528" s="82"/>
      <c r="AD1528" s="82"/>
      <c r="AE1528" s="82"/>
      <c r="AF1528" s="82"/>
      <c r="AG1528" s="82"/>
      <c r="AH1528" s="82"/>
      <c r="AI1528" s="82"/>
      <c r="AJ1528" s="82"/>
      <c r="AK1528" s="82"/>
      <c r="AL1528" s="82"/>
      <c r="AM1528" s="82"/>
      <c r="AN1528" s="82"/>
      <c r="AO1528" s="82"/>
      <c r="AP1528" s="82"/>
      <c r="AQ1528" s="82"/>
      <c r="AR1528" s="82"/>
      <c r="AS1528" s="82"/>
      <c r="AT1528" s="82"/>
      <c r="AU1528" s="82"/>
      <c r="AV1528" s="82"/>
      <c r="AW1528" s="82"/>
      <c r="AX1528" s="82"/>
      <c r="AY1528" s="82"/>
      <c r="AZ1528" s="82"/>
      <c r="BA1528" s="82"/>
    </row>
    <row r="1529" spans="1:53" x14ac:dyDescent="0.35">
      <c r="A1529" s="82"/>
      <c r="B1529" s="82"/>
      <c r="C1529" s="82"/>
      <c r="D1529" s="82"/>
      <c r="E1529" s="82"/>
      <c r="F1529" s="82"/>
      <c r="G1529" s="82"/>
      <c r="H1529" s="82"/>
      <c r="I1529" s="82"/>
      <c r="J1529" s="82"/>
      <c r="K1529" s="82"/>
      <c r="L1529" s="82"/>
      <c r="M1529" s="82"/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/>
      <c r="Y1529" s="82"/>
      <c r="Z1529" s="82"/>
      <c r="AA1529" s="82"/>
      <c r="AB1529" s="82"/>
      <c r="AC1529" s="82"/>
      <c r="AD1529" s="82"/>
      <c r="AE1529" s="82"/>
      <c r="AF1529" s="82"/>
      <c r="AG1529" s="82"/>
      <c r="AH1529" s="82"/>
      <c r="AI1529" s="82"/>
      <c r="AJ1529" s="82"/>
      <c r="AK1529" s="82"/>
      <c r="AL1529" s="82"/>
      <c r="AM1529" s="82"/>
      <c r="AN1529" s="82"/>
      <c r="AO1529" s="82"/>
      <c r="AP1529" s="82"/>
      <c r="AQ1529" s="82"/>
      <c r="AR1529" s="82"/>
      <c r="AS1529" s="82"/>
      <c r="AT1529" s="82"/>
      <c r="AU1529" s="82"/>
      <c r="AV1529" s="82"/>
      <c r="AW1529" s="82"/>
      <c r="AX1529" s="82"/>
      <c r="AY1529" s="82"/>
      <c r="AZ1529" s="82"/>
      <c r="BA1529" s="82"/>
    </row>
    <row r="1530" spans="1:53" x14ac:dyDescent="0.35">
      <c r="A1530" s="82"/>
      <c r="B1530" s="82"/>
      <c r="C1530" s="82"/>
      <c r="D1530" s="82"/>
      <c r="E1530" s="82"/>
      <c r="F1530" s="82"/>
      <c r="G1530" s="82"/>
      <c r="H1530" s="82"/>
      <c r="I1530" s="82"/>
      <c r="J1530" s="82"/>
      <c r="K1530" s="82"/>
      <c r="L1530" s="82"/>
      <c r="M1530" s="82"/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/>
      <c r="Y1530" s="82"/>
      <c r="Z1530" s="82"/>
      <c r="AA1530" s="82"/>
      <c r="AB1530" s="82"/>
      <c r="AC1530" s="82"/>
      <c r="AD1530" s="82"/>
      <c r="AE1530" s="82"/>
      <c r="AF1530" s="82"/>
      <c r="AG1530" s="82"/>
      <c r="AH1530" s="82"/>
      <c r="AI1530" s="82"/>
      <c r="AJ1530" s="82"/>
      <c r="AK1530" s="82"/>
      <c r="AL1530" s="82"/>
      <c r="AM1530" s="82"/>
      <c r="AN1530" s="82"/>
      <c r="AO1530" s="82"/>
      <c r="AP1530" s="82"/>
      <c r="AQ1530" s="82"/>
      <c r="AR1530" s="82"/>
      <c r="AS1530" s="82"/>
      <c r="AT1530" s="82"/>
      <c r="AU1530" s="82"/>
      <c r="AV1530" s="82"/>
      <c r="AW1530" s="82"/>
      <c r="AX1530" s="82"/>
      <c r="AY1530" s="82"/>
      <c r="AZ1530" s="82"/>
      <c r="BA1530" s="82"/>
    </row>
    <row r="1531" spans="1:53" x14ac:dyDescent="0.35">
      <c r="A1531" s="82"/>
      <c r="B1531" s="82"/>
      <c r="C1531" s="82"/>
      <c r="D1531" s="82"/>
      <c r="E1531" s="82"/>
      <c r="F1531" s="82"/>
      <c r="G1531" s="82"/>
      <c r="H1531" s="82"/>
      <c r="I1531" s="82"/>
      <c r="J1531" s="82"/>
      <c r="K1531" s="82"/>
      <c r="L1531" s="82"/>
      <c r="M1531" s="82"/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/>
      <c r="Y1531" s="82"/>
      <c r="Z1531" s="82"/>
      <c r="AA1531" s="82"/>
      <c r="AB1531" s="82"/>
      <c r="AC1531" s="82"/>
      <c r="AD1531" s="82"/>
      <c r="AE1531" s="82"/>
      <c r="AF1531" s="82"/>
      <c r="AG1531" s="82"/>
      <c r="AH1531" s="82"/>
      <c r="AI1531" s="82"/>
      <c r="AJ1531" s="82"/>
      <c r="AK1531" s="82"/>
      <c r="AL1531" s="82"/>
      <c r="AM1531" s="82"/>
      <c r="AN1531" s="82"/>
      <c r="AO1531" s="82"/>
      <c r="AP1531" s="82"/>
      <c r="AQ1531" s="82"/>
      <c r="AR1531" s="82"/>
      <c r="AS1531" s="82"/>
      <c r="AT1531" s="82"/>
      <c r="AU1531" s="82"/>
      <c r="AV1531" s="82"/>
      <c r="AW1531" s="82"/>
      <c r="AX1531" s="82"/>
      <c r="AY1531" s="82"/>
      <c r="AZ1531" s="82"/>
      <c r="BA1531" s="82"/>
    </row>
    <row r="1532" spans="1:53" x14ac:dyDescent="0.35">
      <c r="A1532" s="82"/>
      <c r="B1532" s="82"/>
      <c r="C1532" s="82"/>
      <c r="D1532" s="82"/>
      <c r="E1532" s="82"/>
      <c r="F1532" s="82"/>
      <c r="G1532" s="82"/>
      <c r="H1532" s="82"/>
      <c r="I1532" s="82"/>
      <c r="J1532" s="82"/>
      <c r="K1532" s="82"/>
      <c r="L1532" s="82"/>
      <c r="M1532" s="82"/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/>
      <c r="Y1532" s="82"/>
      <c r="Z1532" s="82"/>
      <c r="AA1532" s="82"/>
      <c r="AB1532" s="82"/>
      <c r="AC1532" s="82"/>
      <c r="AD1532" s="82"/>
      <c r="AE1532" s="82"/>
      <c r="AF1532" s="82"/>
      <c r="AG1532" s="82"/>
      <c r="AH1532" s="82"/>
      <c r="AI1532" s="82"/>
      <c r="AJ1532" s="82"/>
      <c r="AK1532" s="82"/>
      <c r="AL1532" s="82"/>
      <c r="AM1532" s="82"/>
      <c r="AN1532" s="82"/>
      <c r="AO1532" s="82"/>
      <c r="AP1532" s="82"/>
      <c r="AQ1532" s="82"/>
      <c r="AR1532" s="82"/>
      <c r="AS1532" s="82"/>
      <c r="AT1532" s="82"/>
      <c r="AU1532" s="82"/>
      <c r="AV1532" s="82"/>
      <c r="AW1532" s="82"/>
      <c r="AX1532" s="82"/>
      <c r="AY1532" s="82"/>
      <c r="AZ1532" s="82"/>
      <c r="BA1532" s="82"/>
    </row>
    <row r="1533" spans="1:53" x14ac:dyDescent="0.35">
      <c r="A1533" s="82"/>
      <c r="B1533" s="82"/>
      <c r="C1533" s="82"/>
      <c r="D1533" s="82"/>
      <c r="E1533" s="82"/>
      <c r="F1533" s="82"/>
      <c r="G1533" s="82"/>
      <c r="H1533" s="82"/>
      <c r="I1533" s="82"/>
      <c r="J1533" s="82"/>
      <c r="K1533" s="82"/>
      <c r="L1533" s="82"/>
      <c r="M1533" s="82"/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/>
      <c r="Y1533" s="82"/>
      <c r="Z1533" s="82"/>
      <c r="AA1533" s="82"/>
      <c r="AB1533" s="82"/>
      <c r="AC1533" s="82"/>
      <c r="AD1533" s="82"/>
      <c r="AE1533" s="82"/>
      <c r="AF1533" s="82"/>
      <c r="AG1533" s="82"/>
      <c r="AH1533" s="82"/>
      <c r="AI1533" s="82"/>
      <c r="AJ1533" s="82"/>
      <c r="AK1533" s="82"/>
      <c r="AL1533" s="82"/>
      <c r="AM1533" s="82"/>
      <c r="AN1533" s="82"/>
      <c r="AO1533" s="82"/>
      <c r="AP1533" s="82"/>
      <c r="AQ1533" s="82"/>
      <c r="AR1533" s="82"/>
      <c r="AS1533" s="82"/>
      <c r="AT1533" s="82"/>
      <c r="AU1533" s="82"/>
      <c r="AV1533" s="82"/>
      <c r="AW1533" s="82"/>
      <c r="AX1533" s="82"/>
      <c r="AY1533" s="82"/>
      <c r="AZ1533" s="82"/>
      <c r="BA1533" s="82"/>
    </row>
    <row r="1534" spans="1:53" x14ac:dyDescent="0.35">
      <c r="A1534" s="82"/>
      <c r="B1534" s="82"/>
      <c r="C1534" s="82"/>
      <c r="D1534" s="82"/>
      <c r="E1534" s="82"/>
      <c r="F1534" s="82"/>
      <c r="G1534" s="82"/>
      <c r="H1534" s="82"/>
      <c r="I1534" s="82"/>
      <c r="J1534" s="82"/>
      <c r="K1534" s="82"/>
      <c r="L1534" s="82"/>
      <c r="M1534" s="82"/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/>
      <c r="Y1534" s="82"/>
      <c r="Z1534" s="82"/>
      <c r="AA1534" s="82"/>
      <c r="AB1534" s="82"/>
      <c r="AC1534" s="82"/>
      <c r="AD1534" s="82"/>
      <c r="AE1534" s="82"/>
      <c r="AF1534" s="82"/>
      <c r="AG1534" s="82"/>
      <c r="AH1534" s="82"/>
      <c r="AI1534" s="82"/>
      <c r="AJ1534" s="82"/>
      <c r="AK1534" s="82"/>
      <c r="AL1534" s="82"/>
      <c r="AM1534" s="82"/>
      <c r="AN1534" s="82"/>
      <c r="AO1534" s="82"/>
      <c r="AP1534" s="82"/>
      <c r="AQ1534" s="82"/>
      <c r="AR1534" s="82"/>
      <c r="AS1534" s="82"/>
      <c r="AT1534" s="82"/>
      <c r="AU1534" s="82"/>
      <c r="AV1534" s="82"/>
      <c r="AW1534" s="82"/>
      <c r="AX1534" s="82"/>
      <c r="AY1534" s="82"/>
      <c r="AZ1534" s="82"/>
      <c r="BA1534" s="82"/>
    </row>
    <row r="1535" spans="1:53" x14ac:dyDescent="0.35">
      <c r="A1535" s="82"/>
      <c r="B1535" s="82"/>
      <c r="C1535" s="82"/>
      <c r="D1535" s="82"/>
      <c r="E1535" s="82"/>
      <c r="F1535" s="82"/>
      <c r="G1535" s="82"/>
      <c r="H1535" s="82"/>
      <c r="I1535" s="82"/>
      <c r="J1535" s="82"/>
      <c r="K1535" s="82"/>
      <c r="L1535" s="82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  <c r="Z1535" s="82"/>
      <c r="AA1535" s="82"/>
      <c r="AB1535" s="82"/>
      <c r="AC1535" s="82"/>
      <c r="AD1535" s="82"/>
      <c r="AE1535" s="82"/>
      <c r="AF1535" s="82"/>
      <c r="AG1535" s="82"/>
      <c r="AH1535" s="82"/>
      <c r="AI1535" s="82"/>
      <c r="AJ1535" s="82"/>
      <c r="AK1535" s="82"/>
      <c r="AL1535" s="82"/>
      <c r="AM1535" s="82"/>
      <c r="AN1535" s="82"/>
      <c r="AO1535" s="82"/>
      <c r="AP1535" s="82"/>
      <c r="AQ1535" s="82"/>
      <c r="AR1535" s="82"/>
      <c r="AS1535" s="82"/>
      <c r="AT1535" s="82"/>
      <c r="AU1535" s="82"/>
      <c r="AV1535" s="82"/>
      <c r="AW1535" s="82"/>
      <c r="AX1535" s="82"/>
      <c r="AY1535" s="82"/>
      <c r="AZ1535" s="82"/>
      <c r="BA1535" s="82"/>
    </row>
    <row r="1536" spans="1:53" x14ac:dyDescent="0.35">
      <c r="A1536" s="82"/>
      <c r="B1536" s="82"/>
      <c r="C1536" s="82"/>
      <c r="D1536" s="82"/>
      <c r="E1536" s="82"/>
      <c r="F1536" s="82"/>
      <c r="G1536" s="82"/>
      <c r="H1536" s="82"/>
      <c r="I1536" s="82"/>
      <c r="J1536" s="82"/>
      <c r="K1536" s="82"/>
      <c r="L1536" s="82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  <c r="Z1536" s="82"/>
      <c r="AA1536" s="82"/>
      <c r="AB1536" s="82"/>
      <c r="AC1536" s="82"/>
      <c r="AD1536" s="82"/>
      <c r="AE1536" s="82"/>
      <c r="AF1536" s="82"/>
      <c r="AG1536" s="82"/>
      <c r="AH1536" s="82"/>
      <c r="AI1536" s="82"/>
      <c r="AJ1536" s="82"/>
      <c r="AK1536" s="82"/>
      <c r="AL1536" s="82"/>
      <c r="AM1536" s="82"/>
      <c r="AN1536" s="82"/>
      <c r="AO1536" s="82"/>
      <c r="AP1536" s="82"/>
      <c r="AQ1536" s="82"/>
      <c r="AR1536" s="82"/>
      <c r="AS1536" s="82"/>
      <c r="AT1536" s="82"/>
      <c r="AU1536" s="82"/>
      <c r="AV1536" s="82"/>
      <c r="AW1536" s="82"/>
      <c r="AX1536" s="82"/>
      <c r="AY1536" s="82"/>
      <c r="AZ1536" s="82"/>
      <c r="BA1536" s="82"/>
    </row>
    <row r="1537" spans="1:53" x14ac:dyDescent="0.35">
      <c r="A1537" s="82"/>
      <c r="B1537" s="82"/>
      <c r="C1537" s="82"/>
      <c r="D1537" s="82"/>
      <c r="E1537" s="82"/>
      <c r="F1537" s="82"/>
      <c r="G1537" s="82"/>
      <c r="H1537" s="82"/>
      <c r="I1537" s="82"/>
      <c r="J1537" s="82"/>
      <c r="K1537" s="82"/>
      <c r="L1537" s="82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  <c r="Z1537" s="82"/>
      <c r="AA1537" s="82"/>
      <c r="AB1537" s="82"/>
      <c r="AC1537" s="82"/>
      <c r="AD1537" s="82"/>
      <c r="AE1537" s="82"/>
      <c r="AF1537" s="82"/>
      <c r="AG1537" s="82"/>
      <c r="AH1537" s="82"/>
      <c r="AI1537" s="82"/>
      <c r="AJ1537" s="82"/>
      <c r="AK1537" s="82"/>
      <c r="AL1537" s="82"/>
      <c r="AM1537" s="82"/>
      <c r="AN1537" s="82"/>
      <c r="AO1537" s="82"/>
      <c r="AP1537" s="82"/>
      <c r="AQ1537" s="82"/>
      <c r="AR1537" s="82"/>
      <c r="AS1537" s="82"/>
      <c r="AT1537" s="82"/>
      <c r="AU1537" s="82"/>
      <c r="AV1537" s="82"/>
      <c r="AW1537" s="82"/>
      <c r="AX1537" s="82"/>
      <c r="AY1537" s="82"/>
      <c r="AZ1537" s="82"/>
      <c r="BA1537" s="82"/>
    </row>
    <row r="1538" spans="1:53" x14ac:dyDescent="0.35">
      <c r="A1538" s="82"/>
      <c r="B1538" s="82"/>
      <c r="C1538" s="82"/>
      <c r="D1538" s="82"/>
      <c r="E1538" s="82"/>
      <c r="F1538" s="82"/>
      <c r="G1538" s="82"/>
      <c r="H1538" s="82"/>
      <c r="I1538" s="82"/>
      <c r="J1538" s="82"/>
      <c r="K1538" s="82"/>
      <c r="L1538" s="82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  <c r="Z1538" s="82"/>
      <c r="AA1538" s="82"/>
      <c r="AB1538" s="82"/>
      <c r="AC1538" s="82"/>
      <c r="AD1538" s="82"/>
      <c r="AE1538" s="82"/>
      <c r="AF1538" s="82"/>
      <c r="AG1538" s="82"/>
      <c r="AH1538" s="82"/>
      <c r="AI1538" s="82"/>
      <c r="AJ1538" s="82"/>
      <c r="AK1538" s="82"/>
      <c r="AL1538" s="82"/>
      <c r="AM1538" s="82"/>
      <c r="AN1538" s="82"/>
      <c r="AO1538" s="82"/>
      <c r="AP1538" s="82"/>
      <c r="AQ1538" s="82"/>
      <c r="AR1538" s="82"/>
      <c r="AS1538" s="82"/>
      <c r="AT1538" s="82"/>
      <c r="AU1538" s="82"/>
      <c r="AV1538" s="82"/>
      <c r="AW1538" s="82"/>
      <c r="AX1538" s="82"/>
      <c r="AY1538" s="82"/>
      <c r="AZ1538" s="82"/>
      <c r="BA1538" s="82"/>
    </row>
    <row r="1539" spans="1:53" x14ac:dyDescent="0.35">
      <c r="A1539" s="82"/>
      <c r="B1539" s="82"/>
      <c r="C1539" s="82"/>
      <c r="D1539" s="82"/>
      <c r="E1539" s="82"/>
      <c r="F1539" s="82"/>
      <c r="G1539" s="82"/>
      <c r="H1539" s="82"/>
      <c r="I1539" s="82"/>
      <c r="J1539" s="82"/>
      <c r="K1539" s="82"/>
      <c r="L1539" s="82"/>
      <c r="M1539" s="82"/>
      <c r="N1539" s="82"/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  <c r="Z1539" s="82"/>
      <c r="AA1539" s="82"/>
      <c r="AB1539" s="82"/>
      <c r="AC1539" s="82"/>
      <c r="AD1539" s="82"/>
      <c r="AE1539" s="82"/>
      <c r="AF1539" s="82"/>
      <c r="AG1539" s="82"/>
      <c r="AH1539" s="82"/>
      <c r="AI1539" s="82"/>
      <c r="AJ1539" s="82"/>
      <c r="AK1539" s="82"/>
      <c r="AL1539" s="82"/>
      <c r="AM1539" s="82"/>
      <c r="AN1539" s="82"/>
      <c r="AO1539" s="82"/>
      <c r="AP1539" s="82"/>
      <c r="AQ1539" s="82"/>
      <c r="AR1539" s="82"/>
      <c r="AS1539" s="82"/>
      <c r="AT1539" s="82"/>
      <c r="AU1539" s="82"/>
      <c r="AV1539" s="82"/>
      <c r="AW1539" s="82"/>
      <c r="AX1539" s="82"/>
      <c r="AY1539" s="82"/>
      <c r="AZ1539" s="82"/>
      <c r="BA1539" s="82"/>
    </row>
    <row r="1540" spans="1:53" x14ac:dyDescent="0.35">
      <c r="A1540" s="82"/>
      <c r="B1540" s="82"/>
      <c r="C1540" s="82"/>
      <c r="D1540" s="82"/>
      <c r="E1540" s="82"/>
      <c r="F1540" s="82"/>
      <c r="G1540" s="82"/>
      <c r="H1540" s="82"/>
      <c r="I1540" s="82"/>
      <c r="J1540" s="82"/>
      <c r="K1540" s="82"/>
      <c r="L1540" s="82"/>
      <c r="M1540" s="82"/>
      <c r="N1540" s="82"/>
      <c r="O1540" s="82"/>
      <c r="P1540" s="82"/>
      <c r="Q1540" s="82"/>
      <c r="R1540" s="82"/>
      <c r="S1540" s="82"/>
      <c r="T1540" s="82"/>
      <c r="U1540" s="82"/>
      <c r="V1540" s="82"/>
      <c r="W1540" s="82"/>
      <c r="X1540" s="82"/>
      <c r="Y1540" s="82"/>
      <c r="Z1540" s="82"/>
      <c r="AA1540" s="82"/>
      <c r="AB1540" s="82"/>
      <c r="AC1540" s="82"/>
      <c r="AD1540" s="82"/>
      <c r="AE1540" s="82"/>
      <c r="AF1540" s="82"/>
      <c r="AG1540" s="82"/>
      <c r="AH1540" s="82"/>
      <c r="AI1540" s="82"/>
      <c r="AJ1540" s="82"/>
      <c r="AK1540" s="82"/>
      <c r="AL1540" s="82"/>
      <c r="AM1540" s="82"/>
      <c r="AN1540" s="82"/>
      <c r="AO1540" s="82"/>
      <c r="AP1540" s="82"/>
      <c r="AQ1540" s="82"/>
      <c r="AR1540" s="82"/>
      <c r="AS1540" s="82"/>
      <c r="AT1540" s="82"/>
      <c r="AU1540" s="82"/>
      <c r="AV1540" s="82"/>
      <c r="AW1540" s="82"/>
      <c r="AX1540" s="82"/>
      <c r="AY1540" s="82"/>
      <c r="AZ1540" s="82"/>
      <c r="BA1540" s="82"/>
    </row>
    <row r="1541" spans="1:53" x14ac:dyDescent="0.35">
      <c r="A1541" s="82"/>
      <c r="B1541" s="82"/>
      <c r="C1541" s="82"/>
      <c r="D1541" s="82"/>
      <c r="E1541" s="82"/>
      <c r="F1541" s="82"/>
      <c r="G1541" s="82"/>
      <c r="H1541" s="82"/>
      <c r="I1541" s="82"/>
      <c r="J1541" s="82"/>
      <c r="K1541" s="82"/>
      <c r="L1541" s="82"/>
      <c r="M1541" s="82"/>
      <c r="N1541" s="82"/>
      <c r="O1541" s="82"/>
      <c r="P1541" s="82"/>
      <c r="Q1541" s="82"/>
      <c r="R1541" s="82"/>
      <c r="S1541" s="82"/>
      <c r="T1541" s="82"/>
      <c r="U1541" s="82"/>
      <c r="V1541" s="82"/>
      <c r="W1541" s="82"/>
      <c r="X1541" s="82"/>
      <c r="Y1541" s="82"/>
      <c r="Z1541" s="82"/>
      <c r="AA1541" s="82"/>
      <c r="AB1541" s="82"/>
      <c r="AC1541" s="82"/>
      <c r="AD1541" s="82"/>
      <c r="AE1541" s="82"/>
      <c r="AF1541" s="82"/>
      <c r="AG1541" s="82"/>
      <c r="AH1541" s="82"/>
      <c r="AI1541" s="82"/>
      <c r="AJ1541" s="82"/>
      <c r="AK1541" s="82"/>
      <c r="AL1541" s="82"/>
      <c r="AM1541" s="82"/>
      <c r="AN1541" s="82"/>
      <c r="AO1541" s="82"/>
      <c r="AP1541" s="82"/>
      <c r="AQ1541" s="82"/>
      <c r="AR1541" s="82"/>
      <c r="AS1541" s="82"/>
      <c r="AT1541" s="82"/>
      <c r="AU1541" s="82"/>
      <c r="AV1541" s="82"/>
      <c r="AW1541" s="82"/>
      <c r="AX1541" s="82"/>
      <c r="AY1541" s="82"/>
      <c r="AZ1541" s="82"/>
      <c r="BA1541" s="82"/>
    </row>
    <row r="1542" spans="1:53" x14ac:dyDescent="0.35">
      <c r="A1542" s="82"/>
      <c r="B1542" s="82"/>
      <c r="C1542" s="82"/>
      <c r="D1542" s="82"/>
      <c r="E1542" s="82"/>
      <c r="F1542" s="82"/>
      <c r="G1542" s="82"/>
      <c r="H1542" s="82"/>
      <c r="I1542" s="82"/>
      <c r="J1542" s="82"/>
      <c r="K1542" s="82"/>
      <c r="L1542" s="82"/>
      <c r="M1542" s="82"/>
      <c r="N1542" s="82"/>
      <c r="O1542" s="82"/>
      <c r="P1542" s="82"/>
      <c r="Q1542" s="82"/>
      <c r="R1542" s="82"/>
      <c r="S1542" s="82"/>
      <c r="T1542" s="82"/>
      <c r="U1542" s="82"/>
      <c r="V1542" s="82"/>
      <c r="W1542" s="82"/>
      <c r="X1542" s="82"/>
      <c r="Y1542" s="82"/>
      <c r="Z1542" s="82"/>
      <c r="AA1542" s="82"/>
      <c r="AB1542" s="82"/>
      <c r="AC1542" s="82"/>
      <c r="AD1542" s="82"/>
      <c r="AE1542" s="82"/>
      <c r="AF1542" s="82"/>
      <c r="AG1542" s="82"/>
      <c r="AH1542" s="82"/>
      <c r="AI1542" s="82"/>
      <c r="AJ1542" s="82"/>
      <c r="AK1542" s="82"/>
      <c r="AL1542" s="82"/>
      <c r="AM1542" s="82"/>
      <c r="AN1542" s="82"/>
      <c r="AO1542" s="82"/>
      <c r="AP1542" s="82"/>
      <c r="AQ1542" s="82"/>
      <c r="AR1542" s="82"/>
      <c r="AS1542" s="82"/>
      <c r="AT1542" s="82"/>
      <c r="AU1542" s="82"/>
      <c r="AV1542" s="82"/>
      <c r="AW1542" s="82"/>
      <c r="AX1542" s="82"/>
      <c r="AY1542" s="82"/>
      <c r="AZ1542" s="82"/>
      <c r="BA1542" s="82"/>
    </row>
    <row r="1543" spans="1:53" x14ac:dyDescent="0.35">
      <c r="A1543" s="82"/>
      <c r="B1543" s="82"/>
      <c r="C1543" s="82"/>
      <c r="D1543" s="82"/>
      <c r="E1543" s="82"/>
      <c r="F1543" s="82"/>
      <c r="G1543" s="82"/>
      <c r="H1543" s="82"/>
      <c r="I1543" s="82"/>
      <c r="J1543" s="82"/>
      <c r="K1543" s="82"/>
      <c r="L1543" s="82"/>
      <c r="M1543" s="82"/>
      <c r="N1543" s="82"/>
      <c r="O1543" s="82"/>
      <c r="P1543" s="82"/>
      <c r="Q1543" s="82"/>
      <c r="R1543" s="82"/>
      <c r="S1543" s="82"/>
      <c r="T1543" s="82"/>
      <c r="U1543" s="82"/>
      <c r="V1543" s="82"/>
      <c r="W1543" s="82"/>
      <c r="X1543" s="82"/>
      <c r="Y1543" s="82"/>
      <c r="Z1543" s="82"/>
      <c r="AA1543" s="82"/>
      <c r="AB1543" s="82"/>
      <c r="AC1543" s="82"/>
      <c r="AD1543" s="82"/>
      <c r="AE1543" s="82"/>
      <c r="AF1543" s="82"/>
      <c r="AG1543" s="82"/>
      <c r="AH1543" s="82"/>
      <c r="AI1543" s="82"/>
      <c r="AJ1543" s="82"/>
      <c r="AK1543" s="82"/>
      <c r="AL1543" s="82"/>
      <c r="AM1543" s="82"/>
      <c r="AN1543" s="82"/>
      <c r="AO1543" s="82"/>
      <c r="AP1543" s="82"/>
      <c r="AQ1543" s="82"/>
      <c r="AR1543" s="82"/>
      <c r="AS1543" s="82"/>
      <c r="AT1543" s="82"/>
      <c r="AU1543" s="82"/>
      <c r="AV1543" s="82"/>
      <c r="AW1543" s="82"/>
      <c r="AX1543" s="82"/>
      <c r="AY1543" s="82"/>
      <c r="AZ1543" s="82"/>
      <c r="BA1543" s="82"/>
    </row>
    <row r="1544" spans="1:53" x14ac:dyDescent="0.35">
      <c r="A1544" s="82"/>
      <c r="B1544" s="82"/>
      <c r="C1544" s="82"/>
      <c r="D1544" s="82"/>
      <c r="E1544" s="82"/>
      <c r="F1544" s="82"/>
      <c r="G1544" s="82"/>
      <c r="H1544" s="82"/>
      <c r="I1544" s="82"/>
      <c r="J1544" s="82"/>
      <c r="K1544" s="82"/>
      <c r="L1544" s="82"/>
      <c r="M1544" s="82"/>
      <c r="N1544" s="82"/>
      <c r="O1544" s="82"/>
      <c r="P1544" s="82"/>
      <c r="Q1544" s="82"/>
      <c r="R1544" s="82"/>
      <c r="S1544" s="82"/>
      <c r="T1544" s="82"/>
      <c r="U1544" s="82"/>
      <c r="V1544" s="82"/>
      <c r="W1544" s="82"/>
      <c r="X1544" s="82"/>
      <c r="Y1544" s="82"/>
      <c r="Z1544" s="82"/>
      <c r="AA1544" s="82"/>
      <c r="AB1544" s="82"/>
      <c r="AC1544" s="82"/>
      <c r="AD1544" s="82"/>
      <c r="AE1544" s="82"/>
      <c r="AF1544" s="82"/>
      <c r="AG1544" s="82"/>
      <c r="AH1544" s="82"/>
      <c r="AI1544" s="82"/>
      <c r="AJ1544" s="82"/>
      <c r="AK1544" s="82"/>
      <c r="AL1544" s="82"/>
      <c r="AM1544" s="82"/>
      <c r="AN1544" s="82"/>
      <c r="AO1544" s="82"/>
      <c r="AP1544" s="82"/>
      <c r="AQ1544" s="82"/>
      <c r="AR1544" s="82"/>
      <c r="AS1544" s="82"/>
      <c r="AT1544" s="82"/>
      <c r="AU1544" s="82"/>
      <c r="AV1544" s="82"/>
      <c r="AW1544" s="82"/>
      <c r="AX1544" s="82"/>
      <c r="AY1544" s="82"/>
      <c r="AZ1544" s="82"/>
      <c r="BA1544" s="82"/>
    </row>
    <row r="1545" spans="1:53" x14ac:dyDescent="0.35">
      <c r="A1545" s="82"/>
      <c r="B1545" s="82"/>
      <c r="C1545" s="82"/>
      <c r="D1545" s="82"/>
      <c r="E1545" s="82"/>
      <c r="F1545" s="82"/>
      <c r="G1545" s="82"/>
      <c r="H1545" s="82"/>
      <c r="I1545" s="82"/>
      <c r="J1545" s="82"/>
      <c r="K1545" s="82"/>
      <c r="L1545" s="82"/>
      <c r="M1545" s="82"/>
      <c r="N1545" s="82"/>
      <c r="O1545" s="82"/>
      <c r="P1545" s="82"/>
      <c r="Q1545" s="82"/>
      <c r="R1545" s="82"/>
      <c r="S1545" s="82"/>
      <c r="T1545" s="82"/>
      <c r="U1545" s="82"/>
      <c r="V1545" s="82"/>
      <c r="W1545" s="82"/>
      <c r="X1545" s="82"/>
      <c r="Y1545" s="82"/>
      <c r="Z1545" s="82"/>
      <c r="AA1545" s="82"/>
      <c r="AB1545" s="82"/>
      <c r="AC1545" s="82"/>
      <c r="AD1545" s="82"/>
      <c r="AE1545" s="82"/>
      <c r="AF1545" s="82"/>
      <c r="AG1545" s="82"/>
      <c r="AH1545" s="82"/>
      <c r="AI1545" s="82"/>
      <c r="AJ1545" s="82"/>
      <c r="AK1545" s="82"/>
      <c r="AL1545" s="82"/>
      <c r="AM1545" s="82"/>
      <c r="AN1545" s="82"/>
      <c r="AO1545" s="82"/>
      <c r="AP1545" s="82"/>
      <c r="AQ1545" s="82"/>
      <c r="AR1545" s="82"/>
      <c r="AS1545" s="82"/>
      <c r="AT1545" s="82"/>
      <c r="AU1545" s="82"/>
      <c r="AV1545" s="82"/>
      <c r="AW1545" s="82"/>
      <c r="AX1545" s="82"/>
      <c r="AY1545" s="82"/>
      <c r="AZ1545" s="82"/>
      <c r="BA1545" s="82"/>
    </row>
    <row r="1546" spans="1:53" x14ac:dyDescent="0.35">
      <c r="A1546" s="82"/>
      <c r="B1546" s="82"/>
      <c r="C1546" s="82"/>
      <c r="D1546" s="82"/>
      <c r="E1546" s="82"/>
      <c r="F1546" s="82"/>
      <c r="G1546" s="82"/>
      <c r="H1546" s="82"/>
      <c r="I1546" s="82"/>
      <c r="J1546" s="82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  <c r="Z1546" s="82"/>
      <c r="AA1546" s="82"/>
      <c r="AB1546" s="82"/>
      <c r="AC1546" s="82"/>
      <c r="AD1546" s="82"/>
      <c r="AE1546" s="82"/>
      <c r="AF1546" s="82"/>
      <c r="AG1546" s="82"/>
      <c r="AH1546" s="82"/>
      <c r="AI1546" s="82"/>
      <c r="AJ1546" s="82"/>
      <c r="AK1546" s="82"/>
      <c r="AL1546" s="82"/>
      <c r="AM1546" s="82"/>
      <c r="AN1546" s="82"/>
      <c r="AO1546" s="82"/>
      <c r="AP1546" s="82"/>
      <c r="AQ1546" s="82"/>
      <c r="AR1546" s="82"/>
      <c r="AS1546" s="82"/>
      <c r="AT1546" s="82"/>
      <c r="AU1546" s="82"/>
      <c r="AV1546" s="82"/>
      <c r="AW1546" s="82"/>
      <c r="AX1546" s="82"/>
      <c r="AY1546" s="82"/>
      <c r="AZ1546" s="82"/>
      <c r="BA1546" s="82"/>
    </row>
    <row r="1547" spans="1:53" x14ac:dyDescent="0.35">
      <c r="A1547" s="82"/>
      <c r="B1547" s="82"/>
      <c r="C1547" s="82"/>
      <c r="D1547" s="82"/>
      <c r="E1547" s="82"/>
      <c r="F1547" s="82"/>
      <c r="G1547" s="82"/>
      <c r="H1547" s="82"/>
      <c r="I1547" s="82"/>
      <c r="J1547" s="82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  <c r="Z1547" s="82"/>
      <c r="AA1547" s="82"/>
      <c r="AB1547" s="82"/>
      <c r="AC1547" s="82"/>
      <c r="AD1547" s="82"/>
      <c r="AE1547" s="82"/>
      <c r="AF1547" s="82"/>
      <c r="AG1547" s="82"/>
      <c r="AH1547" s="82"/>
      <c r="AI1547" s="82"/>
      <c r="AJ1547" s="82"/>
      <c r="AK1547" s="82"/>
      <c r="AL1547" s="82"/>
      <c r="AM1547" s="82"/>
      <c r="AN1547" s="82"/>
      <c r="AO1547" s="82"/>
      <c r="AP1547" s="82"/>
      <c r="AQ1547" s="82"/>
      <c r="AR1547" s="82"/>
      <c r="AS1547" s="82"/>
      <c r="AT1547" s="82"/>
      <c r="AU1547" s="82"/>
      <c r="AV1547" s="82"/>
      <c r="AW1547" s="82"/>
      <c r="AX1547" s="82"/>
      <c r="AY1547" s="82"/>
      <c r="AZ1547" s="82"/>
      <c r="BA1547" s="82"/>
    </row>
    <row r="1548" spans="1:53" x14ac:dyDescent="0.35">
      <c r="A1548" s="82"/>
      <c r="B1548" s="82"/>
      <c r="C1548" s="82"/>
      <c r="D1548" s="82"/>
      <c r="E1548" s="82"/>
      <c r="F1548" s="82"/>
      <c r="G1548" s="82"/>
      <c r="H1548" s="82"/>
      <c r="I1548" s="82"/>
      <c r="J1548" s="82"/>
      <c r="K1548" s="82"/>
      <c r="L1548" s="82"/>
      <c r="M1548" s="82"/>
      <c r="N1548" s="82"/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  <c r="Z1548" s="82"/>
      <c r="AA1548" s="82"/>
      <c r="AB1548" s="82"/>
      <c r="AC1548" s="82"/>
      <c r="AD1548" s="82"/>
      <c r="AE1548" s="82"/>
      <c r="AF1548" s="82"/>
      <c r="AG1548" s="82"/>
      <c r="AH1548" s="82"/>
      <c r="AI1548" s="82"/>
      <c r="AJ1548" s="82"/>
      <c r="AK1548" s="82"/>
      <c r="AL1548" s="82"/>
      <c r="AM1548" s="82"/>
      <c r="AN1548" s="82"/>
      <c r="AO1548" s="82"/>
      <c r="AP1548" s="82"/>
      <c r="AQ1548" s="82"/>
      <c r="AR1548" s="82"/>
      <c r="AS1548" s="82"/>
      <c r="AT1548" s="82"/>
      <c r="AU1548" s="82"/>
      <c r="AV1548" s="82"/>
      <c r="AW1548" s="82"/>
      <c r="AX1548" s="82"/>
      <c r="AY1548" s="82"/>
      <c r="AZ1548" s="82"/>
      <c r="BA1548" s="82"/>
    </row>
    <row r="1549" spans="1:53" x14ac:dyDescent="0.35">
      <c r="A1549" s="82"/>
      <c r="B1549" s="82"/>
      <c r="C1549" s="82"/>
      <c r="D1549" s="82"/>
      <c r="E1549" s="82"/>
      <c r="F1549" s="82"/>
      <c r="G1549" s="82"/>
      <c r="H1549" s="82"/>
      <c r="I1549" s="82"/>
      <c r="J1549" s="82"/>
      <c r="K1549" s="82"/>
      <c r="L1549" s="82"/>
      <c r="M1549" s="82"/>
      <c r="N1549" s="82"/>
      <c r="O1549" s="82"/>
      <c r="P1549" s="82"/>
      <c r="Q1549" s="82"/>
      <c r="R1549" s="82"/>
      <c r="S1549" s="82"/>
      <c r="T1549" s="82"/>
      <c r="U1549" s="82"/>
      <c r="V1549" s="82"/>
      <c r="W1549" s="82"/>
      <c r="X1549" s="82"/>
      <c r="Y1549" s="82"/>
      <c r="Z1549" s="82"/>
      <c r="AA1549" s="82"/>
      <c r="AB1549" s="82"/>
      <c r="AC1549" s="82"/>
      <c r="AD1549" s="82"/>
      <c r="AE1549" s="82"/>
      <c r="AF1549" s="82"/>
      <c r="AG1549" s="82"/>
      <c r="AH1549" s="82"/>
      <c r="AI1549" s="82"/>
      <c r="AJ1549" s="82"/>
      <c r="AK1549" s="82"/>
      <c r="AL1549" s="82"/>
      <c r="AM1549" s="82"/>
      <c r="AN1549" s="82"/>
      <c r="AO1549" s="82"/>
      <c r="AP1549" s="82"/>
      <c r="AQ1549" s="82"/>
      <c r="AR1549" s="82"/>
      <c r="AS1549" s="82"/>
      <c r="AT1549" s="82"/>
      <c r="AU1549" s="82"/>
      <c r="AV1549" s="82"/>
      <c r="AW1549" s="82"/>
      <c r="AX1549" s="82"/>
      <c r="AY1549" s="82"/>
      <c r="AZ1549" s="82"/>
      <c r="BA1549" s="82"/>
    </row>
    <row r="1550" spans="1:53" x14ac:dyDescent="0.35">
      <c r="A1550" s="82"/>
      <c r="B1550" s="82"/>
      <c r="C1550" s="82"/>
      <c r="D1550" s="82"/>
      <c r="E1550" s="82"/>
      <c r="F1550" s="82"/>
      <c r="G1550" s="82"/>
      <c r="H1550" s="82"/>
      <c r="I1550" s="82"/>
      <c r="J1550" s="82"/>
      <c r="K1550" s="82"/>
      <c r="L1550" s="82"/>
      <c r="M1550" s="82"/>
      <c r="N1550" s="82"/>
      <c r="O1550" s="82"/>
      <c r="P1550" s="82"/>
      <c r="Q1550" s="82"/>
      <c r="R1550" s="82"/>
      <c r="S1550" s="82"/>
      <c r="T1550" s="82"/>
      <c r="U1550" s="82"/>
      <c r="V1550" s="82"/>
      <c r="W1550" s="82"/>
      <c r="X1550" s="82"/>
      <c r="Y1550" s="82"/>
      <c r="Z1550" s="82"/>
      <c r="AA1550" s="82"/>
      <c r="AB1550" s="82"/>
      <c r="AC1550" s="82"/>
      <c r="AD1550" s="82"/>
      <c r="AE1550" s="82"/>
      <c r="AF1550" s="82"/>
      <c r="AG1550" s="82"/>
      <c r="AH1550" s="82"/>
      <c r="AI1550" s="82"/>
      <c r="AJ1550" s="82"/>
      <c r="AK1550" s="82"/>
      <c r="AL1550" s="82"/>
      <c r="AM1550" s="82"/>
      <c r="AN1550" s="82"/>
      <c r="AO1550" s="82"/>
      <c r="AP1550" s="82"/>
      <c r="AQ1550" s="82"/>
      <c r="AR1550" s="82"/>
      <c r="AS1550" s="82"/>
      <c r="AT1550" s="82"/>
      <c r="AU1550" s="82"/>
      <c r="AV1550" s="82"/>
      <c r="AW1550" s="82"/>
      <c r="AX1550" s="82"/>
      <c r="AY1550" s="82"/>
      <c r="AZ1550" s="82"/>
      <c r="BA1550" s="82"/>
    </row>
    <row r="1551" spans="1:53" x14ac:dyDescent="0.35">
      <c r="A1551" s="82"/>
      <c r="B1551" s="82"/>
      <c r="C1551" s="82"/>
      <c r="D1551" s="82"/>
      <c r="E1551" s="82"/>
      <c r="F1551" s="82"/>
      <c r="G1551" s="82"/>
      <c r="H1551" s="82"/>
      <c r="I1551" s="82"/>
      <c r="J1551" s="82"/>
      <c r="K1551" s="82"/>
      <c r="L1551" s="82"/>
      <c r="M1551" s="82"/>
      <c r="N1551" s="82"/>
      <c r="O1551" s="82"/>
      <c r="P1551" s="82"/>
      <c r="Q1551" s="82"/>
      <c r="R1551" s="82"/>
      <c r="S1551" s="82"/>
      <c r="T1551" s="82"/>
      <c r="U1551" s="82"/>
      <c r="V1551" s="82"/>
      <c r="W1551" s="82"/>
      <c r="X1551" s="82"/>
      <c r="Y1551" s="82"/>
      <c r="Z1551" s="82"/>
      <c r="AA1551" s="82"/>
      <c r="AB1551" s="82"/>
      <c r="AC1551" s="82"/>
      <c r="AD1551" s="82"/>
      <c r="AE1551" s="82"/>
      <c r="AF1551" s="82"/>
      <c r="AG1551" s="82"/>
      <c r="AH1551" s="82"/>
      <c r="AI1551" s="82"/>
      <c r="AJ1551" s="82"/>
      <c r="AK1551" s="82"/>
      <c r="AL1551" s="82"/>
      <c r="AM1551" s="82"/>
      <c r="AN1551" s="82"/>
      <c r="AO1551" s="82"/>
      <c r="AP1551" s="82"/>
      <c r="AQ1551" s="82"/>
      <c r="AR1551" s="82"/>
      <c r="AS1551" s="82"/>
      <c r="AT1551" s="82"/>
      <c r="AU1551" s="82"/>
      <c r="AV1551" s="82"/>
      <c r="AW1551" s="82"/>
      <c r="AX1551" s="82"/>
      <c r="AY1551" s="82"/>
      <c r="AZ1551" s="82"/>
      <c r="BA1551" s="82"/>
    </row>
    <row r="1552" spans="1:53" x14ac:dyDescent="0.35">
      <c r="A1552" s="82"/>
      <c r="B1552" s="82"/>
      <c r="C1552" s="82"/>
      <c r="D1552" s="82"/>
      <c r="E1552" s="82"/>
      <c r="F1552" s="82"/>
      <c r="G1552" s="82"/>
      <c r="H1552" s="82"/>
      <c r="I1552" s="82"/>
      <c r="J1552" s="82"/>
      <c r="K1552" s="82"/>
      <c r="L1552" s="82"/>
      <c r="M1552" s="82"/>
      <c r="N1552" s="82"/>
      <c r="O1552" s="82"/>
      <c r="P1552" s="82"/>
      <c r="Q1552" s="82"/>
      <c r="R1552" s="82"/>
      <c r="S1552" s="82"/>
      <c r="T1552" s="82"/>
      <c r="U1552" s="82"/>
      <c r="V1552" s="82"/>
      <c r="W1552" s="82"/>
      <c r="X1552" s="82"/>
      <c r="Y1552" s="82"/>
      <c r="Z1552" s="82"/>
      <c r="AA1552" s="82"/>
      <c r="AB1552" s="82"/>
      <c r="AC1552" s="82"/>
      <c r="AD1552" s="82"/>
      <c r="AE1552" s="82"/>
      <c r="AF1552" s="82"/>
      <c r="AG1552" s="82"/>
      <c r="AH1552" s="82"/>
      <c r="AI1552" s="82"/>
      <c r="AJ1552" s="82"/>
      <c r="AK1552" s="82"/>
      <c r="AL1552" s="82"/>
      <c r="AM1552" s="82"/>
      <c r="AN1552" s="82"/>
      <c r="AO1552" s="82"/>
      <c r="AP1552" s="82"/>
      <c r="AQ1552" s="82"/>
      <c r="AR1552" s="82"/>
      <c r="AS1552" s="82"/>
      <c r="AT1552" s="82"/>
      <c r="AU1552" s="82"/>
      <c r="AV1552" s="82"/>
      <c r="AW1552" s="82"/>
      <c r="AX1552" s="82"/>
      <c r="AY1552" s="82"/>
      <c r="AZ1552" s="82"/>
      <c r="BA1552" s="82"/>
    </row>
    <row r="1553" spans="1:53" x14ac:dyDescent="0.35">
      <c r="A1553" s="82"/>
      <c r="B1553" s="82"/>
      <c r="C1553" s="82"/>
      <c r="D1553" s="82"/>
      <c r="E1553" s="82"/>
      <c r="F1553" s="82"/>
      <c r="G1553" s="82"/>
      <c r="H1553" s="82"/>
      <c r="I1553" s="82"/>
      <c r="J1553" s="82"/>
      <c r="K1553" s="82"/>
      <c r="L1553" s="82"/>
      <c r="M1553" s="82"/>
      <c r="N1553" s="82"/>
      <c r="O1553" s="82"/>
      <c r="P1553" s="82"/>
      <c r="Q1553" s="82"/>
      <c r="R1553" s="82"/>
      <c r="S1553" s="82"/>
      <c r="T1553" s="82"/>
      <c r="U1553" s="82"/>
      <c r="V1553" s="82"/>
      <c r="W1553" s="82"/>
      <c r="X1553" s="82"/>
      <c r="Y1553" s="82"/>
      <c r="Z1553" s="82"/>
      <c r="AA1553" s="82"/>
      <c r="AB1553" s="82"/>
      <c r="AC1553" s="82"/>
      <c r="AD1553" s="82"/>
      <c r="AE1553" s="82"/>
      <c r="AF1553" s="82"/>
      <c r="AG1553" s="82"/>
      <c r="AH1553" s="82"/>
      <c r="AI1553" s="82"/>
      <c r="AJ1553" s="82"/>
      <c r="AK1553" s="82"/>
      <c r="AL1553" s="82"/>
      <c r="AM1553" s="82"/>
      <c r="AN1553" s="82"/>
      <c r="AO1553" s="82"/>
      <c r="AP1553" s="82"/>
      <c r="AQ1553" s="82"/>
      <c r="AR1553" s="82"/>
      <c r="AS1553" s="82"/>
      <c r="AT1553" s="82"/>
      <c r="AU1553" s="82"/>
      <c r="AV1553" s="82"/>
      <c r="AW1553" s="82"/>
      <c r="AX1553" s="82"/>
      <c r="AY1553" s="82"/>
      <c r="AZ1553" s="82"/>
      <c r="BA1553" s="82"/>
    </row>
    <row r="1554" spans="1:53" x14ac:dyDescent="0.35">
      <c r="A1554" s="82"/>
      <c r="B1554" s="82"/>
      <c r="C1554" s="82"/>
      <c r="D1554" s="82"/>
      <c r="E1554" s="82"/>
      <c r="F1554" s="82"/>
      <c r="G1554" s="82"/>
      <c r="H1554" s="82"/>
      <c r="I1554" s="82"/>
      <c r="J1554" s="82"/>
      <c r="K1554" s="82"/>
      <c r="L1554" s="82"/>
      <c r="M1554" s="82"/>
      <c r="N1554" s="82"/>
      <c r="O1554" s="82"/>
      <c r="P1554" s="82"/>
      <c r="Q1554" s="82"/>
      <c r="R1554" s="82"/>
      <c r="S1554" s="82"/>
      <c r="T1554" s="82"/>
      <c r="U1554" s="82"/>
      <c r="V1554" s="82"/>
      <c r="W1554" s="82"/>
      <c r="X1554" s="82"/>
      <c r="Y1554" s="82"/>
      <c r="Z1554" s="82"/>
      <c r="AA1554" s="82"/>
      <c r="AB1554" s="82"/>
      <c r="AC1554" s="82"/>
      <c r="AD1554" s="82"/>
      <c r="AE1554" s="82"/>
      <c r="AF1554" s="82"/>
      <c r="AG1554" s="82"/>
      <c r="AH1554" s="82"/>
      <c r="AI1554" s="82"/>
      <c r="AJ1554" s="82"/>
      <c r="AK1554" s="82"/>
      <c r="AL1554" s="82"/>
      <c r="AM1554" s="82"/>
      <c r="AN1554" s="82"/>
      <c r="AO1554" s="82"/>
      <c r="AP1554" s="82"/>
      <c r="AQ1554" s="82"/>
      <c r="AR1554" s="82"/>
      <c r="AS1554" s="82"/>
      <c r="AT1554" s="82"/>
      <c r="AU1554" s="82"/>
      <c r="AV1554" s="82"/>
      <c r="AW1554" s="82"/>
      <c r="AX1554" s="82"/>
      <c r="AY1554" s="82"/>
      <c r="AZ1554" s="82"/>
      <c r="BA1554" s="82"/>
    </row>
    <row r="1555" spans="1:53" x14ac:dyDescent="0.35">
      <c r="A1555" s="82"/>
      <c r="B1555" s="82"/>
      <c r="C1555" s="82"/>
      <c r="D1555" s="82"/>
      <c r="E1555" s="82"/>
      <c r="F1555" s="82"/>
      <c r="G1555" s="82"/>
      <c r="H1555" s="82"/>
      <c r="I1555" s="82"/>
      <c r="J1555" s="82"/>
      <c r="K1555" s="82"/>
      <c r="L1555" s="82"/>
      <c r="M1555" s="82"/>
      <c r="N1555" s="82"/>
      <c r="O1555" s="82"/>
      <c r="P1555" s="82"/>
      <c r="Q1555" s="82"/>
      <c r="R1555" s="82"/>
      <c r="S1555" s="82"/>
      <c r="T1555" s="82"/>
      <c r="U1555" s="82"/>
      <c r="V1555" s="82"/>
      <c r="W1555" s="82"/>
      <c r="X1555" s="82"/>
      <c r="Y1555" s="82"/>
      <c r="Z1555" s="82"/>
      <c r="AA1555" s="82"/>
      <c r="AB1555" s="82"/>
      <c r="AC1555" s="82"/>
      <c r="AD1555" s="82"/>
      <c r="AE1555" s="82"/>
      <c r="AF1555" s="82"/>
      <c r="AG1555" s="82"/>
      <c r="AH1555" s="82"/>
      <c r="AI1555" s="82"/>
      <c r="AJ1555" s="82"/>
      <c r="AK1555" s="82"/>
      <c r="AL1555" s="82"/>
      <c r="AM1555" s="82"/>
      <c r="AN1555" s="82"/>
      <c r="AO1555" s="82"/>
      <c r="AP1555" s="82"/>
      <c r="AQ1555" s="82"/>
      <c r="AR1555" s="82"/>
      <c r="AS1555" s="82"/>
      <c r="AT1555" s="82"/>
      <c r="AU1555" s="82"/>
      <c r="AV1555" s="82"/>
      <c r="AW1555" s="82"/>
      <c r="AX1555" s="82"/>
      <c r="AY1555" s="82"/>
      <c r="AZ1555" s="82"/>
      <c r="BA1555" s="82"/>
    </row>
    <row r="1556" spans="1:53" x14ac:dyDescent="0.35">
      <c r="A1556" s="82"/>
      <c r="B1556" s="82"/>
      <c r="C1556" s="82"/>
      <c r="D1556" s="82"/>
      <c r="E1556" s="82"/>
      <c r="F1556" s="82"/>
      <c r="G1556" s="82"/>
      <c r="H1556" s="82"/>
      <c r="I1556" s="82"/>
      <c r="J1556" s="82"/>
      <c r="K1556" s="82"/>
      <c r="L1556" s="82"/>
      <c r="M1556" s="82"/>
      <c r="N1556" s="82"/>
      <c r="O1556" s="82"/>
      <c r="P1556" s="82"/>
      <c r="Q1556" s="82"/>
      <c r="R1556" s="82"/>
      <c r="S1556" s="82"/>
      <c r="T1556" s="82"/>
      <c r="U1556" s="82"/>
      <c r="V1556" s="82"/>
      <c r="W1556" s="82"/>
      <c r="X1556" s="82"/>
      <c r="Y1556" s="82"/>
      <c r="Z1556" s="82"/>
      <c r="AA1556" s="82"/>
      <c r="AB1556" s="82"/>
      <c r="AC1556" s="82"/>
      <c r="AD1556" s="82"/>
      <c r="AE1556" s="82"/>
      <c r="AF1556" s="82"/>
      <c r="AG1556" s="82"/>
      <c r="AH1556" s="82"/>
      <c r="AI1556" s="82"/>
      <c r="AJ1556" s="82"/>
      <c r="AK1556" s="82"/>
      <c r="AL1556" s="82"/>
      <c r="AM1556" s="82"/>
      <c r="AN1556" s="82"/>
      <c r="AO1556" s="82"/>
      <c r="AP1556" s="82"/>
      <c r="AQ1556" s="82"/>
      <c r="AR1556" s="82"/>
      <c r="AS1556" s="82"/>
      <c r="AT1556" s="82"/>
      <c r="AU1556" s="82"/>
      <c r="AV1556" s="82"/>
      <c r="AW1556" s="82"/>
      <c r="AX1556" s="82"/>
      <c r="AY1556" s="82"/>
      <c r="AZ1556" s="82"/>
      <c r="BA1556" s="82"/>
    </row>
    <row r="1557" spans="1:53" x14ac:dyDescent="0.35">
      <c r="A1557" s="82"/>
      <c r="B1557" s="82"/>
      <c r="C1557" s="82"/>
      <c r="D1557" s="82"/>
      <c r="E1557" s="82"/>
      <c r="F1557" s="82"/>
      <c r="G1557" s="82"/>
      <c r="H1557" s="82"/>
      <c r="I1557" s="82"/>
      <c r="J1557" s="82"/>
      <c r="K1557" s="82"/>
      <c r="L1557" s="82"/>
      <c r="M1557" s="82"/>
      <c r="N1557" s="82"/>
      <c r="O1557" s="82"/>
      <c r="P1557" s="82"/>
      <c r="Q1557" s="82"/>
      <c r="R1557" s="82"/>
      <c r="S1557" s="82"/>
      <c r="T1557" s="82"/>
      <c r="U1557" s="82"/>
      <c r="V1557" s="82"/>
      <c r="W1557" s="82"/>
      <c r="X1557" s="82"/>
      <c r="Y1557" s="82"/>
      <c r="Z1557" s="82"/>
      <c r="AA1557" s="82"/>
      <c r="AB1557" s="82"/>
      <c r="AC1557" s="82"/>
      <c r="AD1557" s="82"/>
      <c r="AE1557" s="82"/>
      <c r="AF1557" s="82"/>
      <c r="AG1557" s="82"/>
      <c r="AH1557" s="82"/>
      <c r="AI1557" s="82"/>
      <c r="AJ1557" s="82"/>
      <c r="AK1557" s="82"/>
      <c r="AL1557" s="82"/>
      <c r="AM1557" s="82"/>
      <c r="AN1557" s="82"/>
      <c r="AO1557" s="82"/>
      <c r="AP1557" s="82"/>
      <c r="AQ1557" s="82"/>
      <c r="AR1557" s="82"/>
      <c r="AS1557" s="82"/>
      <c r="AT1557" s="82"/>
      <c r="AU1557" s="82"/>
      <c r="AV1557" s="82"/>
      <c r="AW1557" s="82"/>
      <c r="AX1557" s="82"/>
      <c r="AY1557" s="82"/>
      <c r="AZ1557" s="82"/>
      <c r="BA1557" s="82"/>
    </row>
    <row r="1558" spans="1:53" x14ac:dyDescent="0.35">
      <c r="A1558" s="82"/>
      <c r="B1558" s="82"/>
      <c r="C1558" s="82"/>
      <c r="D1558" s="82"/>
      <c r="E1558" s="82"/>
      <c r="F1558" s="82"/>
      <c r="G1558" s="82"/>
      <c r="H1558" s="82"/>
      <c r="I1558" s="82"/>
      <c r="J1558" s="82"/>
      <c r="K1558" s="82"/>
      <c r="L1558" s="82"/>
      <c r="M1558" s="82"/>
      <c r="N1558" s="82"/>
      <c r="O1558" s="82"/>
      <c r="P1558" s="82"/>
      <c r="Q1558" s="82"/>
      <c r="R1558" s="82"/>
      <c r="S1558" s="82"/>
      <c r="T1558" s="82"/>
      <c r="U1558" s="82"/>
      <c r="V1558" s="82"/>
      <c r="W1558" s="82"/>
      <c r="X1558" s="82"/>
      <c r="Y1558" s="82"/>
      <c r="Z1558" s="82"/>
      <c r="AA1558" s="82"/>
      <c r="AB1558" s="82"/>
      <c r="AC1558" s="82"/>
      <c r="AD1558" s="82"/>
      <c r="AE1558" s="82"/>
      <c r="AF1558" s="82"/>
      <c r="AG1558" s="82"/>
      <c r="AH1558" s="82"/>
      <c r="AI1558" s="82"/>
      <c r="AJ1558" s="82"/>
      <c r="AK1558" s="82"/>
      <c r="AL1558" s="82"/>
      <c r="AM1558" s="82"/>
      <c r="AN1558" s="82"/>
      <c r="AO1558" s="82"/>
      <c r="AP1558" s="82"/>
      <c r="AQ1558" s="82"/>
      <c r="AR1558" s="82"/>
      <c r="AS1558" s="82"/>
      <c r="AT1558" s="82"/>
      <c r="AU1558" s="82"/>
      <c r="AV1558" s="82"/>
      <c r="AW1558" s="82"/>
      <c r="AX1558" s="82"/>
      <c r="AY1558" s="82"/>
      <c r="AZ1558" s="82"/>
      <c r="BA1558" s="82"/>
    </row>
    <row r="1559" spans="1:53" x14ac:dyDescent="0.35">
      <c r="A1559" s="82"/>
      <c r="B1559" s="82"/>
      <c r="C1559" s="82"/>
      <c r="D1559" s="82"/>
      <c r="E1559" s="82"/>
      <c r="F1559" s="82"/>
      <c r="G1559" s="82"/>
      <c r="H1559" s="82"/>
      <c r="I1559" s="82"/>
      <c r="J1559" s="82"/>
      <c r="K1559" s="82"/>
      <c r="L1559" s="82"/>
      <c r="M1559" s="82"/>
      <c r="N1559" s="82"/>
      <c r="O1559" s="82"/>
      <c r="P1559" s="82"/>
      <c r="Q1559" s="82"/>
      <c r="R1559" s="82"/>
      <c r="S1559" s="82"/>
      <c r="T1559" s="82"/>
      <c r="U1559" s="82"/>
      <c r="V1559" s="82"/>
      <c r="W1559" s="82"/>
      <c r="X1559" s="82"/>
      <c r="Y1559" s="82"/>
      <c r="Z1559" s="82"/>
      <c r="AA1559" s="82"/>
      <c r="AB1559" s="82"/>
      <c r="AC1559" s="82"/>
      <c r="AD1559" s="82"/>
      <c r="AE1559" s="82"/>
      <c r="AF1559" s="82"/>
      <c r="AG1559" s="82"/>
      <c r="AH1559" s="82"/>
      <c r="AI1559" s="82"/>
      <c r="AJ1559" s="82"/>
      <c r="AK1559" s="82"/>
      <c r="AL1559" s="82"/>
      <c r="AM1559" s="82"/>
      <c r="AN1559" s="82"/>
      <c r="AO1559" s="82"/>
      <c r="AP1559" s="82"/>
      <c r="AQ1559" s="82"/>
      <c r="AR1559" s="82"/>
      <c r="AS1559" s="82"/>
      <c r="AT1559" s="82"/>
      <c r="AU1559" s="82"/>
      <c r="AV1559" s="82"/>
      <c r="AW1559" s="82"/>
      <c r="AX1559" s="82"/>
      <c r="AY1559" s="82"/>
      <c r="AZ1559" s="82"/>
      <c r="BA1559" s="82"/>
    </row>
    <row r="1560" spans="1:53" x14ac:dyDescent="0.35">
      <c r="A1560" s="82"/>
      <c r="B1560" s="82"/>
      <c r="C1560" s="82"/>
      <c r="D1560" s="82"/>
      <c r="E1560" s="82"/>
      <c r="F1560" s="82"/>
      <c r="G1560" s="82"/>
      <c r="H1560" s="82"/>
      <c r="I1560" s="82"/>
      <c r="J1560" s="82"/>
      <c r="K1560" s="82"/>
      <c r="L1560" s="82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  <c r="Z1560" s="82"/>
      <c r="AA1560" s="82"/>
      <c r="AB1560" s="82"/>
      <c r="AC1560" s="82"/>
      <c r="AD1560" s="82"/>
      <c r="AE1560" s="82"/>
      <c r="AF1560" s="82"/>
      <c r="AG1560" s="82"/>
      <c r="AH1560" s="82"/>
      <c r="AI1560" s="82"/>
      <c r="AJ1560" s="82"/>
      <c r="AK1560" s="82"/>
      <c r="AL1560" s="82"/>
      <c r="AM1560" s="82"/>
      <c r="AN1560" s="82"/>
      <c r="AO1560" s="82"/>
      <c r="AP1560" s="82"/>
      <c r="AQ1560" s="82"/>
      <c r="AR1560" s="82"/>
      <c r="AS1560" s="82"/>
      <c r="AT1560" s="82"/>
      <c r="AU1560" s="82"/>
      <c r="AV1560" s="82"/>
      <c r="AW1560" s="82"/>
      <c r="AX1560" s="82"/>
      <c r="AY1560" s="82"/>
      <c r="AZ1560" s="82"/>
      <c r="BA1560" s="82"/>
    </row>
    <row r="1561" spans="1:53" x14ac:dyDescent="0.35">
      <c r="A1561" s="82"/>
      <c r="B1561" s="82"/>
      <c r="C1561" s="82"/>
      <c r="D1561" s="82"/>
      <c r="E1561" s="82"/>
      <c r="F1561" s="82"/>
      <c r="G1561" s="82"/>
      <c r="H1561" s="82"/>
      <c r="I1561" s="82"/>
      <c r="J1561" s="82"/>
      <c r="K1561" s="82"/>
      <c r="L1561" s="82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  <c r="Z1561" s="82"/>
      <c r="AA1561" s="82"/>
      <c r="AB1561" s="82"/>
      <c r="AC1561" s="82"/>
      <c r="AD1561" s="82"/>
      <c r="AE1561" s="82"/>
      <c r="AF1561" s="82"/>
      <c r="AG1561" s="82"/>
      <c r="AH1561" s="82"/>
      <c r="AI1561" s="82"/>
      <c r="AJ1561" s="82"/>
      <c r="AK1561" s="82"/>
      <c r="AL1561" s="82"/>
      <c r="AM1561" s="82"/>
      <c r="AN1561" s="82"/>
      <c r="AO1561" s="82"/>
      <c r="AP1561" s="82"/>
      <c r="AQ1561" s="82"/>
      <c r="AR1561" s="82"/>
      <c r="AS1561" s="82"/>
      <c r="AT1561" s="82"/>
      <c r="AU1561" s="82"/>
      <c r="AV1561" s="82"/>
      <c r="AW1561" s="82"/>
      <c r="AX1561" s="82"/>
      <c r="AY1561" s="82"/>
      <c r="AZ1561" s="82"/>
      <c r="BA1561" s="82"/>
    </row>
    <row r="1562" spans="1:53" x14ac:dyDescent="0.35">
      <c r="A1562" s="82"/>
      <c r="B1562" s="82"/>
      <c r="C1562" s="82"/>
      <c r="D1562" s="82"/>
      <c r="E1562" s="82"/>
      <c r="F1562" s="82"/>
      <c r="G1562" s="82"/>
      <c r="H1562" s="82"/>
      <c r="I1562" s="82"/>
      <c r="J1562" s="82"/>
      <c r="K1562" s="82"/>
      <c r="L1562" s="82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  <c r="Z1562" s="82"/>
      <c r="AA1562" s="82"/>
      <c r="AB1562" s="82"/>
      <c r="AC1562" s="82"/>
      <c r="AD1562" s="82"/>
      <c r="AE1562" s="82"/>
      <c r="AF1562" s="82"/>
      <c r="AG1562" s="82"/>
      <c r="AH1562" s="82"/>
      <c r="AI1562" s="82"/>
      <c r="AJ1562" s="82"/>
      <c r="AK1562" s="82"/>
      <c r="AL1562" s="82"/>
      <c r="AM1562" s="82"/>
      <c r="AN1562" s="82"/>
      <c r="AO1562" s="82"/>
      <c r="AP1562" s="82"/>
      <c r="AQ1562" s="82"/>
      <c r="AR1562" s="82"/>
      <c r="AS1562" s="82"/>
      <c r="AT1562" s="82"/>
      <c r="AU1562" s="82"/>
      <c r="AV1562" s="82"/>
      <c r="AW1562" s="82"/>
      <c r="AX1562" s="82"/>
      <c r="AY1562" s="82"/>
      <c r="AZ1562" s="82"/>
      <c r="BA1562" s="82"/>
    </row>
    <row r="1563" spans="1:53" x14ac:dyDescent="0.35">
      <c r="A1563" s="82"/>
      <c r="B1563" s="82"/>
      <c r="C1563" s="82"/>
      <c r="D1563" s="82"/>
      <c r="E1563" s="82"/>
      <c r="F1563" s="82"/>
      <c r="G1563" s="82"/>
      <c r="H1563" s="82"/>
      <c r="I1563" s="82"/>
      <c r="J1563" s="82"/>
      <c r="K1563" s="82"/>
      <c r="L1563" s="82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  <c r="Z1563" s="82"/>
      <c r="AA1563" s="82"/>
      <c r="AB1563" s="82"/>
      <c r="AC1563" s="82"/>
      <c r="AD1563" s="82"/>
      <c r="AE1563" s="82"/>
      <c r="AF1563" s="82"/>
      <c r="AG1563" s="82"/>
      <c r="AH1563" s="82"/>
      <c r="AI1563" s="82"/>
      <c r="AJ1563" s="82"/>
      <c r="AK1563" s="82"/>
      <c r="AL1563" s="82"/>
      <c r="AM1563" s="82"/>
      <c r="AN1563" s="82"/>
      <c r="AO1563" s="82"/>
      <c r="AP1563" s="82"/>
      <c r="AQ1563" s="82"/>
      <c r="AR1563" s="82"/>
      <c r="AS1563" s="82"/>
      <c r="AT1563" s="82"/>
      <c r="AU1563" s="82"/>
      <c r="AV1563" s="82"/>
      <c r="AW1563" s="82"/>
      <c r="AX1563" s="82"/>
      <c r="AY1563" s="82"/>
      <c r="AZ1563" s="82"/>
      <c r="BA1563" s="82"/>
    </row>
    <row r="1564" spans="1:53" x14ac:dyDescent="0.35">
      <c r="A1564" s="82"/>
      <c r="B1564" s="82"/>
      <c r="C1564" s="82"/>
      <c r="D1564" s="82"/>
      <c r="E1564" s="82"/>
      <c r="F1564" s="82"/>
      <c r="G1564" s="82"/>
      <c r="H1564" s="82"/>
      <c r="I1564" s="82"/>
      <c r="J1564" s="82"/>
      <c r="K1564" s="82"/>
      <c r="L1564" s="82"/>
      <c r="M1564" s="82"/>
      <c r="N1564" s="82"/>
      <c r="O1564" s="82"/>
      <c r="P1564" s="82"/>
      <c r="Q1564" s="82"/>
      <c r="R1564" s="82"/>
      <c r="S1564" s="82"/>
      <c r="T1564" s="82"/>
      <c r="U1564" s="82"/>
      <c r="V1564" s="82"/>
      <c r="W1564" s="82"/>
      <c r="X1564" s="82"/>
      <c r="Y1564" s="82"/>
      <c r="Z1564" s="82"/>
      <c r="AA1564" s="82"/>
      <c r="AB1564" s="82"/>
      <c r="AC1564" s="82"/>
      <c r="AD1564" s="82"/>
      <c r="AE1564" s="82"/>
      <c r="AF1564" s="82"/>
      <c r="AG1564" s="82"/>
      <c r="AH1564" s="82"/>
      <c r="AI1564" s="82"/>
      <c r="AJ1564" s="82"/>
      <c r="AK1564" s="82"/>
      <c r="AL1564" s="82"/>
      <c r="AM1564" s="82"/>
      <c r="AN1564" s="82"/>
      <c r="AO1564" s="82"/>
      <c r="AP1564" s="82"/>
      <c r="AQ1564" s="82"/>
      <c r="AR1564" s="82"/>
      <c r="AS1564" s="82"/>
      <c r="AT1564" s="82"/>
      <c r="AU1564" s="82"/>
      <c r="AV1564" s="82"/>
      <c r="AW1564" s="82"/>
      <c r="AX1564" s="82"/>
      <c r="AY1564" s="82"/>
      <c r="AZ1564" s="82"/>
      <c r="BA1564" s="82"/>
    </row>
    <row r="1565" spans="1:53" x14ac:dyDescent="0.35">
      <c r="A1565" s="82"/>
      <c r="B1565" s="82"/>
      <c r="C1565" s="82"/>
      <c r="D1565" s="82"/>
      <c r="E1565" s="82"/>
      <c r="F1565" s="82"/>
      <c r="G1565" s="82"/>
      <c r="H1565" s="82"/>
      <c r="I1565" s="82"/>
      <c r="J1565" s="82"/>
      <c r="K1565" s="82"/>
      <c r="L1565" s="82"/>
      <c r="M1565" s="82"/>
      <c r="N1565" s="82"/>
      <c r="O1565" s="82"/>
      <c r="P1565" s="82"/>
      <c r="Q1565" s="82"/>
      <c r="R1565" s="82"/>
      <c r="S1565" s="82"/>
      <c r="T1565" s="82"/>
      <c r="U1565" s="82"/>
      <c r="V1565" s="82"/>
      <c r="W1565" s="82"/>
      <c r="X1565" s="82"/>
      <c r="Y1565" s="82"/>
      <c r="Z1565" s="82"/>
      <c r="AA1565" s="82"/>
      <c r="AB1565" s="82"/>
      <c r="AC1565" s="82"/>
      <c r="AD1565" s="82"/>
      <c r="AE1565" s="82"/>
      <c r="AF1565" s="82"/>
      <c r="AG1565" s="82"/>
      <c r="AH1565" s="82"/>
      <c r="AI1565" s="82"/>
      <c r="AJ1565" s="82"/>
      <c r="AK1565" s="82"/>
      <c r="AL1565" s="82"/>
      <c r="AM1565" s="82"/>
      <c r="AN1565" s="82"/>
      <c r="AO1565" s="82"/>
      <c r="AP1565" s="82"/>
      <c r="AQ1565" s="82"/>
      <c r="AR1565" s="82"/>
      <c r="AS1565" s="82"/>
      <c r="AT1565" s="82"/>
      <c r="AU1565" s="82"/>
      <c r="AV1565" s="82"/>
      <c r="AW1565" s="82"/>
      <c r="AX1565" s="82"/>
      <c r="AY1565" s="82"/>
      <c r="AZ1565" s="82"/>
      <c r="BA1565" s="82"/>
    </row>
    <row r="1566" spans="1:53" x14ac:dyDescent="0.35">
      <c r="A1566" s="82"/>
      <c r="B1566" s="82"/>
      <c r="C1566" s="82"/>
      <c r="D1566" s="82"/>
      <c r="E1566" s="82"/>
      <c r="F1566" s="82"/>
      <c r="G1566" s="82"/>
      <c r="H1566" s="82"/>
      <c r="I1566" s="82"/>
      <c r="J1566" s="82"/>
      <c r="K1566" s="82"/>
      <c r="L1566" s="82"/>
      <c r="M1566" s="82"/>
      <c r="N1566" s="82"/>
      <c r="O1566" s="82"/>
      <c r="P1566" s="82"/>
      <c r="Q1566" s="82"/>
      <c r="R1566" s="82"/>
      <c r="S1566" s="82"/>
      <c r="T1566" s="82"/>
      <c r="U1566" s="82"/>
      <c r="V1566" s="82"/>
      <c r="W1566" s="82"/>
      <c r="X1566" s="82"/>
      <c r="Y1566" s="82"/>
      <c r="Z1566" s="82"/>
      <c r="AA1566" s="82"/>
      <c r="AB1566" s="82"/>
      <c r="AC1566" s="82"/>
      <c r="AD1566" s="82"/>
      <c r="AE1566" s="82"/>
      <c r="AF1566" s="82"/>
      <c r="AG1566" s="82"/>
      <c r="AH1566" s="82"/>
      <c r="AI1566" s="82"/>
      <c r="AJ1566" s="82"/>
      <c r="AK1566" s="82"/>
      <c r="AL1566" s="82"/>
      <c r="AM1566" s="82"/>
      <c r="AN1566" s="82"/>
      <c r="AO1566" s="82"/>
      <c r="AP1566" s="82"/>
      <c r="AQ1566" s="82"/>
      <c r="AR1566" s="82"/>
      <c r="AS1566" s="82"/>
      <c r="AT1566" s="82"/>
      <c r="AU1566" s="82"/>
      <c r="AV1566" s="82"/>
      <c r="AW1566" s="82"/>
      <c r="AX1566" s="82"/>
      <c r="AY1566" s="82"/>
      <c r="AZ1566" s="82"/>
      <c r="BA1566" s="82"/>
    </row>
    <row r="1567" spans="1:53" x14ac:dyDescent="0.35">
      <c r="A1567" s="82"/>
      <c r="B1567" s="82"/>
      <c r="C1567" s="82"/>
      <c r="D1567" s="82"/>
      <c r="E1567" s="82"/>
      <c r="F1567" s="82"/>
      <c r="G1567" s="82"/>
      <c r="H1567" s="82"/>
      <c r="I1567" s="82"/>
      <c r="J1567" s="82"/>
      <c r="K1567" s="82"/>
      <c r="L1567" s="82"/>
      <c r="M1567" s="82"/>
      <c r="N1567" s="82"/>
      <c r="O1567" s="82"/>
      <c r="P1567" s="82"/>
      <c r="Q1567" s="82"/>
      <c r="R1567" s="82"/>
      <c r="S1567" s="82"/>
      <c r="T1567" s="82"/>
      <c r="U1567" s="82"/>
      <c r="V1567" s="82"/>
      <c r="W1567" s="82"/>
      <c r="X1567" s="82"/>
      <c r="Y1567" s="82"/>
      <c r="Z1567" s="82"/>
      <c r="AA1567" s="82"/>
      <c r="AB1567" s="82"/>
      <c r="AC1567" s="82"/>
      <c r="AD1567" s="82"/>
      <c r="AE1567" s="82"/>
      <c r="AF1567" s="82"/>
      <c r="AG1567" s="82"/>
      <c r="AH1567" s="82"/>
      <c r="AI1567" s="82"/>
      <c r="AJ1567" s="82"/>
      <c r="AK1567" s="82"/>
      <c r="AL1567" s="82"/>
      <c r="AM1567" s="82"/>
      <c r="AN1567" s="82"/>
      <c r="AO1567" s="82"/>
      <c r="AP1567" s="82"/>
      <c r="AQ1567" s="82"/>
      <c r="AR1567" s="82"/>
      <c r="AS1567" s="82"/>
      <c r="AT1567" s="82"/>
      <c r="AU1567" s="82"/>
      <c r="AV1567" s="82"/>
      <c r="AW1567" s="82"/>
      <c r="AX1567" s="82"/>
      <c r="AY1567" s="82"/>
      <c r="AZ1567" s="82"/>
      <c r="BA1567" s="82"/>
    </row>
    <row r="1568" spans="1:53" x14ac:dyDescent="0.35">
      <c r="A1568" s="82"/>
      <c r="B1568" s="82"/>
      <c r="C1568" s="82"/>
      <c r="D1568" s="82"/>
      <c r="E1568" s="82"/>
      <c r="F1568" s="82"/>
      <c r="G1568" s="82"/>
      <c r="H1568" s="82"/>
      <c r="I1568" s="82"/>
      <c r="J1568" s="82"/>
      <c r="K1568" s="82"/>
      <c r="L1568" s="82"/>
      <c r="M1568" s="82"/>
      <c r="N1568" s="82"/>
      <c r="O1568" s="82"/>
      <c r="P1568" s="82"/>
      <c r="Q1568" s="82"/>
      <c r="R1568" s="82"/>
      <c r="S1568" s="82"/>
      <c r="T1568" s="82"/>
      <c r="U1568" s="82"/>
      <c r="V1568" s="82"/>
      <c r="W1568" s="82"/>
      <c r="X1568" s="82"/>
      <c r="Y1568" s="82"/>
      <c r="Z1568" s="82"/>
      <c r="AA1568" s="82"/>
      <c r="AB1568" s="82"/>
      <c r="AC1568" s="82"/>
      <c r="AD1568" s="82"/>
      <c r="AE1568" s="82"/>
      <c r="AF1568" s="82"/>
      <c r="AG1568" s="82"/>
      <c r="AH1568" s="82"/>
      <c r="AI1568" s="82"/>
      <c r="AJ1568" s="82"/>
      <c r="AK1568" s="82"/>
      <c r="AL1568" s="82"/>
      <c r="AM1568" s="82"/>
      <c r="AN1568" s="82"/>
      <c r="AO1568" s="82"/>
      <c r="AP1568" s="82"/>
      <c r="AQ1568" s="82"/>
      <c r="AR1568" s="82"/>
      <c r="AS1568" s="82"/>
      <c r="AT1568" s="82"/>
      <c r="AU1568" s="82"/>
      <c r="AV1568" s="82"/>
      <c r="AW1568" s="82"/>
      <c r="AX1568" s="82"/>
      <c r="AY1568" s="82"/>
      <c r="AZ1568" s="82"/>
      <c r="BA1568" s="82"/>
    </row>
    <row r="1569" spans="1:53" x14ac:dyDescent="0.35">
      <c r="A1569" s="82"/>
      <c r="B1569" s="82"/>
      <c r="C1569" s="82"/>
      <c r="D1569" s="82"/>
      <c r="E1569" s="82"/>
      <c r="F1569" s="82"/>
      <c r="G1569" s="82"/>
      <c r="H1569" s="82"/>
      <c r="I1569" s="82"/>
      <c r="J1569" s="82"/>
      <c r="K1569" s="82"/>
      <c r="L1569" s="82"/>
      <c r="M1569" s="82"/>
      <c r="N1569" s="82"/>
      <c r="O1569" s="82"/>
      <c r="P1569" s="82"/>
      <c r="Q1569" s="82"/>
      <c r="R1569" s="82"/>
      <c r="S1569" s="82"/>
      <c r="T1569" s="82"/>
      <c r="U1569" s="82"/>
      <c r="V1569" s="82"/>
      <c r="W1569" s="82"/>
      <c r="X1569" s="82"/>
      <c r="Y1569" s="82"/>
      <c r="Z1569" s="82"/>
      <c r="AA1569" s="82"/>
      <c r="AB1569" s="82"/>
      <c r="AC1569" s="82"/>
      <c r="AD1569" s="82"/>
      <c r="AE1569" s="82"/>
      <c r="AF1569" s="82"/>
      <c r="AG1569" s="82"/>
      <c r="AH1569" s="82"/>
      <c r="AI1569" s="82"/>
      <c r="AJ1569" s="82"/>
      <c r="AK1569" s="82"/>
      <c r="AL1569" s="82"/>
      <c r="AM1569" s="82"/>
      <c r="AN1569" s="82"/>
      <c r="AO1569" s="82"/>
      <c r="AP1569" s="82"/>
      <c r="AQ1569" s="82"/>
      <c r="AR1569" s="82"/>
      <c r="AS1569" s="82"/>
      <c r="AT1569" s="82"/>
      <c r="AU1569" s="82"/>
      <c r="AV1569" s="82"/>
      <c r="AW1569" s="82"/>
      <c r="AX1569" s="82"/>
      <c r="AY1569" s="82"/>
      <c r="AZ1569" s="82"/>
      <c r="BA1569" s="82"/>
    </row>
    <row r="1570" spans="1:53" s="18" customFormat="1" ht="15.5" x14ac:dyDescent="0.35">
      <c r="A1570" s="82"/>
      <c r="B1570" s="82"/>
      <c r="C1570" s="82"/>
      <c r="D1570" s="82"/>
      <c r="E1570" s="82"/>
      <c r="F1570" s="82"/>
      <c r="G1570" s="82"/>
      <c r="H1570" s="82"/>
      <c r="I1570" s="82"/>
      <c r="J1570" s="82"/>
      <c r="K1570" s="82"/>
      <c r="L1570" s="82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  <c r="Z1570" s="82"/>
      <c r="AA1570" s="82"/>
      <c r="AB1570" s="82"/>
      <c r="AC1570" s="82"/>
      <c r="AD1570" s="82"/>
      <c r="AE1570" s="82"/>
      <c r="AF1570" s="82"/>
      <c r="AG1570" s="82"/>
      <c r="AH1570" s="82"/>
      <c r="AI1570" s="82"/>
      <c r="AJ1570" s="82"/>
      <c r="AK1570" s="82"/>
      <c r="AL1570" s="82"/>
      <c r="AM1570" s="82"/>
      <c r="AN1570" s="82"/>
      <c r="AO1570" s="82"/>
      <c r="AP1570" s="82"/>
      <c r="AQ1570" s="82"/>
      <c r="AR1570" s="82"/>
      <c r="AS1570" s="82"/>
      <c r="AT1570" s="82"/>
      <c r="AU1570" s="82"/>
      <c r="AV1570" s="82"/>
      <c r="AW1570" s="82"/>
      <c r="AX1570" s="82"/>
      <c r="AY1570" s="82"/>
      <c r="AZ1570" s="82"/>
      <c r="BA1570" s="82"/>
    </row>
    <row r="1571" spans="1:53" x14ac:dyDescent="0.35">
      <c r="A1571" s="82"/>
      <c r="B1571" s="82"/>
      <c r="C1571" s="82"/>
      <c r="D1571" s="82"/>
      <c r="E1571" s="82"/>
      <c r="F1571" s="82"/>
      <c r="G1571" s="82"/>
      <c r="H1571" s="82"/>
      <c r="I1571" s="82"/>
      <c r="J1571" s="82"/>
      <c r="K1571" s="82"/>
      <c r="L1571" s="82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  <c r="Z1571" s="82"/>
      <c r="AA1571" s="82"/>
      <c r="AB1571" s="82"/>
      <c r="AC1571" s="82"/>
      <c r="AD1571" s="82"/>
      <c r="AE1571" s="82"/>
      <c r="AF1571" s="82"/>
      <c r="AG1571" s="82"/>
      <c r="AH1571" s="82"/>
      <c r="AI1571" s="82"/>
      <c r="AJ1571" s="82"/>
      <c r="AK1571" s="82"/>
      <c r="AL1571" s="82"/>
      <c r="AM1571" s="82"/>
      <c r="AN1571" s="82"/>
      <c r="AO1571" s="82"/>
      <c r="AP1571" s="82"/>
      <c r="AQ1571" s="82"/>
      <c r="AR1571" s="82"/>
      <c r="AS1571" s="82"/>
      <c r="AT1571" s="82"/>
      <c r="AU1571" s="82"/>
      <c r="AV1571" s="82"/>
      <c r="AW1571" s="82"/>
      <c r="AX1571" s="82"/>
      <c r="AY1571" s="82"/>
      <c r="AZ1571" s="82"/>
      <c r="BA1571" s="82"/>
    </row>
    <row r="1572" spans="1:53" x14ac:dyDescent="0.35">
      <c r="A1572" s="82"/>
      <c r="B1572" s="82"/>
      <c r="C1572" s="82"/>
      <c r="D1572" s="82"/>
      <c r="E1572" s="82"/>
      <c r="F1572" s="82"/>
      <c r="G1572" s="82"/>
      <c r="H1572" s="82"/>
      <c r="I1572" s="82"/>
      <c r="J1572" s="82"/>
      <c r="K1572" s="82"/>
      <c r="L1572" s="82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  <c r="Z1572" s="82"/>
      <c r="AA1572" s="82"/>
      <c r="AB1572" s="82"/>
      <c r="AC1572" s="82"/>
      <c r="AD1572" s="82"/>
      <c r="AE1572" s="82"/>
      <c r="AF1572" s="82"/>
      <c r="AG1572" s="82"/>
      <c r="AH1572" s="82"/>
      <c r="AI1572" s="82"/>
      <c r="AJ1572" s="82"/>
      <c r="AK1572" s="82"/>
      <c r="AL1572" s="82"/>
      <c r="AM1572" s="82"/>
      <c r="AN1572" s="82"/>
      <c r="AO1572" s="82"/>
      <c r="AP1572" s="82"/>
      <c r="AQ1572" s="82"/>
      <c r="AR1572" s="82"/>
      <c r="AS1572" s="82"/>
      <c r="AT1572" s="82"/>
      <c r="AU1572" s="82"/>
      <c r="AV1572" s="82"/>
      <c r="AW1572" s="82"/>
      <c r="AX1572" s="82"/>
      <c r="AY1572" s="82"/>
      <c r="AZ1572" s="82"/>
      <c r="BA1572" s="82"/>
    </row>
    <row r="1573" spans="1:53" x14ac:dyDescent="0.35">
      <c r="A1573" s="82"/>
      <c r="B1573" s="82"/>
      <c r="C1573" s="82"/>
      <c r="D1573" s="82"/>
      <c r="E1573" s="82"/>
      <c r="F1573" s="82"/>
      <c r="G1573" s="82"/>
      <c r="H1573" s="82"/>
      <c r="I1573" s="82"/>
      <c r="J1573" s="82"/>
      <c r="K1573" s="82"/>
      <c r="L1573" s="82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  <c r="Z1573" s="82"/>
      <c r="AA1573" s="82"/>
      <c r="AB1573" s="82"/>
      <c r="AC1573" s="82"/>
      <c r="AD1573" s="82"/>
      <c r="AE1573" s="82"/>
      <c r="AF1573" s="82"/>
      <c r="AG1573" s="82"/>
      <c r="AH1573" s="82"/>
      <c r="AI1573" s="82"/>
      <c r="AJ1573" s="82"/>
      <c r="AK1573" s="82"/>
      <c r="AL1573" s="82"/>
      <c r="AM1573" s="82"/>
      <c r="AN1573" s="82"/>
      <c r="AO1573" s="82"/>
      <c r="AP1573" s="82"/>
      <c r="AQ1573" s="82"/>
      <c r="AR1573" s="82"/>
      <c r="AS1573" s="82"/>
      <c r="AT1573" s="82"/>
      <c r="AU1573" s="82"/>
      <c r="AV1573" s="82"/>
      <c r="AW1573" s="82"/>
      <c r="AX1573" s="82"/>
      <c r="AY1573" s="82"/>
      <c r="AZ1573" s="82"/>
      <c r="BA1573" s="82"/>
    </row>
    <row r="1574" spans="1:53" x14ac:dyDescent="0.35">
      <c r="A1574" s="82"/>
      <c r="B1574" s="82"/>
      <c r="C1574" s="82"/>
      <c r="D1574" s="82"/>
      <c r="E1574" s="82"/>
      <c r="F1574" s="82"/>
      <c r="G1574" s="82"/>
      <c r="H1574" s="82"/>
      <c r="I1574" s="82"/>
      <c r="J1574" s="82"/>
      <c r="K1574" s="82"/>
      <c r="L1574" s="82"/>
      <c r="M1574" s="82"/>
      <c r="N1574" s="82"/>
      <c r="O1574" s="82"/>
      <c r="P1574" s="82"/>
      <c r="Q1574" s="82"/>
      <c r="R1574" s="82"/>
      <c r="S1574" s="82"/>
      <c r="T1574" s="82"/>
      <c r="U1574" s="82"/>
      <c r="V1574" s="82"/>
      <c r="W1574" s="82"/>
      <c r="X1574" s="82"/>
      <c r="Y1574" s="82"/>
      <c r="Z1574" s="82"/>
      <c r="AA1574" s="82"/>
      <c r="AB1574" s="82"/>
      <c r="AC1574" s="82"/>
      <c r="AD1574" s="82"/>
      <c r="AE1574" s="82"/>
      <c r="AF1574" s="82"/>
      <c r="AG1574" s="82"/>
      <c r="AH1574" s="82"/>
      <c r="AI1574" s="82"/>
      <c r="AJ1574" s="82"/>
      <c r="AK1574" s="82"/>
      <c r="AL1574" s="82"/>
      <c r="AM1574" s="82"/>
      <c r="AN1574" s="82"/>
      <c r="AO1574" s="82"/>
      <c r="AP1574" s="82"/>
      <c r="AQ1574" s="82"/>
      <c r="AR1574" s="82"/>
      <c r="AS1574" s="82"/>
      <c r="AT1574" s="82"/>
      <c r="AU1574" s="82"/>
      <c r="AV1574" s="82"/>
      <c r="AW1574" s="82"/>
      <c r="AX1574" s="82"/>
      <c r="AY1574" s="82"/>
      <c r="AZ1574" s="82"/>
      <c r="BA1574" s="82"/>
    </row>
    <row r="1575" spans="1:53" x14ac:dyDescent="0.35">
      <c r="A1575" s="82"/>
      <c r="B1575" s="82"/>
      <c r="C1575" s="82"/>
      <c r="D1575" s="82"/>
      <c r="E1575" s="82"/>
      <c r="F1575" s="82"/>
      <c r="G1575" s="82"/>
      <c r="H1575" s="82"/>
      <c r="I1575" s="82"/>
      <c r="J1575" s="82"/>
      <c r="K1575" s="82"/>
      <c r="L1575" s="82"/>
      <c r="M1575" s="82"/>
      <c r="N1575" s="82"/>
      <c r="O1575" s="82"/>
      <c r="P1575" s="82"/>
      <c r="Q1575" s="82"/>
      <c r="R1575" s="82"/>
      <c r="S1575" s="82"/>
      <c r="T1575" s="82"/>
      <c r="U1575" s="82"/>
      <c r="V1575" s="82"/>
      <c r="W1575" s="82"/>
      <c r="X1575" s="82"/>
      <c r="Y1575" s="82"/>
      <c r="Z1575" s="82"/>
      <c r="AA1575" s="82"/>
      <c r="AB1575" s="82"/>
      <c r="AC1575" s="82"/>
      <c r="AD1575" s="82"/>
      <c r="AE1575" s="82"/>
      <c r="AF1575" s="82"/>
      <c r="AG1575" s="82"/>
      <c r="AH1575" s="82"/>
      <c r="AI1575" s="82"/>
      <c r="AJ1575" s="82"/>
      <c r="AK1575" s="82"/>
      <c r="AL1575" s="82"/>
      <c r="AM1575" s="82"/>
      <c r="AN1575" s="82"/>
      <c r="AO1575" s="82"/>
      <c r="AP1575" s="82"/>
      <c r="AQ1575" s="82"/>
      <c r="AR1575" s="82"/>
      <c r="AS1575" s="82"/>
      <c r="AT1575" s="82"/>
      <c r="AU1575" s="82"/>
      <c r="AV1575" s="82"/>
      <c r="AW1575" s="82"/>
      <c r="AX1575" s="82"/>
      <c r="AY1575" s="82"/>
      <c r="AZ1575" s="82"/>
      <c r="BA1575" s="82"/>
    </row>
    <row r="1576" spans="1:53" x14ac:dyDescent="0.35">
      <c r="A1576" s="82"/>
      <c r="B1576" s="82"/>
      <c r="C1576" s="82"/>
      <c r="D1576" s="82"/>
      <c r="E1576" s="82"/>
      <c r="F1576" s="82"/>
      <c r="G1576" s="82"/>
      <c r="H1576" s="82"/>
      <c r="I1576" s="82"/>
      <c r="J1576" s="82"/>
      <c r="K1576" s="82"/>
      <c r="L1576" s="82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  <c r="Z1576" s="82"/>
      <c r="AA1576" s="82"/>
      <c r="AB1576" s="82"/>
      <c r="AC1576" s="82"/>
      <c r="AD1576" s="82"/>
      <c r="AE1576" s="82"/>
      <c r="AF1576" s="82"/>
      <c r="AG1576" s="82"/>
      <c r="AH1576" s="82"/>
      <c r="AI1576" s="82"/>
      <c r="AJ1576" s="82"/>
      <c r="AK1576" s="82"/>
      <c r="AL1576" s="82"/>
      <c r="AM1576" s="82"/>
      <c r="AN1576" s="82"/>
      <c r="AO1576" s="82"/>
      <c r="AP1576" s="82"/>
      <c r="AQ1576" s="82"/>
      <c r="AR1576" s="82"/>
      <c r="AS1576" s="82"/>
      <c r="AT1576" s="82"/>
      <c r="AU1576" s="82"/>
      <c r="AV1576" s="82"/>
      <c r="AW1576" s="82"/>
      <c r="AX1576" s="82"/>
      <c r="AY1576" s="82"/>
      <c r="AZ1576" s="82"/>
      <c r="BA1576" s="82"/>
    </row>
    <row r="1577" spans="1:53" x14ac:dyDescent="0.35">
      <c r="A1577" s="82"/>
      <c r="B1577" s="82"/>
      <c r="C1577" s="82"/>
      <c r="D1577" s="82"/>
      <c r="E1577" s="82"/>
      <c r="F1577" s="82"/>
      <c r="G1577" s="82"/>
      <c r="H1577" s="82"/>
      <c r="I1577" s="82"/>
      <c r="J1577" s="82"/>
      <c r="K1577" s="82"/>
      <c r="L1577" s="82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  <c r="Z1577" s="82"/>
      <c r="AA1577" s="82"/>
      <c r="AB1577" s="82"/>
      <c r="AC1577" s="82"/>
      <c r="AD1577" s="82"/>
      <c r="AE1577" s="82"/>
      <c r="AF1577" s="82"/>
      <c r="AG1577" s="82"/>
      <c r="AH1577" s="82"/>
      <c r="AI1577" s="82"/>
      <c r="AJ1577" s="82"/>
      <c r="AK1577" s="82"/>
      <c r="AL1577" s="82"/>
      <c r="AM1577" s="82"/>
      <c r="AN1577" s="82"/>
      <c r="AO1577" s="82"/>
      <c r="AP1577" s="82"/>
      <c r="AQ1577" s="82"/>
      <c r="AR1577" s="82"/>
      <c r="AS1577" s="82"/>
      <c r="AT1577" s="82"/>
      <c r="AU1577" s="82"/>
      <c r="AV1577" s="82"/>
      <c r="AW1577" s="82"/>
      <c r="AX1577" s="82"/>
      <c r="AY1577" s="82"/>
      <c r="AZ1577" s="82"/>
      <c r="BA1577" s="82"/>
    </row>
    <row r="1578" spans="1:53" x14ac:dyDescent="0.35">
      <c r="A1578" s="82"/>
      <c r="B1578" s="82"/>
      <c r="C1578" s="82"/>
      <c r="D1578" s="82"/>
      <c r="E1578" s="82"/>
      <c r="F1578" s="82"/>
      <c r="G1578" s="82"/>
      <c r="H1578" s="82"/>
      <c r="I1578" s="82"/>
      <c r="J1578" s="82"/>
      <c r="K1578" s="82"/>
      <c r="L1578" s="82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  <c r="Z1578" s="82"/>
      <c r="AA1578" s="82"/>
      <c r="AB1578" s="82"/>
      <c r="AC1578" s="82"/>
      <c r="AD1578" s="82"/>
      <c r="AE1578" s="82"/>
      <c r="AF1578" s="82"/>
      <c r="AG1578" s="82"/>
      <c r="AH1578" s="82"/>
      <c r="AI1578" s="82"/>
      <c r="AJ1578" s="82"/>
      <c r="AK1578" s="82"/>
      <c r="AL1578" s="82"/>
      <c r="AM1578" s="82"/>
      <c r="AN1578" s="82"/>
      <c r="AO1578" s="82"/>
      <c r="AP1578" s="82"/>
      <c r="AQ1578" s="82"/>
      <c r="AR1578" s="82"/>
      <c r="AS1578" s="82"/>
      <c r="AT1578" s="82"/>
      <c r="AU1578" s="82"/>
      <c r="AV1578" s="82"/>
      <c r="AW1578" s="82"/>
      <c r="AX1578" s="82"/>
      <c r="AY1578" s="82"/>
      <c r="AZ1578" s="82"/>
      <c r="BA1578" s="82"/>
    </row>
    <row r="1579" spans="1:53" x14ac:dyDescent="0.35">
      <c r="A1579" s="82"/>
      <c r="B1579" s="82"/>
      <c r="C1579" s="82"/>
      <c r="D1579" s="82"/>
      <c r="E1579" s="82"/>
      <c r="F1579" s="82"/>
      <c r="G1579" s="82"/>
      <c r="H1579" s="82"/>
      <c r="I1579" s="82"/>
      <c r="J1579" s="82"/>
      <c r="K1579" s="82"/>
      <c r="L1579" s="82"/>
      <c r="M1579" s="82"/>
      <c r="N1579" s="82"/>
      <c r="O1579" s="82"/>
      <c r="P1579" s="82"/>
      <c r="Q1579" s="82"/>
      <c r="R1579" s="82"/>
      <c r="S1579" s="82"/>
      <c r="T1579" s="82"/>
      <c r="U1579" s="82"/>
      <c r="V1579" s="82"/>
      <c r="W1579" s="82"/>
      <c r="X1579" s="82"/>
      <c r="Y1579" s="82"/>
      <c r="Z1579" s="82"/>
      <c r="AA1579" s="82"/>
      <c r="AB1579" s="82"/>
      <c r="AC1579" s="82"/>
      <c r="AD1579" s="82"/>
      <c r="AE1579" s="82"/>
      <c r="AF1579" s="82"/>
      <c r="AG1579" s="82"/>
      <c r="AH1579" s="82"/>
      <c r="AI1579" s="82"/>
      <c r="AJ1579" s="82"/>
      <c r="AK1579" s="82"/>
      <c r="AL1579" s="82"/>
      <c r="AM1579" s="82"/>
      <c r="AN1579" s="82"/>
      <c r="AO1579" s="82"/>
      <c r="AP1579" s="82"/>
      <c r="AQ1579" s="82"/>
      <c r="AR1579" s="82"/>
      <c r="AS1579" s="82"/>
      <c r="AT1579" s="82"/>
      <c r="AU1579" s="82"/>
      <c r="AV1579" s="82"/>
      <c r="AW1579" s="82"/>
      <c r="AX1579" s="82"/>
      <c r="AY1579" s="82"/>
      <c r="AZ1579" s="82"/>
      <c r="BA1579" s="82"/>
    </row>
    <row r="1580" spans="1:53" x14ac:dyDescent="0.35">
      <c r="A1580" s="82"/>
      <c r="B1580" s="82"/>
      <c r="C1580" s="82"/>
      <c r="D1580" s="82"/>
      <c r="E1580" s="82"/>
      <c r="F1580" s="82"/>
      <c r="G1580" s="82"/>
      <c r="H1580" s="82"/>
      <c r="I1580" s="82"/>
      <c r="J1580" s="82"/>
      <c r="K1580" s="82"/>
      <c r="L1580" s="82"/>
      <c r="M1580" s="82"/>
      <c r="N1580" s="82"/>
      <c r="O1580" s="82"/>
      <c r="P1580" s="82"/>
      <c r="Q1580" s="82"/>
      <c r="R1580" s="82"/>
      <c r="S1580" s="82"/>
      <c r="T1580" s="82"/>
      <c r="U1580" s="82"/>
      <c r="V1580" s="82"/>
      <c r="W1580" s="82"/>
      <c r="X1580" s="82"/>
      <c r="Y1580" s="82"/>
      <c r="Z1580" s="82"/>
      <c r="AA1580" s="82"/>
      <c r="AB1580" s="82"/>
      <c r="AC1580" s="82"/>
      <c r="AD1580" s="82"/>
      <c r="AE1580" s="82"/>
      <c r="AF1580" s="82"/>
      <c r="AG1580" s="82"/>
      <c r="AH1580" s="82"/>
      <c r="AI1580" s="82"/>
      <c r="AJ1580" s="82"/>
      <c r="AK1580" s="82"/>
      <c r="AL1580" s="82"/>
      <c r="AM1580" s="82"/>
      <c r="AN1580" s="82"/>
      <c r="AO1580" s="82"/>
      <c r="AP1580" s="82"/>
      <c r="AQ1580" s="82"/>
      <c r="AR1580" s="82"/>
      <c r="AS1580" s="82"/>
      <c r="AT1580" s="82"/>
      <c r="AU1580" s="82"/>
      <c r="AV1580" s="82"/>
      <c r="AW1580" s="82"/>
      <c r="AX1580" s="82"/>
      <c r="AY1580" s="82"/>
      <c r="AZ1580" s="82"/>
      <c r="BA1580" s="82"/>
    </row>
    <row r="1581" spans="1:53" x14ac:dyDescent="0.35">
      <c r="A1581" s="82"/>
      <c r="B1581" s="82"/>
      <c r="C1581" s="82"/>
      <c r="D1581" s="82"/>
      <c r="E1581" s="82"/>
      <c r="F1581" s="82"/>
      <c r="G1581" s="82"/>
      <c r="H1581" s="82"/>
      <c r="I1581" s="82"/>
      <c r="J1581" s="82"/>
      <c r="K1581" s="82"/>
      <c r="L1581" s="82"/>
      <c r="M1581" s="82"/>
      <c r="N1581" s="82"/>
      <c r="O1581" s="82"/>
      <c r="P1581" s="82"/>
      <c r="Q1581" s="82"/>
      <c r="R1581" s="82"/>
      <c r="S1581" s="82"/>
      <c r="T1581" s="82"/>
      <c r="U1581" s="82"/>
      <c r="V1581" s="82"/>
      <c r="W1581" s="82"/>
      <c r="X1581" s="82"/>
      <c r="Y1581" s="82"/>
      <c r="Z1581" s="82"/>
      <c r="AA1581" s="82"/>
      <c r="AB1581" s="82"/>
      <c r="AC1581" s="82"/>
      <c r="AD1581" s="82"/>
      <c r="AE1581" s="82"/>
      <c r="AF1581" s="82"/>
      <c r="AG1581" s="82"/>
      <c r="AH1581" s="82"/>
      <c r="AI1581" s="82"/>
      <c r="AJ1581" s="82"/>
      <c r="AK1581" s="82"/>
      <c r="AL1581" s="82"/>
      <c r="AM1581" s="82"/>
      <c r="AN1581" s="82"/>
      <c r="AO1581" s="82"/>
      <c r="AP1581" s="82"/>
      <c r="AQ1581" s="82"/>
      <c r="AR1581" s="82"/>
      <c r="AS1581" s="82"/>
      <c r="AT1581" s="82"/>
      <c r="AU1581" s="82"/>
      <c r="AV1581" s="82"/>
      <c r="AW1581" s="82"/>
      <c r="AX1581" s="82"/>
      <c r="AY1581" s="82"/>
      <c r="AZ1581" s="82"/>
      <c r="BA1581" s="82"/>
    </row>
    <row r="1582" spans="1:53" x14ac:dyDescent="0.35">
      <c r="A1582" s="82"/>
      <c r="B1582" s="82"/>
      <c r="C1582" s="82"/>
      <c r="D1582" s="82"/>
      <c r="E1582" s="82"/>
      <c r="F1582" s="82"/>
      <c r="G1582" s="82"/>
      <c r="H1582" s="82"/>
      <c r="I1582" s="82"/>
      <c r="J1582" s="82"/>
      <c r="K1582" s="82"/>
      <c r="L1582" s="82"/>
      <c r="M1582" s="82"/>
      <c r="N1582" s="82"/>
      <c r="O1582" s="82"/>
      <c r="P1582" s="82"/>
      <c r="Q1582" s="82"/>
      <c r="R1582" s="82"/>
      <c r="S1582" s="82"/>
      <c r="T1582" s="82"/>
      <c r="U1582" s="82"/>
      <c r="V1582" s="82"/>
      <c r="W1582" s="82"/>
      <c r="X1582" s="82"/>
      <c r="Y1582" s="82"/>
      <c r="Z1582" s="82"/>
      <c r="AA1582" s="82"/>
      <c r="AB1582" s="82"/>
      <c r="AC1582" s="82"/>
      <c r="AD1582" s="82"/>
      <c r="AE1582" s="82"/>
      <c r="AF1582" s="82"/>
      <c r="AG1582" s="82"/>
      <c r="AH1582" s="82"/>
      <c r="AI1582" s="82"/>
      <c r="AJ1582" s="82"/>
      <c r="AK1582" s="82"/>
      <c r="AL1582" s="82"/>
      <c r="AM1582" s="82"/>
      <c r="AN1582" s="82"/>
      <c r="AO1582" s="82"/>
      <c r="AP1582" s="82"/>
      <c r="AQ1582" s="82"/>
      <c r="AR1582" s="82"/>
      <c r="AS1582" s="82"/>
      <c r="AT1582" s="82"/>
      <c r="AU1582" s="82"/>
      <c r="AV1582" s="82"/>
      <c r="AW1582" s="82"/>
      <c r="AX1582" s="82"/>
      <c r="AY1582" s="82"/>
      <c r="AZ1582" s="82"/>
      <c r="BA1582" s="82"/>
    </row>
    <row r="1583" spans="1:53" x14ac:dyDescent="0.35">
      <c r="A1583" s="82"/>
      <c r="B1583" s="82"/>
      <c r="C1583" s="82"/>
      <c r="D1583" s="82"/>
      <c r="E1583" s="82"/>
      <c r="F1583" s="82"/>
      <c r="G1583" s="82"/>
      <c r="H1583" s="82"/>
      <c r="I1583" s="82"/>
      <c r="J1583" s="82"/>
      <c r="K1583" s="82"/>
      <c r="L1583" s="82"/>
      <c r="M1583" s="82"/>
      <c r="N1583" s="82"/>
      <c r="O1583" s="82"/>
      <c r="P1583" s="82"/>
      <c r="Q1583" s="82"/>
      <c r="R1583" s="82"/>
      <c r="S1583" s="82"/>
      <c r="T1583" s="82"/>
      <c r="U1583" s="82"/>
      <c r="V1583" s="82"/>
      <c r="W1583" s="82"/>
      <c r="X1583" s="82"/>
      <c r="Y1583" s="82"/>
      <c r="Z1583" s="82"/>
      <c r="AA1583" s="82"/>
      <c r="AB1583" s="82"/>
      <c r="AC1583" s="82"/>
      <c r="AD1583" s="82"/>
      <c r="AE1583" s="82"/>
      <c r="AF1583" s="82"/>
      <c r="AG1583" s="82"/>
      <c r="AH1583" s="82"/>
      <c r="AI1583" s="82"/>
      <c r="AJ1583" s="82"/>
      <c r="AK1583" s="82"/>
      <c r="AL1583" s="82"/>
      <c r="AM1583" s="82"/>
      <c r="AN1583" s="82"/>
      <c r="AO1583" s="82"/>
      <c r="AP1583" s="82"/>
      <c r="AQ1583" s="82"/>
      <c r="AR1583" s="82"/>
      <c r="AS1583" s="82"/>
      <c r="AT1583" s="82"/>
      <c r="AU1583" s="82"/>
      <c r="AV1583" s="82"/>
      <c r="AW1583" s="82"/>
      <c r="AX1583" s="82"/>
      <c r="AY1583" s="82"/>
      <c r="AZ1583" s="82"/>
      <c r="BA1583" s="82"/>
    </row>
    <row r="1584" spans="1:53" x14ac:dyDescent="0.35">
      <c r="A1584" s="82"/>
      <c r="B1584" s="82"/>
      <c r="C1584" s="82"/>
      <c r="D1584" s="82"/>
      <c r="E1584" s="82"/>
      <c r="F1584" s="82"/>
      <c r="G1584" s="82"/>
      <c r="H1584" s="82"/>
      <c r="I1584" s="82"/>
      <c r="J1584" s="82"/>
      <c r="K1584" s="82"/>
      <c r="L1584" s="82"/>
      <c r="M1584" s="82"/>
      <c r="N1584" s="82"/>
      <c r="O1584" s="82"/>
      <c r="P1584" s="82"/>
      <c r="Q1584" s="82"/>
      <c r="R1584" s="82"/>
      <c r="S1584" s="82"/>
      <c r="T1584" s="82"/>
      <c r="U1584" s="82"/>
      <c r="V1584" s="82"/>
      <c r="W1584" s="82"/>
      <c r="X1584" s="82"/>
      <c r="Y1584" s="82"/>
      <c r="Z1584" s="82"/>
      <c r="AA1584" s="82"/>
      <c r="AB1584" s="82"/>
      <c r="AC1584" s="82"/>
      <c r="AD1584" s="82"/>
      <c r="AE1584" s="82"/>
      <c r="AF1584" s="82"/>
      <c r="AG1584" s="82"/>
      <c r="AH1584" s="82"/>
      <c r="AI1584" s="82"/>
      <c r="AJ1584" s="82"/>
      <c r="AK1584" s="82"/>
      <c r="AL1584" s="82"/>
      <c r="AM1584" s="82"/>
      <c r="AN1584" s="82"/>
      <c r="AO1584" s="82"/>
      <c r="AP1584" s="82"/>
      <c r="AQ1584" s="82"/>
      <c r="AR1584" s="82"/>
      <c r="AS1584" s="82"/>
      <c r="AT1584" s="82"/>
      <c r="AU1584" s="82"/>
      <c r="AV1584" s="82"/>
      <c r="AW1584" s="82"/>
      <c r="AX1584" s="82"/>
      <c r="AY1584" s="82"/>
      <c r="AZ1584" s="82"/>
      <c r="BA1584" s="82"/>
    </row>
    <row r="1585" spans="1:53" x14ac:dyDescent="0.35">
      <c r="A1585" s="82"/>
      <c r="B1585" s="82"/>
      <c r="C1585" s="82"/>
      <c r="D1585" s="82"/>
      <c r="E1585" s="82"/>
      <c r="F1585" s="82"/>
      <c r="G1585" s="82"/>
      <c r="H1585" s="82"/>
      <c r="I1585" s="82"/>
      <c r="J1585" s="82"/>
      <c r="K1585" s="82"/>
      <c r="L1585" s="82"/>
      <c r="M1585" s="82"/>
      <c r="N1585" s="82"/>
      <c r="O1585" s="82"/>
      <c r="P1585" s="82"/>
      <c r="Q1585" s="82"/>
      <c r="R1585" s="82"/>
      <c r="S1585" s="82"/>
      <c r="T1585" s="82"/>
      <c r="U1585" s="82"/>
      <c r="V1585" s="82"/>
      <c r="W1585" s="82"/>
      <c r="X1585" s="82"/>
      <c r="Y1585" s="82"/>
      <c r="Z1585" s="82"/>
      <c r="AA1585" s="82"/>
      <c r="AB1585" s="82"/>
      <c r="AC1585" s="82"/>
      <c r="AD1585" s="82"/>
      <c r="AE1585" s="82"/>
      <c r="AF1585" s="82"/>
      <c r="AG1585" s="82"/>
      <c r="AH1585" s="82"/>
      <c r="AI1585" s="82"/>
      <c r="AJ1585" s="82"/>
      <c r="AK1585" s="82"/>
      <c r="AL1585" s="82"/>
      <c r="AM1585" s="82"/>
      <c r="AN1585" s="82"/>
      <c r="AO1585" s="82"/>
      <c r="AP1585" s="82"/>
      <c r="AQ1585" s="82"/>
      <c r="AR1585" s="82"/>
      <c r="AS1585" s="82"/>
      <c r="AT1585" s="82"/>
      <c r="AU1585" s="82"/>
      <c r="AV1585" s="82"/>
      <c r="AW1585" s="82"/>
      <c r="AX1585" s="82"/>
      <c r="AY1585" s="82"/>
      <c r="AZ1585" s="82"/>
      <c r="BA1585" s="82"/>
    </row>
    <row r="1586" spans="1:53" x14ac:dyDescent="0.35">
      <c r="A1586" s="82"/>
      <c r="B1586" s="82"/>
      <c r="C1586" s="82"/>
      <c r="D1586" s="82"/>
      <c r="E1586" s="82"/>
      <c r="F1586" s="82"/>
      <c r="G1586" s="82"/>
      <c r="H1586" s="82"/>
      <c r="I1586" s="82"/>
      <c r="J1586" s="82"/>
      <c r="K1586" s="82"/>
      <c r="L1586" s="82"/>
      <c r="M1586" s="82"/>
      <c r="N1586" s="82"/>
      <c r="O1586" s="82"/>
      <c r="P1586" s="82"/>
      <c r="Q1586" s="82"/>
      <c r="R1586" s="82"/>
      <c r="S1586" s="82"/>
      <c r="T1586" s="82"/>
      <c r="U1586" s="82"/>
      <c r="V1586" s="82"/>
      <c r="W1586" s="82"/>
      <c r="X1586" s="82"/>
      <c r="Y1586" s="82"/>
      <c r="Z1586" s="82"/>
      <c r="AA1586" s="82"/>
      <c r="AB1586" s="82"/>
      <c r="AC1586" s="82"/>
      <c r="AD1586" s="82"/>
      <c r="AE1586" s="82"/>
      <c r="AF1586" s="82"/>
      <c r="AG1586" s="82"/>
      <c r="AH1586" s="82"/>
      <c r="AI1586" s="82"/>
      <c r="AJ1586" s="82"/>
      <c r="AK1586" s="82"/>
      <c r="AL1586" s="82"/>
      <c r="AM1586" s="82"/>
      <c r="AN1586" s="82"/>
      <c r="AO1586" s="82"/>
      <c r="AP1586" s="82"/>
      <c r="AQ1586" s="82"/>
      <c r="AR1586" s="82"/>
      <c r="AS1586" s="82"/>
      <c r="AT1586" s="82"/>
      <c r="AU1586" s="82"/>
      <c r="AV1586" s="82"/>
      <c r="AW1586" s="82"/>
      <c r="AX1586" s="82"/>
      <c r="AY1586" s="82"/>
      <c r="AZ1586" s="82"/>
      <c r="BA1586" s="82"/>
    </row>
    <row r="1587" spans="1:53" x14ac:dyDescent="0.35">
      <c r="A1587" s="82"/>
      <c r="B1587" s="82"/>
      <c r="C1587" s="82"/>
      <c r="D1587" s="82"/>
      <c r="E1587" s="82"/>
      <c r="F1587" s="82"/>
      <c r="G1587" s="82"/>
      <c r="H1587" s="82"/>
      <c r="I1587" s="82"/>
      <c r="J1587" s="82"/>
      <c r="K1587" s="82"/>
      <c r="L1587" s="82"/>
      <c r="M1587" s="82"/>
      <c r="N1587" s="82"/>
      <c r="O1587" s="82"/>
      <c r="P1587" s="82"/>
      <c r="Q1587" s="82"/>
      <c r="R1587" s="82"/>
      <c r="S1587" s="82"/>
      <c r="T1587" s="82"/>
      <c r="U1587" s="82"/>
      <c r="V1587" s="82"/>
      <c r="W1587" s="82"/>
      <c r="X1587" s="82"/>
      <c r="Y1587" s="82"/>
      <c r="Z1587" s="82"/>
      <c r="AA1587" s="82"/>
      <c r="AB1587" s="82"/>
      <c r="AC1587" s="82"/>
      <c r="AD1587" s="82"/>
      <c r="AE1587" s="82"/>
      <c r="AF1587" s="82"/>
      <c r="AG1587" s="82"/>
      <c r="AH1587" s="82"/>
      <c r="AI1587" s="82"/>
      <c r="AJ1587" s="82"/>
      <c r="AK1587" s="82"/>
      <c r="AL1587" s="82"/>
      <c r="AM1587" s="82"/>
      <c r="AN1587" s="82"/>
      <c r="AO1587" s="82"/>
      <c r="AP1587" s="82"/>
      <c r="AQ1587" s="82"/>
      <c r="AR1587" s="82"/>
      <c r="AS1587" s="82"/>
      <c r="AT1587" s="82"/>
      <c r="AU1587" s="82"/>
      <c r="AV1587" s="82"/>
      <c r="AW1587" s="82"/>
      <c r="AX1587" s="82"/>
      <c r="AY1587" s="82"/>
      <c r="AZ1587" s="82"/>
      <c r="BA1587" s="82"/>
    </row>
    <row r="1588" spans="1:53" x14ac:dyDescent="0.35">
      <c r="A1588" s="82"/>
      <c r="B1588" s="82"/>
      <c r="C1588" s="82"/>
      <c r="D1588" s="82"/>
      <c r="E1588" s="82"/>
      <c r="F1588" s="82"/>
      <c r="G1588" s="82"/>
      <c r="H1588" s="82"/>
      <c r="I1588" s="82"/>
      <c r="J1588" s="82"/>
      <c r="K1588" s="82"/>
      <c r="L1588" s="82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  <c r="Z1588" s="82"/>
      <c r="AA1588" s="82"/>
      <c r="AB1588" s="82"/>
      <c r="AC1588" s="82"/>
      <c r="AD1588" s="82"/>
      <c r="AE1588" s="82"/>
      <c r="AF1588" s="82"/>
      <c r="AG1588" s="82"/>
      <c r="AH1588" s="82"/>
      <c r="AI1588" s="82"/>
      <c r="AJ1588" s="82"/>
      <c r="AK1588" s="82"/>
      <c r="AL1588" s="82"/>
      <c r="AM1588" s="82"/>
      <c r="AN1588" s="82"/>
      <c r="AO1588" s="82"/>
      <c r="AP1588" s="82"/>
      <c r="AQ1588" s="82"/>
      <c r="AR1588" s="82"/>
      <c r="AS1588" s="82"/>
      <c r="AT1588" s="82"/>
      <c r="AU1588" s="82"/>
      <c r="AV1588" s="82"/>
      <c r="AW1588" s="82"/>
      <c r="AX1588" s="82"/>
      <c r="AY1588" s="82"/>
      <c r="AZ1588" s="82"/>
      <c r="BA1588" s="82"/>
    </row>
    <row r="1589" spans="1:53" x14ac:dyDescent="0.35">
      <c r="A1589" s="82"/>
      <c r="B1589" s="82"/>
      <c r="C1589" s="82"/>
      <c r="D1589" s="82"/>
      <c r="E1589" s="82"/>
      <c r="F1589" s="82"/>
      <c r="G1589" s="82"/>
      <c r="H1589" s="82"/>
      <c r="I1589" s="82"/>
      <c r="J1589" s="82"/>
      <c r="K1589" s="82"/>
      <c r="L1589" s="82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  <c r="Z1589" s="82"/>
      <c r="AA1589" s="82"/>
      <c r="AB1589" s="82"/>
      <c r="AC1589" s="82"/>
      <c r="AD1589" s="82"/>
      <c r="AE1589" s="82"/>
      <c r="AF1589" s="82"/>
      <c r="AG1589" s="82"/>
      <c r="AH1589" s="82"/>
      <c r="AI1589" s="82"/>
      <c r="AJ1589" s="82"/>
      <c r="AK1589" s="82"/>
      <c r="AL1589" s="82"/>
      <c r="AM1589" s="82"/>
      <c r="AN1589" s="82"/>
      <c r="AO1589" s="82"/>
      <c r="AP1589" s="82"/>
      <c r="AQ1589" s="82"/>
      <c r="AR1589" s="82"/>
      <c r="AS1589" s="82"/>
      <c r="AT1589" s="82"/>
      <c r="AU1589" s="82"/>
      <c r="AV1589" s="82"/>
      <c r="AW1589" s="82"/>
      <c r="AX1589" s="82"/>
      <c r="AY1589" s="82"/>
      <c r="AZ1589" s="82"/>
      <c r="BA1589" s="82"/>
    </row>
    <row r="1590" spans="1:53" x14ac:dyDescent="0.35">
      <c r="A1590" s="82"/>
      <c r="B1590" s="82"/>
      <c r="C1590" s="82"/>
      <c r="D1590" s="82"/>
      <c r="E1590" s="82"/>
      <c r="F1590" s="82"/>
      <c r="G1590" s="82"/>
      <c r="H1590" s="82"/>
      <c r="I1590" s="82"/>
      <c r="J1590" s="82"/>
      <c r="K1590" s="82"/>
      <c r="L1590" s="82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  <c r="Z1590" s="82"/>
      <c r="AA1590" s="82"/>
      <c r="AB1590" s="82"/>
      <c r="AC1590" s="82"/>
      <c r="AD1590" s="82"/>
      <c r="AE1590" s="82"/>
      <c r="AF1590" s="82"/>
      <c r="AG1590" s="82"/>
      <c r="AH1590" s="82"/>
      <c r="AI1590" s="82"/>
      <c r="AJ1590" s="82"/>
      <c r="AK1590" s="82"/>
      <c r="AL1590" s="82"/>
      <c r="AM1590" s="82"/>
      <c r="AN1590" s="82"/>
      <c r="AO1590" s="82"/>
      <c r="AP1590" s="82"/>
      <c r="AQ1590" s="82"/>
      <c r="AR1590" s="82"/>
      <c r="AS1590" s="82"/>
      <c r="AT1590" s="82"/>
      <c r="AU1590" s="82"/>
      <c r="AV1590" s="82"/>
      <c r="AW1590" s="82"/>
      <c r="AX1590" s="82"/>
      <c r="AY1590" s="82"/>
      <c r="AZ1590" s="82"/>
      <c r="BA1590" s="82"/>
    </row>
    <row r="1591" spans="1:53" x14ac:dyDescent="0.35">
      <c r="A1591" s="82"/>
      <c r="B1591" s="82"/>
      <c r="C1591" s="82"/>
      <c r="D1591" s="82"/>
      <c r="E1591" s="82"/>
      <c r="F1591" s="82"/>
      <c r="G1591" s="82"/>
      <c r="H1591" s="82"/>
      <c r="I1591" s="82"/>
      <c r="J1591" s="82"/>
      <c r="K1591" s="82"/>
      <c r="L1591" s="82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  <c r="Z1591" s="82"/>
      <c r="AA1591" s="82"/>
      <c r="AB1591" s="82"/>
      <c r="AC1591" s="82"/>
      <c r="AD1591" s="82"/>
      <c r="AE1591" s="82"/>
      <c r="AF1591" s="82"/>
      <c r="AG1591" s="82"/>
      <c r="AH1591" s="82"/>
      <c r="AI1591" s="82"/>
      <c r="AJ1591" s="82"/>
      <c r="AK1591" s="82"/>
      <c r="AL1591" s="82"/>
      <c r="AM1591" s="82"/>
      <c r="AN1591" s="82"/>
      <c r="AO1591" s="82"/>
      <c r="AP1591" s="82"/>
      <c r="AQ1591" s="82"/>
      <c r="AR1591" s="82"/>
      <c r="AS1591" s="82"/>
      <c r="AT1591" s="82"/>
      <c r="AU1591" s="82"/>
      <c r="AV1591" s="82"/>
      <c r="AW1591" s="82"/>
      <c r="AX1591" s="82"/>
      <c r="AY1591" s="82"/>
      <c r="AZ1591" s="82"/>
      <c r="BA1591" s="82"/>
    </row>
    <row r="1592" spans="1:53" x14ac:dyDescent="0.35">
      <c r="A1592" s="82"/>
      <c r="B1592" s="82"/>
      <c r="C1592" s="82"/>
      <c r="D1592" s="82"/>
      <c r="E1592" s="82"/>
      <c r="F1592" s="82"/>
      <c r="G1592" s="82"/>
      <c r="H1592" s="82"/>
      <c r="I1592" s="82"/>
      <c r="J1592" s="82"/>
      <c r="K1592" s="82"/>
      <c r="L1592" s="82"/>
      <c r="M1592" s="82"/>
      <c r="N1592" s="82"/>
      <c r="O1592" s="82"/>
      <c r="P1592" s="82"/>
      <c r="Q1592" s="82"/>
      <c r="R1592" s="82"/>
      <c r="S1592" s="82"/>
      <c r="T1592" s="82"/>
      <c r="U1592" s="82"/>
      <c r="V1592" s="82"/>
      <c r="W1592" s="82"/>
      <c r="X1592" s="82"/>
      <c r="Y1592" s="82"/>
      <c r="Z1592" s="82"/>
      <c r="AA1592" s="82"/>
      <c r="AB1592" s="82"/>
      <c r="AC1592" s="82"/>
      <c r="AD1592" s="82"/>
      <c r="AE1592" s="82"/>
      <c r="AF1592" s="82"/>
      <c r="AG1592" s="82"/>
      <c r="AH1592" s="82"/>
      <c r="AI1592" s="82"/>
      <c r="AJ1592" s="82"/>
      <c r="AK1592" s="82"/>
      <c r="AL1592" s="82"/>
      <c r="AM1592" s="82"/>
      <c r="AN1592" s="82"/>
      <c r="AO1592" s="82"/>
      <c r="AP1592" s="82"/>
      <c r="AQ1592" s="82"/>
      <c r="AR1592" s="82"/>
      <c r="AS1592" s="82"/>
      <c r="AT1592" s="82"/>
      <c r="AU1592" s="82"/>
      <c r="AV1592" s="82"/>
      <c r="AW1592" s="82"/>
      <c r="AX1592" s="82"/>
      <c r="AY1592" s="82"/>
      <c r="AZ1592" s="82"/>
      <c r="BA1592" s="82"/>
    </row>
    <row r="1593" spans="1:53" x14ac:dyDescent="0.35">
      <c r="A1593" s="82"/>
      <c r="B1593" s="82"/>
      <c r="C1593" s="82"/>
      <c r="D1593" s="82"/>
      <c r="E1593" s="82"/>
      <c r="F1593" s="82"/>
      <c r="G1593" s="82"/>
      <c r="H1593" s="82"/>
      <c r="I1593" s="82"/>
      <c r="J1593" s="82"/>
      <c r="K1593" s="82"/>
      <c r="L1593" s="82"/>
      <c r="M1593" s="82"/>
      <c r="N1593" s="82"/>
      <c r="O1593" s="82"/>
      <c r="P1593" s="82"/>
      <c r="Q1593" s="82"/>
      <c r="R1593" s="82"/>
      <c r="S1593" s="82"/>
      <c r="T1593" s="82"/>
      <c r="U1593" s="82"/>
      <c r="V1593" s="82"/>
      <c r="W1593" s="82"/>
      <c r="X1593" s="82"/>
      <c r="Y1593" s="82"/>
      <c r="Z1593" s="82"/>
      <c r="AA1593" s="82"/>
      <c r="AB1593" s="82"/>
      <c r="AC1593" s="82"/>
      <c r="AD1593" s="82"/>
      <c r="AE1593" s="82"/>
      <c r="AF1593" s="82"/>
      <c r="AG1593" s="82"/>
      <c r="AH1593" s="82"/>
      <c r="AI1593" s="82"/>
      <c r="AJ1593" s="82"/>
      <c r="AK1593" s="82"/>
      <c r="AL1593" s="82"/>
      <c r="AM1593" s="82"/>
      <c r="AN1593" s="82"/>
      <c r="AO1593" s="82"/>
      <c r="AP1593" s="82"/>
      <c r="AQ1593" s="82"/>
      <c r="AR1593" s="82"/>
      <c r="AS1593" s="82"/>
      <c r="AT1593" s="82"/>
      <c r="AU1593" s="82"/>
      <c r="AV1593" s="82"/>
      <c r="AW1593" s="82"/>
      <c r="AX1593" s="82"/>
      <c r="AY1593" s="82"/>
      <c r="AZ1593" s="82"/>
      <c r="BA1593" s="82"/>
    </row>
    <row r="1594" spans="1:53" x14ac:dyDescent="0.35">
      <c r="A1594" s="82"/>
      <c r="B1594" s="82"/>
      <c r="C1594" s="82"/>
      <c r="D1594" s="82"/>
      <c r="E1594" s="82"/>
      <c r="F1594" s="82"/>
      <c r="G1594" s="82"/>
      <c r="H1594" s="82"/>
      <c r="I1594" s="82"/>
      <c r="J1594" s="82"/>
      <c r="K1594" s="82"/>
      <c r="L1594" s="82"/>
      <c r="M1594" s="82"/>
      <c r="N1594" s="82"/>
      <c r="O1594" s="82"/>
      <c r="P1594" s="82"/>
      <c r="Q1594" s="82"/>
      <c r="R1594" s="82"/>
      <c r="S1594" s="82"/>
      <c r="T1594" s="82"/>
      <c r="U1594" s="82"/>
      <c r="V1594" s="82"/>
      <c r="W1594" s="82"/>
      <c r="X1594" s="82"/>
      <c r="Y1594" s="82"/>
      <c r="Z1594" s="82"/>
      <c r="AA1594" s="82"/>
      <c r="AB1594" s="82"/>
      <c r="AC1594" s="82"/>
      <c r="AD1594" s="82"/>
      <c r="AE1594" s="82"/>
      <c r="AF1594" s="82"/>
      <c r="AG1594" s="82"/>
      <c r="AH1594" s="82"/>
      <c r="AI1594" s="82"/>
      <c r="AJ1594" s="82"/>
      <c r="AK1594" s="82"/>
      <c r="AL1594" s="82"/>
      <c r="AM1594" s="82"/>
      <c r="AN1594" s="82"/>
      <c r="AO1594" s="82"/>
      <c r="AP1594" s="82"/>
      <c r="AQ1594" s="82"/>
      <c r="AR1594" s="82"/>
      <c r="AS1594" s="82"/>
      <c r="AT1594" s="82"/>
      <c r="AU1594" s="82"/>
      <c r="AV1594" s="82"/>
      <c r="AW1594" s="82"/>
      <c r="AX1594" s="82"/>
      <c r="AY1594" s="82"/>
      <c r="AZ1594" s="82"/>
      <c r="BA1594" s="82"/>
    </row>
    <row r="1595" spans="1:53" x14ac:dyDescent="0.35">
      <c r="A1595" s="82"/>
      <c r="B1595" s="82"/>
      <c r="C1595" s="82"/>
      <c r="D1595" s="82"/>
      <c r="E1595" s="82"/>
      <c r="F1595" s="82"/>
      <c r="G1595" s="82"/>
      <c r="H1595" s="82"/>
      <c r="I1595" s="82"/>
      <c r="J1595" s="82"/>
      <c r="K1595" s="82"/>
      <c r="L1595" s="82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  <c r="Z1595" s="82"/>
      <c r="AA1595" s="82"/>
      <c r="AB1595" s="82"/>
      <c r="AC1595" s="82"/>
      <c r="AD1595" s="82"/>
      <c r="AE1595" s="82"/>
      <c r="AF1595" s="82"/>
      <c r="AG1595" s="82"/>
      <c r="AH1595" s="82"/>
      <c r="AI1595" s="82"/>
      <c r="AJ1595" s="82"/>
      <c r="AK1595" s="82"/>
      <c r="AL1595" s="82"/>
      <c r="AM1595" s="82"/>
      <c r="AN1595" s="82"/>
      <c r="AO1595" s="82"/>
      <c r="AP1595" s="82"/>
      <c r="AQ1595" s="82"/>
      <c r="AR1595" s="82"/>
      <c r="AS1595" s="82"/>
      <c r="AT1595" s="82"/>
      <c r="AU1595" s="82"/>
      <c r="AV1595" s="82"/>
      <c r="AW1595" s="82"/>
      <c r="AX1595" s="82"/>
      <c r="AY1595" s="82"/>
      <c r="AZ1595" s="82"/>
      <c r="BA1595" s="82"/>
    </row>
    <row r="1596" spans="1:53" x14ac:dyDescent="0.35">
      <c r="A1596" s="82"/>
      <c r="B1596" s="82"/>
      <c r="C1596" s="82"/>
      <c r="D1596" s="82"/>
      <c r="E1596" s="82"/>
      <c r="F1596" s="82"/>
      <c r="G1596" s="82"/>
      <c r="H1596" s="82"/>
      <c r="I1596" s="82"/>
      <c r="J1596" s="82"/>
      <c r="K1596" s="82"/>
      <c r="L1596" s="82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  <c r="Z1596" s="82"/>
      <c r="AA1596" s="82"/>
      <c r="AB1596" s="82"/>
      <c r="AC1596" s="82"/>
      <c r="AD1596" s="82"/>
      <c r="AE1596" s="82"/>
      <c r="AF1596" s="82"/>
      <c r="AG1596" s="82"/>
      <c r="AH1596" s="82"/>
      <c r="AI1596" s="82"/>
      <c r="AJ1596" s="82"/>
      <c r="AK1596" s="82"/>
      <c r="AL1596" s="82"/>
      <c r="AM1596" s="82"/>
      <c r="AN1596" s="82"/>
      <c r="AO1596" s="82"/>
      <c r="AP1596" s="82"/>
      <c r="AQ1596" s="82"/>
      <c r="AR1596" s="82"/>
      <c r="AS1596" s="82"/>
      <c r="AT1596" s="82"/>
      <c r="AU1596" s="82"/>
      <c r="AV1596" s="82"/>
      <c r="AW1596" s="82"/>
      <c r="AX1596" s="82"/>
      <c r="AY1596" s="82"/>
      <c r="AZ1596" s="82"/>
      <c r="BA1596" s="82"/>
    </row>
    <row r="1597" spans="1:53" x14ac:dyDescent="0.35">
      <c r="A1597" s="82"/>
      <c r="B1597" s="82"/>
      <c r="C1597" s="82"/>
      <c r="D1597" s="82"/>
      <c r="E1597" s="82"/>
      <c r="F1597" s="82"/>
      <c r="G1597" s="82"/>
      <c r="H1597" s="82"/>
      <c r="I1597" s="82"/>
      <c r="J1597" s="82"/>
      <c r="K1597" s="82"/>
      <c r="L1597" s="82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  <c r="Z1597" s="82"/>
      <c r="AA1597" s="82"/>
      <c r="AB1597" s="82"/>
      <c r="AC1597" s="82"/>
      <c r="AD1597" s="82"/>
      <c r="AE1597" s="82"/>
      <c r="AF1597" s="82"/>
      <c r="AG1597" s="82"/>
      <c r="AH1597" s="82"/>
      <c r="AI1597" s="82"/>
      <c r="AJ1597" s="82"/>
      <c r="AK1597" s="82"/>
      <c r="AL1597" s="82"/>
      <c r="AM1597" s="82"/>
      <c r="AN1597" s="82"/>
      <c r="AO1597" s="82"/>
      <c r="AP1597" s="82"/>
      <c r="AQ1597" s="82"/>
      <c r="AR1597" s="82"/>
      <c r="AS1597" s="82"/>
      <c r="AT1597" s="82"/>
      <c r="AU1597" s="82"/>
      <c r="AV1597" s="82"/>
      <c r="AW1597" s="82"/>
      <c r="AX1597" s="82"/>
      <c r="AY1597" s="82"/>
      <c r="AZ1597" s="82"/>
      <c r="BA1597" s="82"/>
    </row>
    <row r="1598" spans="1:53" x14ac:dyDescent="0.35">
      <c r="A1598" s="82"/>
      <c r="B1598" s="82"/>
      <c r="C1598" s="82"/>
      <c r="D1598" s="82"/>
      <c r="E1598" s="82"/>
      <c r="F1598" s="82"/>
      <c r="G1598" s="82"/>
      <c r="H1598" s="82"/>
      <c r="I1598" s="82"/>
      <c r="J1598" s="82"/>
      <c r="K1598" s="82"/>
      <c r="L1598" s="82"/>
      <c r="M1598" s="82"/>
      <c r="N1598" s="82"/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  <c r="Z1598" s="82"/>
      <c r="AA1598" s="82"/>
      <c r="AB1598" s="82"/>
      <c r="AC1598" s="82"/>
      <c r="AD1598" s="82"/>
      <c r="AE1598" s="82"/>
      <c r="AF1598" s="82"/>
      <c r="AG1598" s="82"/>
      <c r="AH1598" s="82"/>
      <c r="AI1598" s="82"/>
      <c r="AJ1598" s="82"/>
      <c r="AK1598" s="82"/>
      <c r="AL1598" s="82"/>
      <c r="AM1598" s="82"/>
      <c r="AN1598" s="82"/>
      <c r="AO1598" s="82"/>
      <c r="AP1598" s="82"/>
      <c r="AQ1598" s="82"/>
      <c r="AR1598" s="82"/>
      <c r="AS1598" s="82"/>
      <c r="AT1598" s="82"/>
      <c r="AU1598" s="82"/>
      <c r="AV1598" s="82"/>
      <c r="AW1598" s="82"/>
      <c r="AX1598" s="82"/>
      <c r="AY1598" s="82"/>
      <c r="AZ1598" s="82"/>
      <c r="BA1598" s="82"/>
    </row>
    <row r="1599" spans="1:53" x14ac:dyDescent="0.35">
      <c r="A1599" s="82"/>
      <c r="B1599" s="82"/>
      <c r="C1599" s="82"/>
      <c r="D1599" s="82"/>
      <c r="E1599" s="82"/>
      <c r="F1599" s="82"/>
      <c r="G1599" s="82"/>
      <c r="H1599" s="82"/>
      <c r="I1599" s="82"/>
      <c r="J1599" s="82"/>
      <c r="K1599" s="82"/>
      <c r="L1599" s="82"/>
      <c r="M1599" s="82"/>
      <c r="N1599" s="82"/>
      <c r="O1599" s="82"/>
      <c r="P1599" s="82"/>
      <c r="Q1599" s="82"/>
      <c r="R1599" s="82"/>
      <c r="S1599" s="82"/>
      <c r="T1599" s="82"/>
      <c r="U1599" s="82"/>
      <c r="V1599" s="82"/>
      <c r="W1599" s="82"/>
      <c r="X1599" s="82"/>
      <c r="Y1599" s="82"/>
      <c r="Z1599" s="82"/>
      <c r="AA1599" s="82"/>
      <c r="AB1599" s="82"/>
      <c r="AC1599" s="82"/>
      <c r="AD1599" s="82"/>
      <c r="AE1599" s="82"/>
      <c r="AF1599" s="82"/>
      <c r="AG1599" s="82"/>
      <c r="AH1599" s="82"/>
      <c r="AI1599" s="82"/>
      <c r="AJ1599" s="82"/>
      <c r="AK1599" s="82"/>
      <c r="AL1599" s="82"/>
      <c r="AM1599" s="82"/>
      <c r="AN1599" s="82"/>
      <c r="AO1599" s="82"/>
      <c r="AP1599" s="82"/>
      <c r="AQ1599" s="82"/>
      <c r="AR1599" s="82"/>
      <c r="AS1599" s="82"/>
      <c r="AT1599" s="82"/>
      <c r="AU1599" s="82"/>
      <c r="AV1599" s="82"/>
      <c r="AW1599" s="82"/>
      <c r="AX1599" s="82"/>
      <c r="AY1599" s="82"/>
      <c r="AZ1599" s="82"/>
      <c r="BA1599" s="82"/>
    </row>
    <row r="1600" spans="1:53" x14ac:dyDescent="0.35">
      <c r="A1600" s="82"/>
      <c r="B1600" s="82"/>
      <c r="C1600" s="82"/>
      <c r="D1600" s="82"/>
      <c r="E1600" s="82"/>
      <c r="F1600" s="82"/>
      <c r="G1600" s="82"/>
      <c r="H1600" s="82"/>
      <c r="I1600" s="82"/>
      <c r="J1600" s="82"/>
      <c r="K1600" s="82"/>
      <c r="L1600" s="82"/>
      <c r="M1600" s="82"/>
      <c r="N1600" s="82"/>
      <c r="O1600" s="82"/>
      <c r="P1600" s="82"/>
      <c r="Q1600" s="82"/>
      <c r="R1600" s="82"/>
      <c r="S1600" s="82"/>
      <c r="T1600" s="82"/>
      <c r="U1600" s="82"/>
      <c r="V1600" s="82"/>
      <c r="W1600" s="82"/>
      <c r="X1600" s="82"/>
      <c r="Y1600" s="82"/>
      <c r="Z1600" s="82"/>
      <c r="AA1600" s="82"/>
      <c r="AB1600" s="82"/>
      <c r="AC1600" s="82"/>
      <c r="AD1600" s="82"/>
      <c r="AE1600" s="82"/>
      <c r="AF1600" s="82"/>
      <c r="AG1600" s="82"/>
      <c r="AH1600" s="82"/>
      <c r="AI1600" s="82"/>
      <c r="AJ1600" s="82"/>
      <c r="AK1600" s="82"/>
      <c r="AL1600" s="82"/>
      <c r="AM1600" s="82"/>
      <c r="AN1600" s="82"/>
      <c r="AO1600" s="82"/>
      <c r="AP1600" s="82"/>
      <c r="AQ1600" s="82"/>
      <c r="AR1600" s="82"/>
      <c r="AS1600" s="82"/>
      <c r="AT1600" s="82"/>
      <c r="AU1600" s="82"/>
      <c r="AV1600" s="82"/>
      <c r="AW1600" s="82"/>
      <c r="AX1600" s="82"/>
      <c r="AY1600" s="82"/>
      <c r="AZ1600" s="82"/>
      <c r="BA1600" s="82"/>
    </row>
    <row r="1601" spans="1:53" x14ac:dyDescent="0.35">
      <c r="A1601" s="82"/>
      <c r="B1601" s="82"/>
      <c r="C1601" s="82"/>
      <c r="D1601" s="82"/>
      <c r="E1601" s="82"/>
      <c r="F1601" s="82"/>
      <c r="G1601" s="82"/>
      <c r="H1601" s="82"/>
      <c r="I1601" s="82"/>
      <c r="J1601" s="82"/>
      <c r="K1601" s="82"/>
      <c r="L1601" s="82"/>
      <c r="M1601" s="82"/>
      <c r="N1601" s="82"/>
      <c r="O1601" s="82"/>
      <c r="P1601" s="82"/>
      <c r="Q1601" s="82"/>
      <c r="R1601" s="82"/>
      <c r="S1601" s="82"/>
      <c r="T1601" s="82"/>
      <c r="U1601" s="82"/>
      <c r="V1601" s="82"/>
      <c r="W1601" s="82"/>
      <c r="X1601" s="82"/>
      <c r="Y1601" s="82"/>
      <c r="Z1601" s="82"/>
      <c r="AA1601" s="82"/>
      <c r="AB1601" s="82"/>
      <c r="AC1601" s="82"/>
      <c r="AD1601" s="82"/>
      <c r="AE1601" s="82"/>
      <c r="AF1601" s="82"/>
      <c r="AG1601" s="82"/>
      <c r="AH1601" s="82"/>
      <c r="AI1601" s="82"/>
      <c r="AJ1601" s="82"/>
      <c r="AK1601" s="82"/>
      <c r="AL1601" s="82"/>
      <c r="AM1601" s="82"/>
      <c r="AN1601" s="82"/>
      <c r="AO1601" s="82"/>
      <c r="AP1601" s="82"/>
      <c r="AQ1601" s="82"/>
      <c r="AR1601" s="82"/>
      <c r="AS1601" s="82"/>
      <c r="AT1601" s="82"/>
      <c r="AU1601" s="82"/>
      <c r="AV1601" s="82"/>
      <c r="AW1601" s="82"/>
      <c r="AX1601" s="82"/>
      <c r="AY1601" s="82"/>
      <c r="AZ1601" s="82"/>
      <c r="BA1601" s="82"/>
    </row>
    <row r="1602" spans="1:53" x14ac:dyDescent="0.35">
      <c r="A1602" s="82"/>
      <c r="B1602" s="82"/>
      <c r="C1602" s="82"/>
      <c r="D1602" s="82"/>
      <c r="E1602" s="82"/>
      <c r="F1602" s="82"/>
      <c r="G1602" s="82"/>
      <c r="H1602" s="82"/>
      <c r="I1602" s="82"/>
      <c r="J1602" s="82"/>
      <c r="K1602" s="82"/>
      <c r="L1602" s="82"/>
      <c r="M1602" s="82"/>
      <c r="N1602" s="82"/>
      <c r="O1602" s="82"/>
      <c r="P1602" s="82"/>
      <c r="Q1602" s="82"/>
      <c r="R1602" s="82"/>
      <c r="S1602" s="82"/>
      <c r="T1602" s="82"/>
      <c r="U1602" s="82"/>
      <c r="V1602" s="82"/>
      <c r="W1602" s="82"/>
      <c r="X1602" s="82"/>
      <c r="Y1602" s="82"/>
      <c r="Z1602" s="82"/>
      <c r="AA1602" s="82"/>
      <c r="AB1602" s="82"/>
      <c r="AC1602" s="82"/>
      <c r="AD1602" s="82"/>
      <c r="AE1602" s="82"/>
      <c r="AF1602" s="82"/>
      <c r="AG1602" s="82"/>
      <c r="AH1602" s="82"/>
      <c r="AI1602" s="82"/>
      <c r="AJ1602" s="82"/>
      <c r="AK1602" s="82"/>
      <c r="AL1602" s="82"/>
      <c r="AM1602" s="82"/>
      <c r="AN1602" s="82"/>
      <c r="AO1602" s="82"/>
      <c r="AP1602" s="82"/>
      <c r="AQ1602" s="82"/>
      <c r="AR1602" s="82"/>
      <c r="AS1602" s="82"/>
      <c r="AT1602" s="82"/>
      <c r="AU1602" s="82"/>
      <c r="AV1602" s="82"/>
      <c r="AW1602" s="82"/>
      <c r="AX1602" s="82"/>
      <c r="AY1602" s="82"/>
      <c r="AZ1602" s="82"/>
      <c r="BA1602" s="82"/>
    </row>
    <row r="1603" spans="1:53" x14ac:dyDescent="0.35">
      <c r="A1603" s="82"/>
      <c r="B1603" s="82"/>
      <c r="C1603" s="82"/>
      <c r="D1603" s="82"/>
      <c r="E1603" s="82"/>
      <c r="F1603" s="82"/>
      <c r="G1603" s="82"/>
      <c r="H1603" s="82"/>
      <c r="I1603" s="82"/>
      <c r="J1603" s="82"/>
      <c r="K1603" s="82"/>
      <c r="L1603" s="82"/>
      <c r="M1603" s="82"/>
      <c r="N1603" s="82"/>
      <c r="O1603" s="82"/>
      <c r="P1603" s="82"/>
      <c r="Q1603" s="82"/>
      <c r="R1603" s="82"/>
      <c r="S1603" s="82"/>
      <c r="T1603" s="82"/>
      <c r="U1603" s="82"/>
      <c r="V1603" s="82"/>
      <c r="W1603" s="82"/>
      <c r="X1603" s="82"/>
      <c r="Y1603" s="82"/>
      <c r="Z1603" s="82"/>
      <c r="AA1603" s="82"/>
      <c r="AB1603" s="82"/>
      <c r="AC1603" s="82"/>
      <c r="AD1603" s="82"/>
      <c r="AE1603" s="82"/>
      <c r="AF1603" s="82"/>
      <c r="AG1603" s="82"/>
      <c r="AH1603" s="82"/>
      <c r="AI1603" s="82"/>
      <c r="AJ1603" s="82"/>
      <c r="AK1603" s="82"/>
      <c r="AL1603" s="82"/>
      <c r="AM1603" s="82"/>
      <c r="AN1603" s="82"/>
      <c r="AO1603" s="82"/>
      <c r="AP1603" s="82"/>
      <c r="AQ1603" s="82"/>
      <c r="AR1603" s="82"/>
      <c r="AS1603" s="82"/>
      <c r="AT1603" s="82"/>
      <c r="AU1603" s="82"/>
      <c r="AV1603" s="82"/>
      <c r="AW1603" s="82"/>
      <c r="AX1603" s="82"/>
      <c r="AY1603" s="82"/>
      <c r="AZ1603" s="82"/>
      <c r="BA1603" s="82"/>
    </row>
    <row r="1604" spans="1:53" x14ac:dyDescent="0.35">
      <c r="A1604" s="82"/>
      <c r="B1604" s="82"/>
      <c r="C1604" s="82"/>
      <c r="D1604" s="82"/>
      <c r="E1604" s="82"/>
      <c r="F1604" s="82"/>
      <c r="G1604" s="82"/>
      <c r="H1604" s="82"/>
      <c r="I1604" s="82"/>
      <c r="J1604" s="82"/>
      <c r="K1604" s="82"/>
      <c r="L1604" s="82"/>
      <c r="M1604" s="82"/>
      <c r="N1604" s="82"/>
      <c r="O1604" s="82"/>
      <c r="P1604" s="82"/>
      <c r="Q1604" s="82"/>
      <c r="R1604" s="82"/>
      <c r="S1604" s="82"/>
      <c r="T1604" s="82"/>
      <c r="U1604" s="82"/>
      <c r="V1604" s="82"/>
      <c r="W1604" s="82"/>
      <c r="X1604" s="82"/>
      <c r="Y1604" s="82"/>
      <c r="Z1604" s="82"/>
      <c r="AA1604" s="82"/>
      <c r="AB1604" s="82"/>
      <c r="AC1604" s="82"/>
      <c r="AD1604" s="82"/>
      <c r="AE1604" s="82"/>
      <c r="AF1604" s="82"/>
      <c r="AG1604" s="82"/>
      <c r="AH1604" s="82"/>
      <c r="AI1604" s="82"/>
      <c r="AJ1604" s="82"/>
      <c r="AK1604" s="82"/>
      <c r="AL1604" s="82"/>
      <c r="AM1604" s="82"/>
      <c r="AN1604" s="82"/>
      <c r="AO1604" s="82"/>
      <c r="AP1604" s="82"/>
      <c r="AQ1604" s="82"/>
      <c r="AR1604" s="82"/>
      <c r="AS1604" s="82"/>
      <c r="AT1604" s="82"/>
      <c r="AU1604" s="82"/>
      <c r="AV1604" s="82"/>
      <c r="AW1604" s="82"/>
      <c r="AX1604" s="82"/>
      <c r="AY1604" s="82"/>
      <c r="AZ1604" s="82"/>
      <c r="BA1604" s="82"/>
    </row>
    <row r="1605" spans="1:53" x14ac:dyDescent="0.35">
      <c r="A1605" s="82"/>
      <c r="B1605" s="82"/>
      <c r="C1605" s="82"/>
      <c r="D1605" s="82"/>
      <c r="E1605" s="82"/>
      <c r="F1605" s="82"/>
      <c r="G1605" s="82"/>
      <c r="H1605" s="82"/>
      <c r="I1605" s="82"/>
      <c r="J1605" s="82"/>
      <c r="K1605" s="82"/>
      <c r="L1605" s="82"/>
      <c r="M1605" s="82"/>
      <c r="N1605" s="82"/>
      <c r="O1605" s="82"/>
      <c r="P1605" s="82"/>
      <c r="Q1605" s="82"/>
      <c r="R1605" s="82"/>
      <c r="S1605" s="82"/>
      <c r="T1605" s="82"/>
      <c r="U1605" s="82"/>
      <c r="V1605" s="82"/>
      <c r="W1605" s="82"/>
      <c r="X1605" s="82"/>
      <c r="Y1605" s="82"/>
      <c r="Z1605" s="82"/>
      <c r="AA1605" s="82"/>
      <c r="AB1605" s="82"/>
      <c r="AC1605" s="82"/>
      <c r="AD1605" s="82"/>
      <c r="AE1605" s="82"/>
      <c r="AF1605" s="82"/>
      <c r="AG1605" s="82"/>
      <c r="AH1605" s="82"/>
      <c r="AI1605" s="82"/>
      <c r="AJ1605" s="82"/>
      <c r="AK1605" s="82"/>
      <c r="AL1605" s="82"/>
      <c r="AM1605" s="82"/>
      <c r="AN1605" s="82"/>
      <c r="AO1605" s="82"/>
      <c r="AP1605" s="82"/>
      <c r="AQ1605" s="82"/>
      <c r="AR1605" s="82"/>
      <c r="AS1605" s="82"/>
      <c r="AT1605" s="82"/>
      <c r="AU1605" s="82"/>
      <c r="AV1605" s="82"/>
      <c r="AW1605" s="82"/>
      <c r="AX1605" s="82"/>
      <c r="AY1605" s="82"/>
      <c r="AZ1605" s="82"/>
      <c r="BA1605" s="82"/>
    </row>
    <row r="1606" spans="1:53" x14ac:dyDescent="0.35">
      <c r="A1606" s="82"/>
      <c r="B1606" s="82"/>
      <c r="C1606" s="82"/>
      <c r="D1606" s="82"/>
      <c r="E1606" s="82"/>
      <c r="F1606" s="82"/>
      <c r="G1606" s="82"/>
      <c r="H1606" s="82"/>
      <c r="I1606" s="82"/>
      <c r="J1606" s="82"/>
      <c r="K1606" s="82"/>
      <c r="L1606" s="82"/>
      <c r="M1606" s="82"/>
      <c r="N1606" s="82"/>
      <c r="O1606" s="82"/>
      <c r="P1606" s="82"/>
      <c r="Q1606" s="82"/>
      <c r="R1606" s="82"/>
      <c r="S1606" s="82"/>
      <c r="T1606" s="82"/>
      <c r="U1606" s="82"/>
      <c r="V1606" s="82"/>
      <c r="W1606" s="82"/>
      <c r="X1606" s="82"/>
      <c r="Y1606" s="82"/>
      <c r="Z1606" s="82"/>
      <c r="AA1606" s="82"/>
      <c r="AB1606" s="82"/>
      <c r="AC1606" s="82"/>
      <c r="AD1606" s="82"/>
      <c r="AE1606" s="82"/>
      <c r="AF1606" s="82"/>
      <c r="AG1606" s="82"/>
      <c r="AH1606" s="82"/>
      <c r="AI1606" s="82"/>
      <c r="AJ1606" s="82"/>
      <c r="AK1606" s="82"/>
      <c r="AL1606" s="82"/>
      <c r="AM1606" s="82"/>
      <c r="AN1606" s="82"/>
      <c r="AO1606" s="82"/>
      <c r="AP1606" s="82"/>
      <c r="AQ1606" s="82"/>
      <c r="AR1606" s="82"/>
      <c r="AS1606" s="82"/>
      <c r="AT1606" s="82"/>
      <c r="AU1606" s="82"/>
      <c r="AV1606" s="82"/>
      <c r="AW1606" s="82"/>
      <c r="AX1606" s="82"/>
      <c r="AY1606" s="82"/>
      <c r="AZ1606" s="82"/>
      <c r="BA1606" s="82"/>
    </row>
    <row r="1607" spans="1:53" x14ac:dyDescent="0.35">
      <c r="A1607" s="82"/>
      <c r="B1607" s="82"/>
      <c r="C1607" s="82"/>
      <c r="D1607" s="82"/>
      <c r="E1607" s="82"/>
      <c r="F1607" s="82"/>
      <c r="G1607" s="82"/>
      <c r="H1607" s="82"/>
      <c r="I1607" s="82"/>
      <c r="J1607" s="82"/>
      <c r="K1607" s="82"/>
      <c r="L1607" s="82"/>
      <c r="M1607" s="82"/>
      <c r="N1607" s="82"/>
      <c r="O1607" s="82"/>
      <c r="P1607" s="82"/>
      <c r="Q1607" s="82"/>
      <c r="R1607" s="82"/>
      <c r="S1607" s="82"/>
      <c r="T1607" s="82"/>
      <c r="U1607" s="82"/>
      <c r="V1607" s="82"/>
      <c r="W1607" s="82"/>
      <c r="X1607" s="82"/>
      <c r="Y1607" s="82"/>
      <c r="Z1607" s="82"/>
      <c r="AA1607" s="82"/>
      <c r="AB1607" s="82"/>
      <c r="AC1607" s="82"/>
      <c r="AD1607" s="82"/>
      <c r="AE1607" s="82"/>
      <c r="AF1607" s="82"/>
      <c r="AG1607" s="82"/>
      <c r="AH1607" s="82"/>
      <c r="AI1607" s="82"/>
      <c r="AJ1607" s="82"/>
      <c r="AK1607" s="82"/>
      <c r="AL1607" s="82"/>
      <c r="AM1607" s="82"/>
      <c r="AN1607" s="82"/>
      <c r="AO1607" s="82"/>
      <c r="AP1607" s="82"/>
      <c r="AQ1607" s="82"/>
      <c r="AR1607" s="82"/>
      <c r="AS1607" s="82"/>
      <c r="AT1607" s="82"/>
      <c r="AU1607" s="82"/>
      <c r="AV1607" s="82"/>
      <c r="AW1607" s="82"/>
      <c r="AX1607" s="82"/>
      <c r="AY1607" s="82"/>
      <c r="AZ1607" s="82"/>
      <c r="BA1607" s="82"/>
    </row>
    <row r="1608" spans="1:53" x14ac:dyDescent="0.35">
      <c r="A1608" s="82"/>
      <c r="B1608" s="82"/>
      <c r="C1608" s="82"/>
      <c r="D1608" s="82"/>
      <c r="E1608" s="82"/>
      <c r="F1608" s="82"/>
      <c r="G1608" s="82"/>
      <c r="H1608" s="82"/>
      <c r="I1608" s="82"/>
      <c r="J1608" s="82"/>
      <c r="K1608" s="82"/>
      <c r="L1608" s="82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  <c r="Z1608" s="82"/>
      <c r="AA1608" s="82"/>
      <c r="AB1608" s="82"/>
      <c r="AC1608" s="82"/>
      <c r="AD1608" s="82"/>
      <c r="AE1608" s="82"/>
      <c r="AF1608" s="82"/>
      <c r="AG1608" s="82"/>
      <c r="AH1608" s="82"/>
      <c r="AI1608" s="82"/>
      <c r="AJ1608" s="82"/>
      <c r="AK1608" s="82"/>
      <c r="AL1608" s="82"/>
      <c r="AM1608" s="82"/>
      <c r="AN1608" s="82"/>
      <c r="AO1608" s="82"/>
      <c r="AP1608" s="82"/>
      <c r="AQ1608" s="82"/>
      <c r="AR1608" s="82"/>
      <c r="AS1608" s="82"/>
      <c r="AT1608" s="82"/>
      <c r="AU1608" s="82"/>
      <c r="AV1608" s="82"/>
      <c r="AW1608" s="82"/>
      <c r="AX1608" s="82"/>
      <c r="AY1608" s="82"/>
      <c r="AZ1608" s="82"/>
      <c r="BA1608" s="82"/>
    </row>
    <row r="1609" spans="1:53" x14ac:dyDescent="0.35">
      <c r="A1609" s="82"/>
      <c r="B1609" s="82"/>
      <c r="C1609" s="82"/>
      <c r="D1609" s="82"/>
      <c r="E1609" s="82"/>
      <c r="F1609" s="82"/>
      <c r="G1609" s="82"/>
      <c r="H1609" s="82"/>
      <c r="I1609" s="82"/>
      <c r="J1609" s="82"/>
      <c r="K1609" s="82"/>
      <c r="L1609" s="82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  <c r="Z1609" s="82"/>
      <c r="AA1609" s="82"/>
      <c r="AB1609" s="82"/>
      <c r="AC1609" s="82"/>
      <c r="AD1609" s="82"/>
      <c r="AE1609" s="82"/>
      <c r="AF1609" s="82"/>
      <c r="AG1609" s="82"/>
      <c r="AH1609" s="82"/>
      <c r="AI1609" s="82"/>
      <c r="AJ1609" s="82"/>
      <c r="AK1609" s="82"/>
      <c r="AL1609" s="82"/>
      <c r="AM1609" s="82"/>
      <c r="AN1609" s="82"/>
      <c r="AO1609" s="82"/>
      <c r="AP1609" s="82"/>
      <c r="AQ1609" s="82"/>
      <c r="AR1609" s="82"/>
      <c r="AS1609" s="82"/>
      <c r="AT1609" s="82"/>
      <c r="AU1609" s="82"/>
      <c r="AV1609" s="82"/>
      <c r="AW1609" s="82"/>
      <c r="AX1609" s="82"/>
      <c r="AY1609" s="82"/>
      <c r="AZ1609" s="82"/>
      <c r="BA1609" s="82"/>
    </row>
    <row r="1610" spans="1:53" x14ac:dyDescent="0.35">
      <c r="A1610" s="82"/>
      <c r="B1610" s="82"/>
      <c r="C1610" s="82"/>
      <c r="D1610" s="82"/>
      <c r="E1610" s="82"/>
      <c r="F1610" s="82"/>
      <c r="G1610" s="82"/>
      <c r="H1610" s="82"/>
      <c r="I1610" s="82"/>
      <c r="J1610" s="82"/>
      <c r="K1610" s="82"/>
      <c r="L1610" s="82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  <c r="Z1610" s="82"/>
      <c r="AA1610" s="82"/>
      <c r="AB1610" s="82"/>
      <c r="AC1610" s="82"/>
      <c r="AD1610" s="82"/>
      <c r="AE1610" s="82"/>
      <c r="AF1610" s="82"/>
      <c r="AG1610" s="82"/>
      <c r="AH1610" s="82"/>
      <c r="AI1610" s="82"/>
      <c r="AJ1610" s="82"/>
      <c r="AK1610" s="82"/>
      <c r="AL1610" s="82"/>
      <c r="AM1610" s="82"/>
      <c r="AN1610" s="82"/>
      <c r="AO1610" s="82"/>
      <c r="AP1610" s="82"/>
      <c r="AQ1610" s="82"/>
      <c r="AR1610" s="82"/>
      <c r="AS1610" s="82"/>
      <c r="AT1610" s="82"/>
      <c r="AU1610" s="82"/>
      <c r="AV1610" s="82"/>
      <c r="AW1610" s="82"/>
      <c r="AX1610" s="82"/>
      <c r="AY1610" s="82"/>
      <c r="AZ1610" s="82"/>
      <c r="BA1610" s="82"/>
    </row>
    <row r="1611" spans="1:53" x14ac:dyDescent="0.35">
      <c r="A1611" s="82"/>
      <c r="B1611" s="82"/>
      <c r="C1611" s="82"/>
      <c r="D1611" s="82"/>
      <c r="E1611" s="82"/>
      <c r="F1611" s="82"/>
      <c r="G1611" s="82"/>
      <c r="H1611" s="82"/>
      <c r="I1611" s="82"/>
      <c r="J1611" s="82"/>
      <c r="K1611" s="82"/>
      <c r="L1611" s="82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  <c r="Z1611" s="82"/>
      <c r="AA1611" s="82"/>
      <c r="AB1611" s="82"/>
      <c r="AC1611" s="82"/>
      <c r="AD1611" s="82"/>
      <c r="AE1611" s="82"/>
      <c r="AF1611" s="82"/>
      <c r="AG1611" s="82"/>
      <c r="AH1611" s="82"/>
      <c r="AI1611" s="82"/>
      <c r="AJ1611" s="82"/>
      <c r="AK1611" s="82"/>
      <c r="AL1611" s="82"/>
      <c r="AM1611" s="82"/>
      <c r="AN1611" s="82"/>
      <c r="AO1611" s="82"/>
      <c r="AP1611" s="82"/>
      <c r="AQ1611" s="82"/>
      <c r="AR1611" s="82"/>
      <c r="AS1611" s="82"/>
      <c r="AT1611" s="82"/>
      <c r="AU1611" s="82"/>
      <c r="AV1611" s="82"/>
      <c r="AW1611" s="82"/>
      <c r="AX1611" s="82"/>
      <c r="AY1611" s="82"/>
      <c r="AZ1611" s="82"/>
      <c r="BA1611" s="82"/>
    </row>
    <row r="1612" spans="1:53" x14ac:dyDescent="0.35">
      <c r="A1612" s="82"/>
      <c r="B1612" s="82"/>
      <c r="C1612" s="82"/>
      <c r="D1612" s="82"/>
      <c r="E1612" s="82"/>
      <c r="F1612" s="82"/>
      <c r="G1612" s="82"/>
      <c r="H1612" s="82"/>
      <c r="I1612" s="82"/>
      <c r="J1612" s="82"/>
      <c r="K1612" s="82"/>
      <c r="L1612" s="82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  <c r="Z1612" s="82"/>
      <c r="AA1612" s="82"/>
      <c r="AB1612" s="82"/>
      <c r="AC1612" s="82"/>
      <c r="AD1612" s="82"/>
      <c r="AE1612" s="82"/>
      <c r="AF1612" s="82"/>
      <c r="AG1612" s="82"/>
      <c r="AH1612" s="82"/>
      <c r="AI1612" s="82"/>
      <c r="AJ1612" s="82"/>
      <c r="AK1612" s="82"/>
      <c r="AL1612" s="82"/>
      <c r="AM1612" s="82"/>
      <c r="AN1612" s="82"/>
      <c r="AO1612" s="82"/>
      <c r="AP1612" s="82"/>
      <c r="AQ1612" s="82"/>
      <c r="AR1612" s="82"/>
      <c r="AS1612" s="82"/>
      <c r="AT1612" s="82"/>
      <c r="AU1612" s="82"/>
      <c r="AV1612" s="82"/>
      <c r="AW1612" s="82"/>
      <c r="AX1612" s="82"/>
      <c r="AY1612" s="82"/>
      <c r="AZ1612" s="82"/>
      <c r="BA1612" s="82"/>
    </row>
    <row r="1613" spans="1:53" x14ac:dyDescent="0.35">
      <c r="A1613" s="82"/>
      <c r="B1613" s="82"/>
      <c r="C1613" s="82"/>
      <c r="D1613" s="82"/>
      <c r="E1613" s="82"/>
      <c r="F1613" s="82"/>
      <c r="G1613" s="82"/>
      <c r="H1613" s="82"/>
      <c r="I1613" s="82"/>
      <c r="J1613" s="82"/>
      <c r="K1613" s="82"/>
      <c r="L1613" s="82"/>
      <c r="M1613" s="82"/>
      <c r="N1613" s="82"/>
      <c r="O1613" s="82"/>
      <c r="P1613" s="82"/>
      <c r="Q1613" s="82"/>
      <c r="R1613" s="82"/>
      <c r="S1613" s="82"/>
      <c r="T1613" s="82"/>
      <c r="U1613" s="82"/>
      <c r="V1613" s="82"/>
      <c r="W1613" s="82"/>
      <c r="X1613" s="82"/>
      <c r="Y1613" s="82"/>
      <c r="Z1613" s="82"/>
      <c r="AA1613" s="82"/>
      <c r="AB1613" s="82"/>
      <c r="AC1613" s="82"/>
      <c r="AD1613" s="82"/>
      <c r="AE1613" s="82"/>
      <c r="AF1613" s="82"/>
      <c r="AG1613" s="82"/>
      <c r="AH1613" s="82"/>
      <c r="AI1613" s="82"/>
      <c r="AJ1613" s="82"/>
      <c r="AK1613" s="82"/>
      <c r="AL1613" s="82"/>
      <c r="AM1613" s="82"/>
      <c r="AN1613" s="82"/>
      <c r="AO1613" s="82"/>
      <c r="AP1613" s="82"/>
      <c r="AQ1613" s="82"/>
      <c r="AR1613" s="82"/>
      <c r="AS1613" s="82"/>
      <c r="AT1613" s="82"/>
      <c r="AU1613" s="82"/>
      <c r="AV1613" s="82"/>
      <c r="AW1613" s="82"/>
      <c r="AX1613" s="82"/>
      <c r="AY1613" s="82"/>
      <c r="AZ1613" s="82"/>
      <c r="BA1613" s="82"/>
    </row>
    <row r="1614" spans="1:53" x14ac:dyDescent="0.35">
      <c r="A1614" s="82"/>
      <c r="B1614" s="82"/>
      <c r="C1614" s="82"/>
      <c r="D1614" s="82"/>
      <c r="E1614" s="82"/>
      <c r="F1614" s="82"/>
      <c r="G1614" s="82"/>
      <c r="H1614" s="82"/>
      <c r="I1614" s="82"/>
      <c r="J1614" s="82"/>
      <c r="K1614" s="82"/>
      <c r="L1614" s="82"/>
      <c r="M1614" s="82"/>
      <c r="N1614" s="82"/>
      <c r="O1614" s="82"/>
      <c r="P1614" s="82"/>
      <c r="Q1614" s="82"/>
      <c r="R1614" s="82"/>
      <c r="S1614" s="82"/>
      <c r="T1614" s="82"/>
      <c r="U1614" s="82"/>
      <c r="V1614" s="82"/>
      <c r="W1614" s="82"/>
      <c r="X1614" s="82"/>
      <c r="Y1614" s="82"/>
      <c r="Z1614" s="82"/>
      <c r="AA1614" s="82"/>
      <c r="AB1614" s="82"/>
      <c r="AC1614" s="82"/>
      <c r="AD1614" s="82"/>
      <c r="AE1614" s="82"/>
      <c r="AF1614" s="82"/>
      <c r="AG1614" s="82"/>
      <c r="AH1614" s="82"/>
      <c r="AI1614" s="82"/>
      <c r="AJ1614" s="82"/>
      <c r="AK1614" s="82"/>
      <c r="AL1614" s="82"/>
      <c r="AM1614" s="82"/>
      <c r="AN1614" s="82"/>
      <c r="AO1614" s="82"/>
      <c r="AP1614" s="82"/>
      <c r="AQ1614" s="82"/>
      <c r="AR1614" s="82"/>
      <c r="AS1614" s="82"/>
      <c r="AT1614" s="82"/>
      <c r="AU1614" s="82"/>
      <c r="AV1614" s="82"/>
      <c r="AW1614" s="82"/>
      <c r="AX1614" s="82"/>
      <c r="AY1614" s="82"/>
      <c r="AZ1614" s="82"/>
      <c r="BA1614" s="82"/>
    </row>
    <row r="1615" spans="1:53" x14ac:dyDescent="0.35">
      <c r="A1615" s="82"/>
      <c r="B1615" s="82"/>
      <c r="C1615" s="82"/>
      <c r="D1615" s="82"/>
      <c r="E1615" s="82"/>
      <c r="F1615" s="82"/>
      <c r="G1615" s="82"/>
      <c r="H1615" s="82"/>
      <c r="I1615" s="82"/>
      <c r="J1615" s="82"/>
      <c r="K1615" s="82"/>
      <c r="L1615" s="82"/>
      <c r="M1615" s="82"/>
      <c r="N1615" s="82"/>
      <c r="O1615" s="82"/>
      <c r="P1615" s="82"/>
      <c r="Q1615" s="82"/>
      <c r="R1615" s="82"/>
      <c r="S1615" s="82"/>
      <c r="T1615" s="82"/>
      <c r="U1615" s="82"/>
      <c r="V1615" s="82"/>
      <c r="W1615" s="82"/>
      <c r="X1615" s="82"/>
      <c r="Y1615" s="82"/>
      <c r="Z1615" s="82"/>
      <c r="AA1615" s="82"/>
      <c r="AB1615" s="82"/>
      <c r="AC1615" s="82"/>
      <c r="AD1615" s="82"/>
      <c r="AE1615" s="82"/>
      <c r="AF1615" s="82"/>
      <c r="AG1615" s="82"/>
      <c r="AH1615" s="82"/>
      <c r="AI1615" s="82"/>
      <c r="AJ1615" s="82"/>
      <c r="AK1615" s="82"/>
      <c r="AL1615" s="82"/>
      <c r="AM1615" s="82"/>
      <c r="AN1615" s="82"/>
      <c r="AO1615" s="82"/>
      <c r="AP1615" s="82"/>
      <c r="AQ1615" s="82"/>
      <c r="AR1615" s="82"/>
      <c r="AS1615" s="82"/>
      <c r="AT1615" s="82"/>
      <c r="AU1615" s="82"/>
      <c r="AV1615" s="82"/>
      <c r="AW1615" s="82"/>
      <c r="AX1615" s="82"/>
      <c r="AY1615" s="82"/>
      <c r="AZ1615" s="82"/>
      <c r="BA1615" s="82"/>
    </row>
    <row r="1616" spans="1:53" x14ac:dyDescent="0.35">
      <c r="A1616" s="82"/>
      <c r="B1616" s="82"/>
      <c r="C1616" s="82"/>
      <c r="D1616" s="82"/>
      <c r="E1616" s="82"/>
      <c r="F1616" s="82"/>
      <c r="G1616" s="82"/>
      <c r="H1616" s="82"/>
      <c r="I1616" s="82"/>
      <c r="J1616" s="82"/>
      <c r="K1616" s="82"/>
      <c r="L1616" s="82"/>
      <c r="M1616" s="82"/>
      <c r="N1616" s="82"/>
      <c r="O1616" s="82"/>
      <c r="P1616" s="82"/>
      <c r="Q1616" s="82"/>
      <c r="R1616" s="82"/>
      <c r="S1616" s="82"/>
      <c r="T1616" s="82"/>
      <c r="U1616" s="82"/>
      <c r="V1616" s="82"/>
      <c r="W1616" s="82"/>
      <c r="X1616" s="82"/>
      <c r="Y1616" s="82"/>
      <c r="Z1616" s="82"/>
      <c r="AA1616" s="82"/>
      <c r="AB1616" s="82"/>
      <c r="AC1616" s="82"/>
      <c r="AD1616" s="82"/>
      <c r="AE1616" s="82"/>
      <c r="AF1616" s="82"/>
      <c r="AG1616" s="82"/>
      <c r="AH1616" s="82"/>
      <c r="AI1616" s="82"/>
      <c r="AJ1616" s="82"/>
      <c r="AK1616" s="82"/>
      <c r="AL1616" s="82"/>
      <c r="AM1616" s="82"/>
      <c r="AN1616" s="82"/>
      <c r="AO1616" s="82"/>
      <c r="AP1616" s="82"/>
      <c r="AQ1616" s="82"/>
      <c r="AR1616" s="82"/>
      <c r="AS1616" s="82"/>
      <c r="AT1616" s="82"/>
      <c r="AU1616" s="82"/>
      <c r="AV1616" s="82"/>
      <c r="AW1616" s="82"/>
      <c r="AX1616" s="82"/>
      <c r="AY1616" s="82"/>
      <c r="AZ1616" s="82"/>
      <c r="BA1616" s="82"/>
    </row>
    <row r="1617" spans="1:53" x14ac:dyDescent="0.35">
      <c r="A1617" s="82"/>
      <c r="B1617" s="82"/>
      <c r="C1617" s="82"/>
      <c r="D1617" s="82"/>
      <c r="E1617" s="82"/>
      <c r="F1617" s="82"/>
      <c r="G1617" s="82"/>
      <c r="H1617" s="82"/>
      <c r="I1617" s="82"/>
      <c r="J1617" s="82"/>
      <c r="K1617" s="82"/>
      <c r="L1617" s="82"/>
      <c r="M1617" s="82"/>
      <c r="N1617" s="82"/>
      <c r="O1617" s="82"/>
      <c r="P1617" s="82"/>
      <c r="Q1617" s="82"/>
      <c r="R1617" s="82"/>
      <c r="S1617" s="82"/>
      <c r="T1617" s="82"/>
      <c r="U1617" s="82"/>
      <c r="V1617" s="82"/>
      <c r="W1617" s="82"/>
      <c r="X1617" s="82"/>
      <c r="Y1617" s="82"/>
      <c r="Z1617" s="82"/>
      <c r="AA1617" s="82"/>
      <c r="AB1617" s="82"/>
      <c r="AC1617" s="82"/>
      <c r="AD1617" s="82"/>
      <c r="AE1617" s="82"/>
      <c r="AF1617" s="82"/>
      <c r="AG1617" s="82"/>
      <c r="AH1617" s="82"/>
      <c r="AI1617" s="82"/>
      <c r="AJ1617" s="82"/>
      <c r="AK1617" s="82"/>
      <c r="AL1617" s="82"/>
      <c r="AM1617" s="82"/>
      <c r="AN1617" s="82"/>
      <c r="AO1617" s="82"/>
      <c r="AP1617" s="82"/>
      <c r="AQ1617" s="82"/>
      <c r="AR1617" s="82"/>
      <c r="AS1617" s="82"/>
      <c r="AT1617" s="82"/>
      <c r="AU1617" s="82"/>
      <c r="AV1617" s="82"/>
      <c r="AW1617" s="82"/>
      <c r="AX1617" s="82"/>
      <c r="AY1617" s="82"/>
      <c r="AZ1617" s="82"/>
      <c r="BA1617" s="82"/>
    </row>
    <row r="1618" spans="1:53" x14ac:dyDescent="0.35">
      <c r="A1618" s="82"/>
      <c r="B1618" s="82"/>
      <c r="C1618" s="82"/>
      <c r="D1618" s="82"/>
      <c r="E1618" s="82"/>
      <c r="F1618" s="82"/>
      <c r="G1618" s="82"/>
      <c r="H1618" s="82"/>
      <c r="I1618" s="82"/>
      <c r="J1618" s="82"/>
      <c r="K1618" s="82"/>
      <c r="L1618" s="82"/>
      <c r="M1618" s="82"/>
      <c r="N1618" s="82"/>
      <c r="O1618" s="82"/>
      <c r="P1618" s="82"/>
      <c r="Q1618" s="82"/>
      <c r="R1618" s="82"/>
      <c r="S1618" s="82"/>
      <c r="T1618" s="82"/>
      <c r="U1618" s="82"/>
      <c r="V1618" s="82"/>
      <c r="W1618" s="82"/>
      <c r="X1618" s="82"/>
      <c r="Y1618" s="82"/>
      <c r="Z1618" s="82"/>
      <c r="AA1618" s="82"/>
      <c r="AB1618" s="82"/>
      <c r="AC1618" s="82"/>
      <c r="AD1618" s="82"/>
      <c r="AE1618" s="82"/>
      <c r="AF1618" s="82"/>
      <c r="AG1618" s="82"/>
      <c r="AH1618" s="82"/>
      <c r="AI1618" s="82"/>
      <c r="AJ1618" s="82"/>
      <c r="AK1618" s="82"/>
      <c r="AL1618" s="82"/>
      <c r="AM1618" s="82"/>
      <c r="AN1618" s="82"/>
      <c r="AO1618" s="82"/>
      <c r="AP1618" s="82"/>
      <c r="AQ1618" s="82"/>
      <c r="AR1618" s="82"/>
      <c r="AS1618" s="82"/>
      <c r="AT1618" s="82"/>
      <c r="AU1618" s="82"/>
      <c r="AV1618" s="82"/>
      <c r="AW1618" s="82"/>
      <c r="AX1618" s="82"/>
      <c r="AY1618" s="82"/>
      <c r="AZ1618" s="82"/>
      <c r="BA1618" s="82"/>
    </row>
    <row r="1619" spans="1:53" x14ac:dyDescent="0.35">
      <c r="A1619" s="82"/>
      <c r="B1619" s="82"/>
      <c r="C1619" s="82"/>
      <c r="D1619" s="82"/>
      <c r="E1619" s="82"/>
      <c r="F1619" s="82"/>
      <c r="G1619" s="82"/>
      <c r="H1619" s="82"/>
      <c r="I1619" s="82"/>
      <c r="J1619" s="82"/>
      <c r="K1619" s="82"/>
      <c r="L1619" s="82"/>
      <c r="M1619" s="82"/>
      <c r="N1619" s="82"/>
      <c r="O1619" s="82"/>
      <c r="P1619" s="82"/>
      <c r="Q1619" s="82"/>
      <c r="R1619" s="82"/>
      <c r="S1619" s="82"/>
      <c r="T1619" s="82"/>
      <c r="U1619" s="82"/>
      <c r="V1619" s="82"/>
      <c r="W1619" s="82"/>
      <c r="X1619" s="82"/>
      <c r="Y1619" s="82"/>
      <c r="Z1619" s="82"/>
      <c r="AA1619" s="82"/>
      <c r="AB1619" s="82"/>
      <c r="AC1619" s="82"/>
      <c r="AD1619" s="82"/>
      <c r="AE1619" s="82"/>
      <c r="AF1619" s="82"/>
      <c r="AG1619" s="82"/>
      <c r="AH1619" s="82"/>
      <c r="AI1619" s="82"/>
      <c r="AJ1619" s="82"/>
      <c r="AK1619" s="82"/>
      <c r="AL1619" s="82"/>
      <c r="AM1619" s="82"/>
      <c r="AN1619" s="82"/>
      <c r="AO1619" s="82"/>
      <c r="AP1619" s="82"/>
      <c r="AQ1619" s="82"/>
      <c r="AR1619" s="82"/>
      <c r="AS1619" s="82"/>
      <c r="AT1619" s="82"/>
      <c r="AU1619" s="82"/>
      <c r="AV1619" s="82"/>
      <c r="AW1619" s="82"/>
      <c r="AX1619" s="82"/>
      <c r="AY1619" s="82"/>
      <c r="AZ1619" s="82"/>
      <c r="BA1619" s="82"/>
    </row>
    <row r="1620" spans="1:53" x14ac:dyDescent="0.35">
      <c r="A1620" s="82"/>
      <c r="B1620" s="82"/>
      <c r="C1620" s="82"/>
      <c r="D1620" s="82"/>
      <c r="E1620" s="82"/>
      <c r="F1620" s="82"/>
      <c r="G1620" s="82"/>
      <c r="H1620" s="82"/>
      <c r="I1620" s="82"/>
      <c r="J1620" s="82"/>
      <c r="K1620" s="82"/>
      <c r="L1620" s="82"/>
      <c r="M1620" s="82"/>
      <c r="N1620" s="82"/>
      <c r="O1620" s="82"/>
      <c r="P1620" s="82"/>
      <c r="Q1620" s="82"/>
      <c r="R1620" s="82"/>
      <c r="S1620" s="82"/>
      <c r="T1620" s="82"/>
      <c r="U1620" s="82"/>
      <c r="V1620" s="82"/>
      <c r="W1620" s="82"/>
      <c r="X1620" s="82"/>
      <c r="Y1620" s="82"/>
      <c r="Z1620" s="82"/>
      <c r="AA1620" s="82"/>
      <c r="AB1620" s="82"/>
      <c r="AC1620" s="82"/>
      <c r="AD1620" s="82"/>
      <c r="AE1620" s="82"/>
      <c r="AF1620" s="82"/>
      <c r="AG1620" s="82"/>
      <c r="AH1620" s="82"/>
      <c r="AI1620" s="82"/>
      <c r="AJ1620" s="82"/>
      <c r="AK1620" s="82"/>
      <c r="AL1620" s="82"/>
      <c r="AM1620" s="82"/>
      <c r="AN1620" s="82"/>
      <c r="AO1620" s="82"/>
      <c r="AP1620" s="82"/>
      <c r="AQ1620" s="82"/>
      <c r="AR1620" s="82"/>
      <c r="AS1620" s="82"/>
      <c r="AT1620" s="82"/>
      <c r="AU1620" s="82"/>
      <c r="AV1620" s="82"/>
      <c r="AW1620" s="82"/>
      <c r="AX1620" s="82"/>
      <c r="AY1620" s="82"/>
      <c r="AZ1620" s="82"/>
      <c r="BA1620" s="82"/>
    </row>
    <row r="1621" spans="1:53" x14ac:dyDescent="0.35">
      <c r="A1621" s="82"/>
      <c r="B1621" s="82"/>
      <c r="C1621" s="82"/>
      <c r="D1621" s="82"/>
      <c r="E1621" s="82"/>
      <c r="F1621" s="82"/>
      <c r="G1621" s="82"/>
      <c r="H1621" s="82"/>
      <c r="I1621" s="82"/>
      <c r="J1621" s="82"/>
      <c r="K1621" s="82"/>
      <c r="L1621" s="82"/>
      <c r="M1621" s="82"/>
      <c r="N1621" s="82"/>
      <c r="O1621" s="82"/>
      <c r="P1621" s="82"/>
      <c r="Q1621" s="82"/>
      <c r="R1621" s="82"/>
      <c r="S1621" s="82"/>
      <c r="T1621" s="82"/>
      <c r="U1621" s="82"/>
      <c r="V1621" s="82"/>
      <c r="W1621" s="82"/>
      <c r="X1621" s="82"/>
      <c r="Y1621" s="82"/>
      <c r="Z1621" s="82"/>
      <c r="AA1621" s="82"/>
      <c r="AB1621" s="82"/>
      <c r="AC1621" s="82"/>
      <c r="AD1621" s="82"/>
      <c r="AE1621" s="82"/>
      <c r="AF1621" s="82"/>
      <c r="AG1621" s="82"/>
      <c r="AH1621" s="82"/>
      <c r="AI1621" s="82"/>
      <c r="AJ1621" s="82"/>
      <c r="AK1621" s="82"/>
      <c r="AL1621" s="82"/>
      <c r="AM1621" s="82"/>
      <c r="AN1621" s="82"/>
      <c r="AO1621" s="82"/>
      <c r="AP1621" s="82"/>
      <c r="AQ1621" s="82"/>
      <c r="AR1621" s="82"/>
      <c r="AS1621" s="82"/>
      <c r="AT1621" s="82"/>
      <c r="AU1621" s="82"/>
      <c r="AV1621" s="82"/>
      <c r="AW1621" s="82"/>
      <c r="AX1621" s="82"/>
      <c r="AY1621" s="82"/>
      <c r="AZ1621" s="82"/>
      <c r="BA1621" s="82"/>
    </row>
    <row r="1622" spans="1:53" x14ac:dyDescent="0.35">
      <c r="A1622" s="82"/>
      <c r="B1622" s="82"/>
      <c r="C1622" s="82"/>
      <c r="D1622" s="82"/>
      <c r="E1622" s="82"/>
      <c r="F1622" s="82"/>
      <c r="G1622" s="82"/>
      <c r="H1622" s="82"/>
      <c r="I1622" s="82"/>
      <c r="J1622" s="82"/>
      <c r="K1622" s="82"/>
      <c r="L1622" s="82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  <c r="Z1622" s="82"/>
      <c r="AA1622" s="82"/>
      <c r="AB1622" s="82"/>
      <c r="AC1622" s="82"/>
      <c r="AD1622" s="82"/>
      <c r="AE1622" s="82"/>
      <c r="AF1622" s="82"/>
      <c r="AG1622" s="82"/>
      <c r="AH1622" s="82"/>
      <c r="AI1622" s="82"/>
      <c r="AJ1622" s="82"/>
      <c r="AK1622" s="82"/>
      <c r="AL1622" s="82"/>
      <c r="AM1622" s="82"/>
      <c r="AN1622" s="82"/>
      <c r="AO1622" s="82"/>
      <c r="AP1622" s="82"/>
      <c r="AQ1622" s="82"/>
      <c r="AR1622" s="82"/>
      <c r="AS1622" s="82"/>
      <c r="AT1622" s="82"/>
      <c r="AU1622" s="82"/>
      <c r="AV1622" s="82"/>
      <c r="AW1622" s="82"/>
      <c r="AX1622" s="82"/>
      <c r="AY1622" s="82"/>
      <c r="AZ1622" s="82"/>
      <c r="BA1622" s="82"/>
    </row>
    <row r="1623" spans="1:53" x14ac:dyDescent="0.35">
      <c r="A1623" s="82"/>
      <c r="B1623" s="82"/>
      <c r="C1623" s="82"/>
      <c r="D1623" s="82"/>
      <c r="E1623" s="82"/>
      <c r="F1623" s="82"/>
      <c r="G1623" s="82"/>
      <c r="H1623" s="82"/>
      <c r="I1623" s="82"/>
      <c r="J1623" s="82"/>
      <c r="K1623" s="82"/>
      <c r="L1623" s="82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  <c r="Z1623" s="82"/>
      <c r="AA1623" s="82"/>
      <c r="AB1623" s="82"/>
      <c r="AC1623" s="82"/>
      <c r="AD1623" s="82"/>
      <c r="AE1623" s="82"/>
      <c r="AF1623" s="82"/>
      <c r="AG1623" s="82"/>
      <c r="AH1623" s="82"/>
      <c r="AI1623" s="82"/>
      <c r="AJ1623" s="82"/>
      <c r="AK1623" s="82"/>
      <c r="AL1623" s="82"/>
      <c r="AM1623" s="82"/>
      <c r="AN1623" s="82"/>
      <c r="AO1623" s="82"/>
      <c r="AP1623" s="82"/>
      <c r="AQ1623" s="82"/>
      <c r="AR1623" s="82"/>
      <c r="AS1623" s="82"/>
      <c r="AT1623" s="82"/>
      <c r="AU1623" s="82"/>
      <c r="AV1623" s="82"/>
      <c r="AW1623" s="82"/>
      <c r="AX1623" s="82"/>
      <c r="AY1623" s="82"/>
      <c r="AZ1623" s="82"/>
      <c r="BA1623" s="82"/>
    </row>
    <row r="1624" spans="1:53" x14ac:dyDescent="0.35">
      <c r="A1624" s="82"/>
      <c r="B1624" s="82"/>
      <c r="C1624" s="82"/>
      <c r="D1624" s="82"/>
      <c r="E1624" s="82"/>
      <c r="F1624" s="82"/>
      <c r="G1624" s="82"/>
      <c r="H1624" s="82"/>
      <c r="I1624" s="82"/>
      <c r="J1624" s="82"/>
      <c r="K1624" s="82"/>
      <c r="L1624" s="82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  <c r="Z1624" s="82"/>
      <c r="AA1624" s="82"/>
      <c r="AB1624" s="82"/>
      <c r="AC1624" s="82"/>
      <c r="AD1624" s="82"/>
      <c r="AE1624" s="82"/>
      <c r="AF1624" s="82"/>
      <c r="AG1624" s="82"/>
      <c r="AH1624" s="82"/>
      <c r="AI1624" s="82"/>
      <c r="AJ1624" s="82"/>
      <c r="AK1624" s="82"/>
      <c r="AL1624" s="82"/>
      <c r="AM1624" s="82"/>
      <c r="AN1624" s="82"/>
      <c r="AO1624" s="82"/>
      <c r="AP1624" s="82"/>
      <c r="AQ1624" s="82"/>
      <c r="AR1624" s="82"/>
      <c r="AS1624" s="82"/>
      <c r="AT1624" s="82"/>
      <c r="AU1624" s="82"/>
      <c r="AV1624" s="82"/>
      <c r="AW1624" s="82"/>
      <c r="AX1624" s="82"/>
      <c r="AY1624" s="82"/>
      <c r="AZ1624" s="82"/>
      <c r="BA1624" s="82"/>
    </row>
    <row r="1625" spans="1:53" x14ac:dyDescent="0.35">
      <c r="A1625" s="82"/>
      <c r="B1625" s="82"/>
      <c r="C1625" s="82"/>
      <c r="D1625" s="82"/>
      <c r="E1625" s="82"/>
      <c r="F1625" s="82"/>
      <c r="G1625" s="82"/>
      <c r="H1625" s="82"/>
      <c r="I1625" s="82"/>
      <c r="J1625" s="82"/>
      <c r="K1625" s="82"/>
      <c r="L1625" s="82"/>
      <c r="M1625" s="82"/>
      <c r="N1625" s="82"/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  <c r="Z1625" s="82"/>
      <c r="AA1625" s="82"/>
      <c r="AB1625" s="82"/>
      <c r="AC1625" s="82"/>
      <c r="AD1625" s="82"/>
      <c r="AE1625" s="82"/>
      <c r="AF1625" s="82"/>
      <c r="AG1625" s="82"/>
      <c r="AH1625" s="82"/>
      <c r="AI1625" s="82"/>
      <c r="AJ1625" s="82"/>
      <c r="AK1625" s="82"/>
      <c r="AL1625" s="82"/>
      <c r="AM1625" s="82"/>
      <c r="AN1625" s="82"/>
      <c r="AO1625" s="82"/>
      <c r="AP1625" s="82"/>
      <c r="AQ1625" s="82"/>
      <c r="AR1625" s="82"/>
      <c r="AS1625" s="82"/>
      <c r="AT1625" s="82"/>
      <c r="AU1625" s="82"/>
      <c r="AV1625" s="82"/>
      <c r="AW1625" s="82"/>
      <c r="AX1625" s="82"/>
      <c r="AY1625" s="82"/>
      <c r="AZ1625" s="82"/>
      <c r="BA1625" s="82"/>
    </row>
    <row r="1626" spans="1:53" x14ac:dyDescent="0.35">
      <c r="A1626" s="82"/>
      <c r="B1626" s="82"/>
      <c r="C1626" s="82"/>
      <c r="D1626" s="82"/>
      <c r="E1626" s="82"/>
      <c r="F1626" s="82"/>
      <c r="G1626" s="82"/>
      <c r="H1626" s="82"/>
      <c r="I1626" s="82"/>
      <c r="J1626" s="82"/>
      <c r="K1626" s="82"/>
      <c r="L1626" s="82"/>
      <c r="M1626" s="82"/>
      <c r="N1626" s="82"/>
      <c r="O1626" s="82"/>
      <c r="P1626" s="82"/>
      <c r="Q1626" s="82"/>
      <c r="R1626" s="82"/>
      <c r="S1626" s="82"/>
      <c r="T1626" s="82"/>
      <c r="U1626" s="82"/>
      <c r="V1626" s="82"/>
      <c r="W1626" s="82"/>
      <c r="X1626" s="82"/>
      <c r="Y1626" s="82"/>
      <c r="Z1626" s="82"/>
      <c r="AA1626" s="82"/>
      <c r="AB1626" s="82"/>
      <c r="AC1626" s="82"/>
      <c r="AD1626" s="82"/>
      <c r="AE1626" s="82"/>
      <c r="AF1626" s="82"/>
      <c r="AG1626" s="82"/>
      <c r="AH1626" s="82"/>
      <c r="AI1626" s="82"/>
      <c r="AJ1626" s="82"/>
      <c r="AK1626" s="82"/>
      <c r="AL1626" s="82"/>
      <c r="AM1626" s="82"/>
      <c r="AN1626" s="82"/>
      <c r="AO1626" s="82"/>
      <c r="AP1626" s="82"/>
      <c r="AQ1626" s="82"/>
      <c r="AR1626" s="82"/>
      <c r="AS1626" s="82"/>
      <c r="AT1626" s="82"/>
      <c r="AU1626" s="82"/>
      <c r="AV1626" s="82"/>
      <c r="AW1626" s="82"/>
      <c r="AX1626" s="82"/>
      <c r="AY1626" s="82"/>
      <c r="AZ1626" s="82"/>
      <c r="BA1626" s="82"/>
    </row>
    <row r="1627" spans="1:53" x14ac:dyDescent="0.35">
      <c r="A1627" s="82"/>
      <c r="B1627" s="82"/>
      <c r="C1627" s="82"/>
      <c r="D1627" s="82"/>
      <c r="E1627" s="82"/>
      <c r="F1627" s="82"/>
      <c r="G1627" s="82"/>
      <c r="H1627" s="82"/>
      <c r="I1627" s="82"/>
      <c r="J1627" s="82"/>
      <c r="K1627" s="82"/>
      <c r="L1627" s="82"/>
      <c r="M1627" s="82"/>
      <c r="N1627" s="82"/>
      <c r="O1627" s="82"/>
      <c r="P1627" s="82"/>
      <c r="Q1627" s="82"/>
      <c r="R1627" s="82"/>
      <c r="S1627" s="82"/>
      <c r="T1627" s="82"/>
      <c r="U1627" s="82"/>
      <c r="V1627" s="82"/>
      <c r="W1627" s="82"/>
      <c r="X1627" s="82"/>
      <c r="Y1627" s="82"/>
      <c r="Z1627" s="82"/>
      <c r="AA1627" s="82"/>
      <c r="AB1627" s="82"/>
      <c r="AC1627" s="82"/>
      <c r="AD1627" s="82"/>
      <c r="AE1627" s="82"/>
      <c r="AF1627" s="82"/>
      <c r="AG1627" s="82"/>
      <c r="AH1627" s="82"/>
      <c r="AI1627" s="82"/>
      <c r="AJ1627" s="82"/>
      <c r="AK1627" s="82"/>
      <c r="AL1627" s="82"/>
      <c r="AM1627" s="82"/>
      <c r="AN1627" s="82"/>
      <c r="AO1627" s="82"/>
      <c r="AP1627" s="82"/>
      <c r="AQ1627" s="82"/>
      <c r="AR1627" s="82"/>
      <c r="AS1627" s="82"/>
      <c r="AT1627" s="82"/>
      <c r="AU1627" s="82"/>
      <c r="AV1627" s="82"/>
      <c r="AW1627" s="82"/>
      <c r="AX1627" s="82"/>
      <c r="AY1627" s="82"/>
      <c r="AZ1627" s="82"/>
      <c r="BA1627" s="82"/>
    </row>
    <row r="1628" spans="1:53" x14ac:dyDescent="0.35">
      <c r="A1628" s="82"/>
      <c r="B1628" s="82"/>
      <c r="C1628" s="82"/>
      <c r="D1628" s="82"/>
      <c r="E1628" s="82"/>
      <c r="F1628" s="82"/>
      <c r="G1628" s="82"/>
      <c r="H1628" s="82"/>
      <c r="I1628" s="82"/>
      <c r="J1628" s="82"/>
      <c r="K1628" s="82"/>
      <c r="L1628" s="82"/>
      <c r="M1628" s="82"/>
      <c r="N1628" s="82"/>
      <c r="O1628" s="82"/>
      <c r="P1628" s="82"/>
      <c r="Q1628" s="82"/>
      <c r="R1628" s="82"/>
      <c r="S1628" s="82"/>
      <c r="T1628" s="82"/>
      <c r="U1628" s="82"/>
      <c r="V1628" s="82"/>
      <c r="W1628" s="82"/>
      <c r="X1628" s="82"/>
      <c r="Y1628" s="82"/>
      <c r="Z1628" s="82"/>
      <c r="AA1628" s="82"/>
      <c r="AB1628" s="82"/>
      <c r="AC1628" s="82"/>
      <c r="AD1628" s="82"/>
      <c r="AE1628" s="82"/>
      <c r="AF1628" s="82"/>
      <c r="AG1628" s="82"/>
      <c r="AH1628" s="82"/>
      <c r="AI1628" s="82"/>
      <c r="AJ1628" s="82"/>
      <c r="AK1628" s="82"/>
      <c r="AL1628" s="82"/>
      <c r="AM1628" s="82"/>
      <c r="AN1628" s="82"/>
      <c r="AO1628" s="82"/>
      <c r="AP1628" s="82"/>
      <c r="AQ1628" s="82"/>
      <c r="AR1628" s="82"/>
      <c r="AS1628" s="82"/>
      <c r="AT1628" s="82"/>
      <c r="AU1628" s="82"/>
      <c r="AV1628" s="82"/>
      <c r="AW1628" s="82"/>
      <c r="AX1628" s="82"/>
      <c r="AY1628" s="82"/>
      <c r="AZ1628" s="82"/>
      <c r="BA1628" s="82"/>
    </row>
    <row r="1629" spans="1:53" x14ac:dyDescent="0.35">
      <c r="A1629" s="82"/>
      <c r="B1629" s="82"/>
      <c r="C1629" s="82"/>
      <c r="D1629" s="82"/>
      <c r="E1629" s="82"/>
      <c r="F1629" s="82"/>
      <c r="G1629" s="82"/>
      <c r="H1629" s="82"/>
      <c r="I1629" s="82"/>
      <c r="J1629" s="82"/>
      <c r="K1629" s="82"/>
      <c r="L1629" s="82"/>
      <c r="M1629" s="82"/>
      <c r="N1629" s="82"/>
      <c r="O1629" s="82"/>
      <c r="P1629" s="82"/>
      <c r="Q1629" s="82"/>
      <c r="R1629" s="82"/>
      <c r="S1629" s="82"/>
      <c r="T1629" s="82"/>
      <c r="U1629" s="82"/>
      <c r="V1629" s="82"/>
      <c r="W1629" s="82"/>
      <c r="X1629" s="82"/>
      <c r="Y1629" s="82"/>
      <c r="Z1629" s="82"/>
      <c r="AA1629" s="82"/>
      <c r="AB1629" s="82"/>
      <c r="AC1629" s="82"/>
      <c r="AD1629" s="82"/>
      <c r="AE1629" s="82"/>
      <c r="AF1629" s="82"/>
      <c r="AG1629" s="82"/>
      <c r="AH1629" s="82"/>
      <c r="AI1629" s="82"/>
      <c r="AJ1629" s="82"/>
      <c r="AK1629" s="82"/>
      <c r="AL1629" s="82"/>
      <c r="AM1629" s="82"/>
      <c r="AN1629" s="82"/>
      <c r="AO1629" s="82"/>
      <c r="AP1629" s="82"/>
      <c r="AQ1629" s="82"/>
      <c r="AR1629" s="82"/>
      <c r="AS1629" s="82"/>
      <c r="AT1629" s="82"/>
      <c r="AU1629" s="82"/>
      <c r="AV1629" s="82"/>
      <c r="AW1629" s="82"/>
      <c r="AX1629" s="82"/>
      <c r="AY1629" s="82"/>
      <c r="AZ1629" s="82"/>
      <c r="BA1629" s="82"/>
    </row>
    <row r="1630" spans="1:53" x14ac:dyDescent="0.35">
      <c r="A1630" s="82"/>
      <c r="B1630" s="82"/>
      <c r="C1630" s="82"/>
      <c r="D1630" s="82"/>
      <c r="E1630" s="82"/>
      <c r="F1630" s="82"/>
      <c r="G1630" s="82"/>
      <c r="H1630" s="82"/>
      <c r="I1630" s="82"/>
      <c r="J1630" s="82"/>
      <c r="K1630" s="82"/>
      <c r="L1630" s="82"/>
      <c r="M1630" s="82"/>
      <c r="N1630" s="82"/>
      <c r="O1630" s="82"/>
      <c r="P1630" s="82"/>
      <c r="Q1630" s="82"/>
      <c r="R1630" s="82"/>
      <c r="S1630" s="82"/>
      <c r="T1630" s="82"/>
      <c r="U1630" s="82"/>
      <c r="V1630" s="82"/>
      <c r="W1630" s="82"/>
      <c r="X1630" s="82"/>
      <c r="Y1630" s="82"/>
      <c r="Z1630" s="82"/>
      <c r="AA1630" s="82"/>
      <c r="AB1630" s="82"/>
      <c r="AC1630" s="82"/>
      <c r="AD1630" s="82"/>
      <c r="AE1630" s="82"/>
      <c r="AF1630" s="82"/>
      <c r="AG1630" s="82"/>
      <c r="AH1630" s="82"/>
      <c r="AI1630" s="82"/>
      <c r="AJ1630" s="82"/>
      <c r="AK1630" s="82"/>
      <c r="AL1630" s="82"/>
      <c r="AM1630" s="82"/>
      <c r="AN1630" s="82"/>
      <c r="AO1630" s="82"/>
      <c r="AP1630" s="82"/>
      <c r="AQ1630" s="82"/>
      <c r="AR1630" s="82"/>
      <c r="AS1630" s="82"/>
      <c r="AT1630" s="82"/>
      <c r="AU1630" s="82"/>
      <c r="AV1630" s="82"/>
      <c r="AW1630" s="82"/>
      <c r="AX1630" s="82"/>
      <c r="AY1630" s="82"/>
      <c r="AZ1630" s="82"/>
      <c r="BA1630" s="82"/>
    </row>
    <row r="1631" spans="1:53" x14ac:dyDescent="0.35">
      <c r="A1631" s="82"/>
      <c r="B1631" s="82"/>
      <c r="C1631" s="82"/>
      <c r="D1631" s="82"/>
      <c r="E1631" s="82"/>
      <c r="F1631" s="82"/>
      <c r="G1631" s="82"/>
      <c r="H1631" s="82"/>
      <c r="I1631" s="82"/>
      <c r="J1631" s="82"/>
      <c r="K1631" s="82"/>
      <c r="L1631" s="82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  <c r="Z1631" s="82"/>
      <c r="AA1631" s="82"/>
      <c r="AB1631" s="82"/>
      <c r="AC1631" s="82"/>
      <c r="AD1631" s="82"/>
      <c r="AE1631" s="82"/>
      <c r="AF1631" s="82"/>
      <c r="AG1631" s="82"/>
      <c r="AH1631" s="82"/>
      <c r="AI1631" s="82"/>
      <c r="AJ1631" s="82"/>
      <c r="AK1631" s="82"/>
      <c r="AL1631" s="82"/>
      <c r="AM1631" s="82"/>
      <c r="AN1631" s="82"/>
      <c r="AO1631" s="82"/>
      <c r="AP1631" s="82"/>
      <c r="AQ1631" s="82"/>
      <c r="AR1631" s="82"/>
      <c r="AS1631" s="82"/>
      <c r="AT1631" s="82"/>
      <c r="AU1631" s="82"/>
      <c r="AV1631" s="82"/>
      <c r="AW1631" s="82"/>
      <c r="AX1631" s="82"/>
      <c r="AY1631" s="82"/>
      <c r="AZ1631" s="82"/>
      <c r="BA1631" s="82"/>
    </row>
    <row r="1632" spans="1:53" x14ac:dyDescent="0.35">
      <c r="A1632" s="82"/>
      <c r="B1632" s="82"/>
      <c r="C1632" s="82"/>
      <c r="D1632" s="82"/>
      <c r="E1632" s="82"/>
      <c r="F1632" s="82"/>
      <c r="G1632" s="82"/>
      <c r="H1632" s="82"/>
      <c r="I1632" s="82"/>
      <c r="J1632" s="82"/>
      <c r="K1632" s="82"/>
      <c r="L1632" s="82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  <c r="Z1632" s="82"/>
      <c r="AA1632" s="82"/>
      <c r="AB1632" s="82"/>
      <c r="AC1632" s="82"/>
      <c r="AD1632" s="82"/>
      <c r="AE1632" s="82"/>
      <c r="AF1632" s="82"/>
      <c r="AG1632" s="82"/>
      <c r="AH1632" s="82"/>
      <c r="AI1632" s="82"/>
      <c r="AJ1632" s="82"/>
      <c r="AK1632" s="82"/>
      <c r="AL1632" s="82"/>
      <c r="AM1632" s="82"/>
      <c r="AN1632" s="82"/>
      <c r="AO1632" s="82"/>
      <c r="AP1632" s="82"/>
      <c r="AQ1632" s="82"/>
      <c r="AR1632" s="82"/>
      <c r="AS1632" s="82"/>
      <c r="AT1632" s="82"/>
      <c r="AU1632" s="82"/>
      <c r="AV1632" s="82"/>
      <c r="AW1632" s="82"/>
      <c r="AX1632" s="82"/>
      <c r="AY1632" s="82"/>
      <c r="AZ1632" s="82"/>
      <c r="BA1632" s="82"/>
    </row>
    <row r="1633" spans="1:53" x14ac:dyDescent="0.35">
      <c r="A1633" s="82"/>
      <c r="B1633" s="82"/>
      <c r="C1633" s="82"/>
      <c r="D1633" s="82"/>
      <c r="E1633" s="82"/>
      <c r="F1633" s="82"/>
      <c r="G1633" s="82"/>
      <c r="H1633" s="82"/>
      <c r="I1633" s="82"/>
      <c r="J1633" s="82"/>
      <c r="K1633" s="82"/>
      <c r="L1633" s="82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  <c r="Z1633" s="82"/>
      <c r="AA1633" s="82"/>
      <c r="AB1633" s="82"/>
      <c r="AC1633" s="82"/>
      <c r="AD1633" s="82"/>
      <c r="AE1633" s="82"/>
      <c r="AF1633" s="82"/>
      <c r="AG1633" s="82"/>
      <c r="AH1633" s="82"/>
      <c r="AI1633" s="82"/>
      <c r="AJ1633" s="82"/>
      <c r="AK1633" s="82"/>
      <c r="AL1633" s="82"/>
      <c r="AM1633" s="82"/>
      <c r="AN1633" s="82"/>
      <c r="AO1633" s="82"/>
      <c r="AP1633" s="82"/>
      <c r="AQ1633" s="82"/>
      <c r="AR1633" s="82"/>
      <c r="AS1633" s="82"/>
      <c r="AT1633" s="82"/>
      <c r="AU1633" s="82"/>
      <c r="AV1633" s="82"/>
      <c r="AW1633" s="82"/>
      <c r="AX1633" s="82"/>
      <c r="AY1633" s="82"/>
      <c r="AZ1633" s="82"/>
      <c r="BA1633" s="82"/>
    </row>
    <row r="1634" spans="1:53" x14ac:dyDescent="0.35">
      <c r="A1634" s="82"/>
      <c r="B1634" s="82"/>
      <c r="C1634" s="82"/>
      <c r="D1634" s="82"/>
      <c r="E1634" s="82"/>
      <c r="F1634" s="82"/>
      <c r="G1634" s="82"/>
      <c r="H1634" s="82"/>
      <c r="I1634" s="82"/>
      <c r="J1634" s="82"/>
      <c r="K1634" s="82"/>
      <c r="L1634" s="82"/>
      <c r="M1634" s="82"/>
      <c r="N1634" s="82"/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  <c r="Z1634" s="82"/>
      <c r="AA1634" s="82"/>
      <c r="AB1634" s="82"/>
      <c r="AC1634" s="82"/>
      <c r="AD1634" s="82"/>
      <c r="AE1634" s="82"/>
      <c r="AF1634" s="82"/>
      <c r="AG1634" s="82"/>
      <c r="AH1634" s="82"/>
      <c r="AI1634" s="82"/>
      <c r="AJ1634" s="82"/>
      <c r="AK1634" s="82"/>
      <c r="AL1634" s="82"/>
      <c r="AM1634" s="82"/>
      <c r="AN1634" s="82"/>
      <c r="AO1634" s="82"/>
      <c r="AP1634" s="82"/>
      <c r="AQ1634" s="82"/>
      <c r="AR1634" s="82"/>
      <c r="AS1634" s="82"/>
      <c r="AT1634" s="82"/>
      <c r="AU1634" s="82"/>
      <c r="AV1634" s="82"/>
      <c r="AW1634" s="82"/>
      <c r="AX1634" s="82"/>
      <c r="AY1634" s="82"/>
      <c r="AZ1634" s="82"/>
      <c r="BA1634" s="82"/>
    </row>
    <row r="1635" spans="1:53" x14ac:dyDescent="0.35">
      <c r="A1635" s="82"/>
      <c r="B1635" s="82"/>
      <c r="C1635" s="82"/>
      <c r="D1635" s="82"/>
      <c r="E1635" s="82"/>
      <c r="F1635" s="82"/>
      <c r="G1635" s="82"/>
      <c r="H1635" s="82"/>
      <c r="I1635" s="82"/>
      <c r="J1635" s="82"/>
      <c r="K1635" s="82"/>
      <c r="L1635" s="82"/>
      <c r="M1635" s="82"/>
      <c r="N1635" s="82"/>
      <c r="O1635" s="82"/>
      <c r="P1635" s="82"/>
      <c r="Q1635" s="82"/>
      <c r="R1635" s="82"/>
      <c r="S1635" s="82"/>
      <c r="T1635" s="82"/>
      <c r="U1635" s="82"/>
      <c r="V1635" s="82"/>
      <c r="W1635" s="82"/>
      <c r="X1635" s="82"/>
      <c r="Y1635" s="82"/>
      <c r="Z1635" s="82"/>
      <c r="AA1635" s="82"/>
      <c r="AB1635" s="82"/>
      <c r="AC1635" s="82"/>
      <c r="AD1635" s="82"/>
      <c r="AE1635" s="82"/>
      <c r="AF1635" s="82"/>
      <c r="AG1635" s="82"/>
      <c r="AH1635" s="82"/>
      <c r="AI1635" s="82"/>
      <c r="AJ1635" s="82"/>
      <c r="AK1635" s="82"/>
      <c r="AL1635" s="82"/>
      <c r="AM1635" s="82"/>
      <c r="AN1635" s="82"/>
      <c r="AO1635" s="82"/>
      <c r="AP1635" s="82"/>
      <c r="AQ1635" s="82"/>
      <c r="AR1635" s="82"/>
      <c r="AS1635" s="82"/>
      <c r="AT1635" s="82"/>
      <c r="AU1635" s="82"/>
      <c r="AV1635" s="82"/>
      <c r="AW1635" s="82"/>
      <c r="AX1635" s="82"/>
      <c r="AY1635" s="82"/>
      <c r="AZ1635" s="82"/>
      <c r="BA1635" s="82"/>
    </row>
    <row r="1636" spans="1:53" x14ac:dyDescent="0.35">
      <c r="A1636" s="82"/>
      <c r="B1636" s="82"/>
      <c r="C1636" s="82"/>
      <c r="D1636" s="82"/>
      <c r="E1636" s="82"/>
      <c r="F1636" s="82"/>
      <c r="G1636" s="82"/>
      <c r="H1636" s="82"/>
      <c r="I1636" s="82"/>
      <c r="J1636" s="82"/>
      <c r="K1636" s="82"/>
      <c r="L1636" s="82"/>
      <c r="M1636" s="82"/>
      <c r="N1636" s="82"/>
      <c r="O1636" s="82"/>
      <c r="P1636" s="82"/>
      <c r="Q1636" s="82"/>
      <c r="R1636" s="82"/>
      <c r="S1636" s="82"/>
      <c r="T1636" s="82"/>
      <c r="U1636" s="82"/>
      <c r="V1636" s="82"/>
      <c r="W1636" s="82"/>
      <c r="X1636" s="82"/>
      <c r="Y1636" s="82"/>
      <c r="Z1636" s="82"/>
      <c r="AA1636" s="82"/>
      <c r="AB1636" s="82"/>
      <c r="AC1636" s="82"/>
      <c r="AD1636" s="82"/>
      <c r="AE1636" s="82"/>
      <c r="AF1636" s="82"/>
      <c r="AG1636" s="82"/>
      <c r="AH1636" s="82"/>
      <c r="AI1636" s="82"/>
      <c r="AJ1636" s="82"/>
      <c r="AK1636" s="82"/>
      <c r="AL1636" s="82"/>
      <c r="AM1636" s="82"/>
      <c r="AN1636" s="82"/>
      <c r="AO1636" s="82"/>
      <c r="AP1636" s="82"/>
      <c r="AQ1636" s="82"/>
      <c r="AR1636" s="82"/>
      <c r="AS1636" s="82"/>
      <c r="AT1636" s="82"/>
      <c r="AU1636" s="82"/>
      <c r="AV1636" s="82"/>
      <c r="AW1636" s="82"/>
      <c r="AX1636" s="82"/>
      <c r="AY1636" s="82"/>
      <c r="AZ1636" s="82"/>
      <c r="BA1636" s="82"/>
    </row>
    <row r="1637" spans="1:53" x14ac:dyDescent="0.35">
      <c r="A1637" s="82"/>
      <c r="B1637" s="82"/>
      <c r="C1637" s="82"/>
      <c r="D1637" s="82"/>
      <c r="E1637" s="82"/>
      <c r="F1637" s="82"/>
      <c r="G1637" s="82"/>
      <c r="H1637" s="82"/>
      <c r="I1637" s="82"/>
      <c r="J1637" s="82"/>
      <c r="K1637" s="82"/>
      <c r="L1637" s="82"/>
      <c r="M1637" s="82"/>
      <c r="N1637" s="82"/>
      <c r="O1637" s="82"/>
      <c r="P1637" s="82"/>
      <c r="Q1637" s="82"/>
      <c r="R1637" s="82"/>
      <c r="S1637" s="82"/>
      <c r="T1637" s="82"/>
      <c r="U1637" s="82"/>
      <c r="V1637" s="82"/>
      <c r="W1637" s="82"/>
      <c r="X1637" s="82"/>
      <c r="Y1637" s="82"/>
      <c r="Z1637" s="82"/>
      <c r="AA1637" s="82"/>
      <c r="AB1637" s="82"/>
      <c r="AC1637" s="82"/>
      <c r="AD1637" s="82"/>
      <c r="AE1637" s="82"/>
      <c r="AF1637" s="82"/>
      <c r="AG1637" s="82"/>
      <c r="AH1637" s="82"/>
      <c r="AI1637" s="82"/>
      <c r="AJ1637" s="82"/>
      <c r="AK1637" s="82"/>
      <c r="AL1637" s="82"/>
      <c r="AM1637" s="82"/>
      <c r="AN1637" s="82"/>
      <c r="AO1637" s="82"/>
      <c r="AP1637" s="82"/>
      <c r="AQ1637" s="82"/>
      <c r="AR1637" s="82"/>
      <c r="AS1637" s="82"/>
      <c r="AT1637" s="82"/>
      <c r="AU1637" s="82"/>
      <c r="AV1637" s="82"/>
      <c r="AW1637" s="82"/>
      <c r="AX1637" s="82"/>
      <c r="AY1637" s="82"/>
      <c r="AZ1637" s="82"/>
      <c r="BA1637" s="82"/>
    </row>
    <row r="1638" spans="1:53" x14ac:dyDescent="0.35">
      <c r="A1638" s="82"/>
      <c r="B1638" s="82"/>
      <c r="C1638" s="82"/>
      <c r="D1638" s="82"/>
      <c r="E1638" s="82"/>
      <c r="F1638" s="82"/>
      <c r="G1638" s="82"/>
      <c r="H1638" s="82"/>
      <c r="I1638" s="82"/>
      <c r="J1638" s="82"/>
      <c r="K1638" s="82"/>
      <c r="L1638" s="82"/>
      <c r="M1638" s="82"/>
      <c r="N1638" s="82"/>
      <c r="O1638" s="82"/>
      <c r="P1638" s="82"/>
      <c r="Q1638" s="82"/>
      <c r="R1638" s="82"/>
      <c r="S1638" s="82"/>
      <c r="T1638" s="82"/>
      <c r="U1638" s="82"/>
      <c r="V1638" s="82"/>
      <c r="W1638" s="82"/>
      <c r="X1638" s="82"/>
      <c r="Y1638" s="82"/>
      <c r="Z1638" s="82"/>
      <c r="AA1638" s="82"/>
      <c r="AB1638" s="82"/>
      <c r="AC1638" s="82"/>
      <c r="AD1638" s="82"/>
      <c r="AE1638" s="82"/>
      <c r="AF1638" s="82"/>
      <c r="AG1638" s="82"/>
      <c r="AH1638" s="82"/>
      <c r="AI1638" s="82"/>
      <c r="AJ1638" s="82"/>
      <c r="AK1638" s="82"/>
      <c r="AL1638" s="82"/>
      <c r="AM1638" s="82"/>
      <c r="AN1638" s="82"/>
      <c r="AO1638" s="82"/>
      <c r="AP1638" s="82"/>
      <c r="AQ1638" s="82"/>
      <c r="AR1638" s="82"/>
      <c r="AS1638" s="82"/>
      <c r="AT1638" s="82"/>
      <c r="AU1638" s="82"/>
      <c r="AV1638" s="82"/>
      <c r="AW1638" s="82"/>
      <c r="AX1638" s="82"/>
      <c r="AY1638" s="82"/>
      <c r="AZ1638" s="82"/>
      <c r="BA1638" s="82"/>
    </row>
    <row r="1639" spans="1:53" x14ac:dyDescent="0.35">
      <c r="A1639" s="82"/>
      <c r="B1639" s="82"/>
      <c r="C1639" s="82"/>
      <c r="D1639" s="82"/>
      <c r="E1639" s="82"/>
      <c r="F1639" s="82"/>
      <c r="G1639" s="82"/>
      <c r="H1639" s="82"/>
      <c r="I1639" s="82"/>
      <c r="J1639" s="82"/>
      <c r="K1639" s="82"/>
      <c r="L1639" s="82"/>
      <c r="M1639" s="82"/>
      <c r="N1639" s="82"/>
      <c r="O1639" s="82"/>
      <c r="P1639" s="82"/>
      <c r="Q1639" s="82"/>
      <c r="R1639" s="82"/>
      <c r="S1639" s="82"/>
      <c r="T1639" s="82"/>
      <c r="U1639" s="82"/>
      <c r="V1639" s="82"/>
      <c r="W1639" s="82"/>
      <c r="X1639" s="82"/>
      <c r="Y1639" s="82"/>
      <c r="Z1639" s="82"/>
      <c r="AA1639" s="82"/>
      <c r="AB1639" s="82"/>
      <c r="AC1639" s="82"/>
      <c r="AD1639" s="82"/>
      <c r="AE1639" s="82"/>
      <c r="AF1639" s="82"/>
      <c r="AG1639" s="82"/>
      <c r="AH1639" s="82"/>
      <c r="AI1639" s="82"/>
      <c r="AJ1639" s="82"/>
      <c r="AK1639" s="82"/>
      <c r="AL1639" s="82"/>
      <c r="AM1639" s="82"/>
      <c r="AN1639" s="82"/>
      <c r="AO1639" s="82"/>
      <c r="AP1639" s="82"/>
      <c r="AQ1639" s="82"/>
      <c r="AR1639" s="82"/>
      <c r="AS1639" s="82"/>
      <c r="AT1639" s="82"/>
      <c r="AU1639" s="82"/>
      <c r="AV1639" s="82"/>
      <c r="AW1639" s="82"/>
      <c r="AX1639" s="82"/>
      <c r="AY1639" s="82"/>
      <c r="AZ1639" s="82"/>
      <c r="BA1639" s="82"/>
    </row>
    <row r="1640" spans="1:53" x14ac:dyDescent="0.35">
      <c r="A1640" s="82"/>
      <c r="B1640" s="82"/>
      <c r="C1640" s="82"/>
      <c r="D1640" s="82"/>
      <c r="E1640" s="82"/>
      <c r="F1640" s="82"/>
      <c r="G1640" s="82"/>
      <c r="H1640" s="82"/>
      <c r="I1640" s="82"/>
      <c r="J1640" s="82"/>
      <c r="K1640" s="82"/>
      <c r="L1640" s="82"/>
      <c r="M1640" s="82"/>
      <c r="N1640" s="82"/>
      <c r="O1640" s="82"/>
      <c r="P1640" s="82"/>
      <c r="Q1640" s="82"/>
      <c r="R1640" s="82"/>
      <c r="S1640" s="82"/>
      <c r="T1640" s="82"/>
      <c r="U1640" s="82"/>
      <c r="V1640" s="82"/>
      <c r="W1640" s="82"/>
      <c r="X1640" s="82"/>
      <c r="Y1640" s="82"/>
      <c r="Z1640" s="82"/>
      <c r="AA1640" s="82"/>
      <c r="AB1640" s="82"/>
      <c r="AC1640" s="82"/>
      <c r="AD1640" s="82"/>
      <c r="AE1640" s="82"/>
      <c r="AF1640" s="82"/>
      <c r="AG1640" s="82"/>
      <c r="AH1640" s="82"/>
      <c r="AI1640" s="82"/>
      <c r="AJ1640" s="82"/>
      <c r="AK1640" s="82"/>
      <c r="AL1640" s="82"/>
      <c r="AM1640" s="82"/>
      <c r="AN1640" s="82"/>
      <c r="AO1640" s="82"/>
      <c r="AP1640" s="82"/>
      <c r="AQ1640" s="82"/>
      <c r="AR1640" s="82"/>
      <c r="AS1640" s="82"/>
      <c r="AT1640" s="82"/>
      <c r="AU1640" s="82"/>
      <c r="AV1640" s="82"/>
      <c r="AW1640" s="82"/>
      <c r="AX1640" s="82"/>
      <c r="AY1640" s="82"/>
      <c r="AZ1640" s="82"/>
      <c r="BA1640" s="82"/>
    </row>
    <row r="1641" spans="1:53" x14ac:dyDescent="0.35">
      <c r="A1641" s="82"/>
      <c r="B1641" s="82"/>
      <c r="C1641" s="82"/>
      <c r="D1641" s="82"/>
      <c r="E1641" s="82"/>
      <c r="F1641" s="82"/>
      <c r="G1641" s="82"/>
      <c r="H1641" s="82"/>
      <c r="I1641" s="82"/>
      <c r="J1641" s="82"/>
      <c r="K1641" s="82"/>
      <c r="L1641" s="82"/>
      <c r="M1641" s="82"/>
      <c r="N1641" s="82"/>
      <c r="O1641" s="82"/>
      <c r="P1641" s="82"/>
      <c r="Q1641" s="82"/>
      <c r="R1641" s="82"/>
      <c r="S1641" s="82"/>
      <c r="T1641" s="82"/>
      <c r="U1641" s="82"/>
      <c r="V1641" s="82"/>
      <c r="W1641" s="82"/>
      <c r="X1641" s="82"/>
      <c r="Y1641" s="82"/>
      <c r="Z1641" s="82"/>
      <c r="AA1641" s="82"/>
      <c r="AB1641" s="82"/>
      <c r="AC1641" s="82"/>
      <c r="AD1641" s="82"/>
      <c r="AE1641" s="82"/>
      <c r="AF1641" s="82"/>
      <c r="AG1641" s="82"/>
      <c r="AH1641" s="82"/>
      <c r="AI1641" s="82"/>
      <c r="AJ1641" s="82"/>
      <c r="AK1641" s="82"/>
      <c r="AL1641" s="82"/>
      <c r="AM1641" s="82"/>
      <c r="AN1641" s="82"/>
      <c r="AO1641" s="82"/>
      <c r="AP1641" s="82"/>
      <c r="AQ1641" s="82"/>
      <c r="AR1641" s="82"/>
      <c r="AS1641" s="82"/>
      <c r="AT1641" s="82"/>
      <c r="AU1641" s="82"/>
      <c r="AV1641" s="82"/>
      <c r="AW1641" s="82"/>
      <c r="AX1641" s="82"/>
      <c r="AY1641" s="82"/>
      <c r="AZ1641" s="82"/>
      <c r="BA1641" s="82"/>
    </row>
    <row r="1642" spans="1:53" x14ac:dyDescent="0.35">
      <c r="A1642" s="82"/>
      <c r="B1642" s="82"/>
      <c r="C1642" s="82"/>
      <c r="D1642" s="82"/>
      <c r="E1642" s="82"/>
      <c r="F1642" s="82"/>
      <c r="G1642" s="82"/>
      <c r="H1642" s="82"/>
      <c r="I1642" s="82"/>
      <c r="J1642" s="82"/>
      <c r="K1642" s="82"/>
      <c r="L1642" s="82"/>
      <c r="M1642" s="82"/>
      <c r="N1642" s="82"/>
      <c r="O1642" s="82"/>
      <c r="P1642" s="82"/>
      <c r="Q1642" s="82"/>
      <c r="R1642" s="82"/>
      <c r="S1642" s="82"/>
      <c r="T1642" s="82"/>
      <c r="U1642" s="82"/>
      <c r="V1642" s="82"/>
      <c r="W1642" s="82"/>
      <c r="X1642" s="82"/>
      <c r="Y1642" s="82"/>
      <c r="Z1642" s="82"/>
      <c r="AA1642" s="82"/>
      <c r="AB1642" s="82"/>
      <c r="AC1642" s="82"/>
      <c r="AD1642" s="82"/>
      <c r="AE1642" s="82"/>
      <c r="AF1642" s="82"/>
      <c r="AG1642" s="82"/>
      <c r="AH1642" s="82"/>
      <c r="AI1642" s="82"/>
      <c r="AJ1642" s="82"/>
      <c r="AK1642" s="82"/>
      <c r="AL1642" s="82"/>
      <c r="AM1642" s="82"/>
      <c r="AN1642" s="82"/>
      <c r="AO1642" s="82"/>
      <c r="AP1642" s="82"/>
      <c r="AQ1642" s="82"/>
      <c r="AR1642" s="82"/>
      <c r="AS1642" s="82"/>
      <c r="AT1642" s="82"/>
      <c r="AU1642" s="82"/>
      <c r="AV1642" s="82"/>
      <c r="AW1642" s="82"/>
      <c r="AX1642" s="82"/>
      <c r="AY1642" s="82"/>
      <c r="AZ1642" s="82"/>
      <c r="BA1642" s="82"/>
    </row>
    <row r="1643" spans="1:53" x14ac:dyDescent="0.35">
      <c r="A1643" s="82"/>
      <c r="B1643" s="82"/>
      <c r="C1643" s="82"/>
      <c r="D1643" s="82"/>
      <c r="E1643" s="82"/>
      <c r="F1643" s="82"/>
      <c r="G1643" s="82"/>
      <c r="H1643" s="82"/>
      <c r="I1643" s="82"/>
      <c r="J1643" s="82"/>
      <c r="K1643" s="82"/>
      <c r="L1643" s="82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  <c r="Z1643" s="82"/>
      <c r="AA1643" s="82"/>
      <c r="AB1643" s="82"/>
      <c r="AC1643" s="82"/>
      <c r="AD1643" s="82"/>
      <c r="AE1643" s="82"/>
      <c r="AF1643" s="82"/>
      <c r="AG1643" s="82"/>
      <c r="AH1643" s="82"/>
      <c r="AI1643" s="82"/>
      <c r="AJ1643" s="82"/>
      <c r="AK1643" s="82"/>
      <c r="AL1643" s="82"/>
      <c r="AM1643" s="82"/>
      <c r="AN1643" s="82"/>
      <c r="AO1643" s="82"/>
      <c r="AP1643" s="82"/>
      <c r="AQ1643" s="82"/>
      <c r="AR1643" s="82"/>
      <c r="AS1643" s="82"/>
      <c r="AT1643" s="82"/>
      <c r="AU1643" s="82"/>
      <c r="AV1643" s="82"/>
      <c r="AW1643" s="82"/>
      <c r="AX1643" s="82"/>
      <c r="AY1643" s="82"/>
      <c r="AZ1643" s="82"/>
      <c r="BA1643" s="82"/>
    </row>
    <row r="1644" spans="1:53" x14ac:dyDescent="0.35">
      <c r="A1644" s="82"/>
      <c r="B1644" s="82"/>
      <c r="C1644" s="82"/>
      <c r="D1644" s="82"/>
      <c r="E1644" s="82"/>
      <c r="F1644" s="82"/>
      <c r="G1644" s="82"/>
      <c r="H1644" s="82"/>
      <c r="I1644" s="82"/>
      <c r="J1644" s="82"/>
      <c r="K1644" s="82"/>
      <c r="L1644" s="82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  <c r="Z1644" s="82"/>
      <c r="AA1644" s="82"/>
      <c r="AB1644" s="82"/>
      <c r="AC1644" s="82"/>
      <c r="AD1644" s="82"/>
      <c r="AE1644" s="82"/>
      <c r="AF1644" s="82"/>
      <c r="AG1644" s="82"/>
      <c r="AH1644" s="82"/>
      <c r="AI1644" s="82"/>
      <c r="AJ1644" s="82"/>
      <c r="AK1644" s="82"/>
      <c r="AL1644" s="82"/>
      <c r="AM1644" s="82"/>
      <c r="AN1644" s="82"/>
      <c r="AO1644" s="82"/>
      <c r="AP1644" s="82"/>
      <c r="AQ1644" s="82"/>
      <c r="AR1644" s="82"/>
      <c r="AS1644" s="82"/>
      <c r="AT1644" s="82"/>
      <c r="AU1644" s="82"/>
      <c r="AV1644" s="82"/>
      <c r="AW1644" s="82"/>
      <c r="AX1644" s="82"/>
      <c r="AY1644" s="82"/>
      <c r="AZ1644" s="82"/>
      <c r="BA1644" s="82"/>
    </row>
    <row r="1645" spans="1:53" x14ac:dyDescent="0.35">
      <c r="A1645" s="82"/>
      <c r="B1645" s="82"/>
      <c r="C1645" s="82"/>
      <c r="D1645" s="82"/>
      <c r="E1645" s="82"/>
      <c r="F1645" s="82"/>
      <c r="G1645" s="82"/>
      <c r="H1645" s="82"/>
      <c r="I1645" s="82"/>
      <c r="J1645" s="82"/>
      <c r="K1645" s="82"/>
      <c r="L1645" s="82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  <c r="Z1645" s="82"/>
      <c r="AA1645" s="82"/>
      <c r="AB1645" s="82"/>
      <c r="AC1645" s="82"/>
      <c r="AD1645" s="82"/>
      <c r="AE1645" s="82"/>
      <c r="AF1645" s="82"/>
      <c r="AG1645" s="82"/>
      <c r="AH1645" s="82"/>
      <c r="AI1645" s="82"/>
      <c r="AJ1645" s="82"/>
      <c r="AK1645" s="82"/>
      <c r="AL1645" s="82"/>
      <c r="AM1645" s="82"/>
      <c r="AN1645" s="82"/>
      <c r="AO1645" s="82"/>
      <c r="AP1645" s="82"/>
      <c r="AQ1645" s="82"/>
      <c r="AR1645" s="82"/>
      <c r="AS1645" s="82"/>
      <c r="AT1645" s="82"/>
      <c r="AU1645" s="82"/>
      <c r="AV1645" s="82"/>
      <c r="AW1645" s="82"/>
      <c r="AX1645" s="82"/>
      <c r="AY1645" s="82"/>
      <c r="AZ1645" s="82"/>
      <c r="BA1645" s="82"/>
    </row>
    <row r="1646" spans="1:53" x14ac:dyDescent="0.35">
      <c r="A1646" s="82"/>
      <c r="B1646" s="82"/>
      <c r="C1646" s="82"/>
      <c r="D1646" s="82"/>
      <c r="E1646" s="82"/>
      <c r="F1646" s="82"/>
      <c r="G1646" s="82"/>
      <c r="H1646" s="82"/>
      <c r="I1646" s="82"/>
      <c r="J1646" s="82"/>
      <c r="K1646" s="82"/>
      <c r="L1646" s="82"/>
      <c r="M1646" s="82"/>
      <c r="N1646" s="82"/>
      <c r="O1646" s="82"/>
      <c r="P1646" s="82"/>
      <c r="Q1646" s="82"/>
      <c r="R1646" s="82"/>
      <c r="S1646" s="82"/>
      <c r="T1646" s="82"/>
      <c r="U1646" s="82"/>
      <c r="V1646" s="82"/>
      <c r="W1646" s="82"/>
      <c r="X1646" s="82"/>
      <c r="Y1646" s="82"/>
      <c r="Z1646" s="82"/>
      <c r="AA1646" s="82"/>
      <c r="AB1646" s="82"/>
      <c r="AC1646" s="82"/>
      <c r="AD1646" s="82"/>
      <c r="AE1646" s="82"/>
      <c r="AF1646" s="82"/>
      <c r="AG1646" s="82"/>
      <c r="AH1646" s="82"/>
      <c r="AI1646" s="82"/>
      <c r="AJ1646" s="82"/>
      <c r="AK1646" s="82"/>
      <c r="AL1646" s="82"/>
      <c r="AM1646" s="82"/>
      <c r="AN1646" s="82"/>
      <c r="AO1646" s="82"/>
      <c r="AP1646" s="82"/>
      <c r="AQ1646" s="82"/>
      <c r="AR1646" s="82"/>
      <c r="AS1646" s="82"/>
      <c r="AT1646" s="82"/>
      <c r="AU1646" s="82"/>
      <c r="AV1646" s="82"/>
      <c r="AW1646" s="82"/>
      <c r="AX1646" s="82"/>
      <c r="AY1646" s="82"/>
      <c r="AZ1646" s="82"/>
      <c r="BA1646" s="82"/>
    </row>
    <row r="1647" spans="1:53" x14ac:dyDescent="0.35">
      <c r="A1647" s="82"/>
      <c r="B1647" s="82"/>
      <c r="C1647" s="82"/>
      <c r="D1647" s="82"/>
      <c r="E1647" s="82"/>
      <c r="F1647" s="82"/>
      <c r="G1647" s="82"/>
      <c r="H1647" s="82"/>
      <c r="I1647" s="82"/>
      <c r="J1647" s="82"/>
      <c r="K1647" s="82"/>
      <c r="L1647" s="82"/>
      <c r="M1647" s="82"/>
      <c r="N1647" s="82"/>
      <c r="O1647" s="82"/>
      <c r="P1647" s="82"/>
      <c r="Q1647" s="82"/>
      <c r="R1647" s="82"/>
      <c r="S1647" s="82"/>
      <c r="T1647" s="82"/>
      <c r="U1647" s="82"/>
      <c r="V1647" s="82"/>
      <c r="W1647" s="82"/>
      <c r="X1647" s="82"/>
      <c r="Y1647" s="82"/>
      <c r="Z1647" s="82"/>
      <c r="AA1647" s="82"/>
      <c r="AB1647" s="82"/>
      <c r="AC1647" s="82"/>
      <c r="AD1647" s="82"/>
      <c r="AE1647" s="82"/>
      <c r="AF1647" s="82"/>
      <c r="AG1647" s="82"/>
      <c r="AH1647" s="82"/>
      <c r="AI1647" s="82"/>
      <c r="AJ1647" s="82"/>
      <c r="AK1647" s="82"/>
      <c r="AL1647" s="82"/>
      <c r="AM1647" s="82"/>
      <c r="AN1647" s="82"/>
      <c r="AO1647" s="82"/>
      <c r="AP1647" s="82"/>
      <c r="AQ1647" s="82"/>
      <c r="AR1647" s="82"/>
      <c r="AS1647" s="82"/>
      <c r="AT1647" s="82"/>
      <c r="AU1647" s="82"/>
      <c r="AV1647" s="82"/>
      <c r="AW1647" s="82"/>
      <c r="AX1647" s="82"/>
      <c r="AY1647" s="82"/>
      <c r="AZ1647" s="82"/>
      <c r="BA1647" s="82"/>
    </row>
    <row r="1648" spans="1:53" x14ac:dyDescent="0.35">
      <c r="A1648" s="82"/>
      <c r="B1648" s="82"/>
      <c r="C1648" s="82"/>
      <c r="D1648" s="82"/>
      <c r="E1648" s="82"/>
      <c r="F1648" s="82"/>
      <c r="G1648" s="82"/>
      <c r="H1648" s="82"/>
      <c r="I1648" s="82"/>
      <c r="J1648" s="82"/>
      <c r="K1648" s="82"/>
      <c r="L1648" s="82"/>
      <c r="M1648" s="82"/>
      <c r="N1648" s="82"/>
      <c r="O1648" s="82"/>
      <c r="P1648" s="82"/>
      <c r="Q1648" s="82"/>
      <c r="R1648" s="82"/>
      <c r="S1648" s="82"/>
      <c r="T1648" s="82"/>
      <c r="U1648" s="82"/>
      <c r="V1648" s="82"/>
      <c r="W1648" s="82"/>
      <c r="X1648" s="82"/>
      <c r="Y1648" s="82"/>
      <c r="Z1648" s="82"/>
      <c r="AA1648" s="82"/>
      <c r="AB1648" s="82"/>
      <c r="AC1648" s="82"/>
      <c r="AD1648" s="82"/>
      <c r="AE1648" s="82"/>
      <c r="AF1648" s="82"/>
      <c r="AG1648" s="82"/>
      <c r="AH1648" s="82"/>
      <c r="AI1648" s="82"/>
      <c r="AJ1648" s="82"/>
      <c r="AK1648" s="82"/>
      <c r="AL1648" s="82"/>
      <c r="AM1648" s="82"/>
      <c r="AN1648" s="82"/>
      <c r="AO1648" s="82"/>
      <c r="AP1648" s="82"/>
      <c r="AQ1648" s="82"/>
      <c r="AR1648" s="82"/>
      <c r="AS1648" s="82"/>
      <c r="AT1648" s="82"/>
      <c r="AU1648" s="82"/>
      <c r="AV1648" s="82"/>
      <c r="AW1648" s="82"/>
      <c r="AX1648" s="82"/>
      <c r="AY1648" s="82"/>
      <c r="AZ1648" s="82"/>
      <c r="BA1648" s="82"/>
    </row>
    <row r="1649" spans="1:53" x14ac:dyDescent="0.35">
      <c r="A1649" s="82"/>
      <c r="B1649" s="82"/>
      <c r="C1649" s="82"/>
      <c r="D1649" s="82"/>
      <c r="E1649" s="82"/>
      <c r="F1649" s="82"/>
      <c r="G1649" s="82"/>
      <c r="H1649" s="82"/>
      <c r="I1649" s="82"/>
      <c r="J1649" s="82"/>
      <c r="K1649" s="82"/>
      <c r="L1649" s="82"/>
      <c r="M1649" s="82"/>
      <c r="N1649" s="82"/>
      <c r="O1649" s="82"/>
      <c r="P1649" s="82"/>
      <c r="Q1649" s="82"/>
      <c r="R1649" s="82"/>
      <c r="S1649" s="82"/>
      <c r="T1649" s="82"/>
      <c r="U1649" s="82"/>
      <c r="V1649" s="82"/>
      <c r="W1649" s="82"/>
      <c r="X1649" s="82"/>
      <c r="Y1649" s="82"/>
      <c r="Z1649" s="82"/>
      <c r="AA1649" s="82"/>
      <c r="AB1649" s="82"/>
      <c r="AC1649" s="82"/>
      <c r="AD1649" s="82"/>
      <c r="AE1649" s="82"/>
      <c r="AF1649" s="82"/>
      <c r="AG1649" s="82"/>
      <c r="AH1649" s="82"/>
      <c r="AI1649" s="82"/>
      <c r="AJ1649" s="82"/>
      <c r="AK1649" s="82"/>
      <c r="AL1649" s="82"/>
      <c r="AM1649" s="82"/>
      <c r="AN1649" s="82"/>
      <c r="AO1649" s="82"/>
      <c r="AP1649" s="82"/>
      <c r="AQ1649" s="82"/>
      <c r="AR1649" s="82"/>
      <c r="AS1649" s="82"/>
      <c r="AT1649" s="82"/>
      <c r="AU1649" s="82"/>
      <c r="AV1649" s="82"/>
      <c r="AW1649" s="82"/>
      <c r="AX1649" s="82"/>
      <c r="AY1649" s="82"/>
      <c r="AZ1649" s="82"/>
      <c r="BA1649" s="82"/>
    </row>
    <row r="1650" spans="1:53" x14ac:dyDescent="0.35">
      <c r="A1650" s="82"/>
      <c r="B1650" s="82"/>
      <c r="C1650" s="82"/>
      <c r="D1650" s="82"/>
      <c r="E1650" s="82"/>
      <c r="F1650" s="82"/>
      <c r="G1650" s="82"/>
      <c r="H1650" s="82"/>
      <c r="I1650" s="82"/>
      <c r="J1650" s="82"/>
      <c r="K1650" s="82"/>
      <c r="L1650" s="82"/>
      <c r="M1650" s="82"/>
      <c r="N1650" s="82"/>
      <c r="O1650" s="82"/>
      <c r="P1650" s="82"/>
      <c r="Q1650" s="82"/>
      <c r="R1650" s="82"/>
      <c r="S1650" s="82"/>
      <c r="T1650" s="82"/>
      <c r="U1650" s="82"/>
      <c r="V1650" s="82"/>
      <c r="W1650" s="82"/>
      <c r="X1650" s="82"/>
      <c r="Y1650" s="82"/>
      <c r="Z1650" s="82"/>
      <c r="AA1650" s="82"/>
      <c r="AB1650" s="82"/>
      <c r="AC1650" s="82"/>
      <c r="AD1650" s="82"/>
      <c r="AE1650" s="82"/>
      <c r="AF1650" s="82"/>
      <c r="AG1650" s="82"/>
      <c r="AH1650" s="82"/>
      <c r="AI1650" s="82"/>
      <c r="AJ1650" s="82"/>
      <c r="AK1650" s="82"/>
      <c r="AL1650" s="82"/>
      <c r="AM1650" s="82"/>
      <c r="AN1650" s="82"/>
      <c r="AO1650" s="82"/>
      <c r="AP1650" s="82"/>
      <c r="AQ1650" s="82"/>
      <c r="AR1650" s="82"/>
      <c r="AS1650" s="82"/>
      <c r="AT1650" s="82"/>
      <c r="AU1650" s="82"/>
      <c r="AV1650" s="82"/>
      <c r="AW1650" s="82"/>
      <c r="AX1650" s="82"/>
      <c r="AY1650" s="82"/>
      <c r="AZ1650" s="82"/>
      <c r="BA1650" s="82"/>
    </row>
    <row r="1651" spans="1:53" x14ac:dyDescent="0.35">
      <c r="A1651" s="82"/>
      <c r="B1651" s="82"/>
      <c r="C1651" s="82"/>
      <c r="D1651" s="82"/>
      <c r="E1651" s="82"/>
      <c r="F1651" s="82"/>
      <c r="G1651" s="82"/>
      <c r="H1651" s="82"/>
      <c r="I1651" s="82"/>
      <c r="J1651" s="82"/>
      <c r="K1651" s="82"/>
      <c r="L1651" s="82"/>
      <c r="M1651" s="82"/>
      <c r="N1651" s="82"/>
      <c r="O1651" s="82"/>
      <c r="P1651" s="82"/>
      <c r="Q1651" s="82"/>
      <c r="R1651" s="82"/>
      <c r="S1651" s="82"/>
      <c r="T1651" s="82"/>
      <c r="U1651" s="82"/>
      <c r="V1651" s="82"/>
      <c r="W1651" s="82"/>
      <c r="X1651" s="82"/>
      <c r="Y1651" s="82"/>
      <c r="Z1651" s="82"/>
      <c r="AA1651" s="82"/>
      <c r="AB1651" s="82"/>
      <c r="AC1651" s="82"/>
      <c r="AD1651" s="82"/>
      <c r="AE1651" s="82"/>
      <c r="AF1651" s="82"/>
      <c r="AG1651" s="82"/>
      <c r="AH1651" s="82"/>
      <c r="AI1651" s="82"/>
      <c r="AJ1651" s="82"/>
      <c r="AK1651" s="82"/>
      <c r="AL1651" s="82"/>
      <c r="AM1651" s="82"/>
      <c r="AN1651" s="82"/>
      <c r="AO1651" s="82"/>
      <c r="AP1651" s="82"/>
      <c r="AQ1651" s="82"/>
      <c r="AR1651" s="82"/>
      <c r="AS1651" s="82"/>
      <c r="AT1651" s="82"/>
      <c r="AU1651" s="82"/>
      <c r="AV1651" s="82"/>
      <c r="AW1651" s="82"/>
      <c r="AX1651" s="82"/>
      <c r="AY1651" s="82"/>
      <c r="AZ1651" s="82"/>
      <c r="BA1651" s="82"/>
    </row>
    <row r="1652" spans="1:53" x14ac:dyDescent="0.35">
      <c r="A1652" s="82"/>
      <c r="B1652" s="82"/>
      <c r="C1652" s="82"/>
      <c r="D1652" s="82"/>
      <c r="E1652" s="82"/>
      <c r="F1652" s="82"/>
      <c r="G1652" s="82"/>
      <c r="H1652" s="82"/>
      <c r="I1652" s="82"/>
      <c r="J1652" s="82"/>
      <c r="K1652" s="82"/>
      <c r="L1652" s="82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  <c r="Z1652" s="82"/>
      <c r="AA1652" s="82"/>
      <c r="AB1652" s="82"/>
      <c r="AC1652" s="82"/>
      <c r="AD1652" s="82"/>
      <c r="AE1652" s="82"/>
      <c r="AF1652" s="82"/>
      <c r="AG1652" s="82"/>
      <c r="AH1652" s="82"/>
      <c r="AI1652" s="82"/>
      <c r="AJ1652" s="82"/>
      <c r="AK1652" s="82"/>
      <c r="AL1652" s="82"/>
      <c r="AM1652" s="82"/>
      <c r="AN1652" s="82"/>
      <c r="AO1652" s="82"/>
      <c r="AP1652" s="82"/>
      <c r="AQ1652" s="82"/>
      <c r="AR1652" s="82"/>
      <c r="AS1652" s="82"/>
      <c r="AT1652" s="82"/>
      <c r="AU1652" s="82"/>
      <c r="AV1652" s="82"/>
      <c r="AW1652" s="82"/>
      <c r="AX1652" s="82"/>
      <c r="AY1652" s="82"/>
      <c r="AZ1652" s="82"/>
      <c r="BA1652" s="82"/>
    </row>
    <row r="1653" spans="1:53" x14ac:dyDescent="0.35">
      <c r="A1653" s="82"/>
      <c r="B1653" s="82"/>
      <c r="C1653" s="82"/>
      <c r="D1653" s="82"/>
      <c r="E1653" s="82"/>
      <c r="F1653" s="82"/>
      <c r="G1653" s="82"/>
      <c r="H1653" s="82"/>
      <c r="I1653" s="82"/>
      <c r="J1653" s="82"/>
      <c r="K1653" s="82"/>
      <c r="L1653" s="82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  <c r="Z1653" s="82"/>
      <c r="AA1653" s="82"/>
      <c r="AB1653" s="82"/>
      <c r="AC1653" s="82"/>
      <c r="AD1653" s="82"/>
      <c r="AE1653" s="82"/>
      <c r="AF1653" s="82"/>
      <c r="AG1653" s="82"/>
      <c r="AH1653" s="82"/>
      <c r="AI1653" s="82"/>
      <c r="AJ1653" s="82"/>
      <c r="AK1653" s="82"/>
      <c r="AL1653" s="82"/>
      <c r="AM1653" s="82"/>
      <c r="AN1653" s="82"/>
      <c r="AO1653" s="82"/>
      <c r="AP1653" s="82"/>
      <c r="AQ1653" s="82"/>
      <c r="AR1653" s="82"/>
      <c r="AS1653" s="82"/>
      <c r="AT1653" s="82"/>
      <c r="AU1653" s="82"/>
      <c r="AV1653" s="82"/>
      <c r="AW1653" s="82"/>
      <c r="AX1653" s="82"/>
      <c r="AY1653" s="82"/>
      <c r="AZ1653" s="82"/>
      <c r="BA1653" s="82"/>
    </row>
    <row r="1654" spans="1:53" x14ac:dyDescent="0.35">
      <c r="A1654" s="82"/>
      <c r="B1654" s="82"/>
      <c r="C1654" s="82"/>
      <c r="D1654" s="82"/>
      <c r="E1654" s="82"/>
      <c r="F1654" s="82"/>
      <c r="G1654" s="82"/>
      <c r="H1654" s="82"/>
      <c r="I1654" s="82"/>
      <c r="J1654" s="82"/>
      <c r="K1654" s="82"/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  <c r="Z1654" s="82"/>
      <c r="AA1654" s="82"/>
      <c r="AB1654" s="82"/>
      <c r="AC1654" s="82"/>
      <c r="AD1654" s="82"/>
      <c r="AE1654" s="82"/>
      <c r="AF1654" s="82"/>
      <c r="AG1654" s="82"/>
      <c r="AH1654" s="82"/>
      <c r="AI1654" s="82"/>
      <c r="AJ1654" s="82"/>
      <c r="AK1654" s="82"/>
      <c r="AL1654" s="82"/>
      <c r="AM1654" s="82"/>
      <c r="AN1654" s="82"/>
      <c r="AO1654" s="82"/>
      <c r="AP1654" s="82"/>
      <c r="AQ1654" s="82"/>
      <c r="AR1654" s="82"/>
      <c r="AS1654" s="82"/>
      <c r="AT1654" s="82"/>
      <c r="AU1654" s="82"/>
      <c r="AV1654" s="82"/>
      <c r="AW1654" s="82"/>
      <c r="AX1654" s="82"/>
      <c r="AY1654" s="82"/>
      <c r="AZ1654" s="82"/>
      <c r="BA1654" s="82"/>
    </row>
    <row r="1655" spans="1:53" x14ac:dyDescent="0.35">
      <c r="A1655" s="82"/>
      <c r="B1655" s="82"/>
      <c r="C1655" s="82"/>
      <c r="D1655" s="82"/>
      <c r="E1655" s="82"/>
      <c r="F1655" s="82"/>
      <c r="G1655" s="82"/>
      <c r="H1655" s="82"/>
      <c r="I1655" s="82"/>
      <c r="J1655" s="82"/>
      <c r="K1655" s="82"/>
      <c r="L1655" s="82"/>
      <c r="M1655" s="82"/>
      <c r="N1655" s="82"/>
      <c r="O1655" s="82"/>
      <c r="P1655" s="82"/>
      <c r="Q1655" s="82"/>
      <c r="R1655" s="82"/>
      <c r="S1655" s="82"/>
      <c r="T1655" s="82"/>
      <c r="U1655" s="82"/>
      <c r="V1655" s="82"/>
      <c r="W1655" s="82"/>
      <c r="X1655" s="82"/>
      <c r="Y1655" s="82"/>
      <c r="Z1655" s="82"/>
      <c r="AA1655" s="82"/>
      <c r="AB1655" s="82"/>
      <c r="AC1655" s="82"/>
      <c r="AD1655" s="82"/>
      <c r="AE1655" s="82"/>
      <c r="AF1655" s="82"/>
      <c r="AG1655" s="82"/>
      <c r="AH1655" s="82"/>
      <c r="AI1655" s="82"/>
      <c r="AJ1655" s="82"/>
      <c r="AK1655" s="82"/>
      <c r="AL1655" s="82"/>
      <c r="AM1655" s="82"/>
      <c r="AN1655" s="82"/>
      <c r="AO1655" s="82"/>
      <c r="AP1655" s="82"/>
      <c r="AQ1655" s="82"/>
      <c r="AR1655" s="82"/>
      <c r="AS1655" s="82"/>
      <c r="AT1655" s="82"/>
      <c r="AU1655" s="82"/>
      <c r="AV1655" s="82"/>
      <c r="AW1655" s="82"/>
      <c r="AX1655" s="82"/>
      <c r="AY1655" s="82"/>
      <c r="AZ1655" s="82"/>
      <c r="BA1655" s="82"/>
    </row>
    <row r="1656" spans="1:53" x14ac:dyDescent="0.35">
      <c r="A1656" s="82"/>
      <c r="B1656" s="82"/>
      <c r="C1656" s="82"/>
      <c r="D1656" s="82"/>
      <c r="E1656" s="82"/>
      <c r="F1656" s="82"/>
      <c r="G1656" s="82"/>
      <c r="H1656" s="82"/>
      <c r="I1656" s="82"/>
      <c r="J1656" s="82"/>
      <c r="K1656" s="82"/>
      <c r="L1656" s="82"/>
      <c r="M1656" s="82"/>
      <c r="N1656" s="82"/>
      <c r="O1656" s="82"/>
      <c r="P1656" s="82"/>
      <c r="Q1656" s="82"/>
      <c r="R1656" s="82"/>
      <c r="S1656" s="82"/>
      <c r="T1656" s="82"/>
      <c r="U1656" s="82"/>
      <c r="V1656" s="82"/>
      <c r="W1656" s="82"/>
      <c r="X1656" s="82"/>
      <c r="Y1656" s="82"/>
      <c r="Z1656" s="82"/>
      <c r="AA1656" s="82"/>
      <c r="AB1656" s="82"/>
      <c r="AC1656" s="82"/>
      <c r="AD1656" s="82"/>
      <c r="AE1656" s="82"/>
      <c r="AF1656" s="82"/>
      <c r="AG1656" s="82"/>
      <c r="AH1656" s="82"/>
      <c r="AI1656" s="82"/>
      <c r="AJ1656" s="82"/>
      <c r="AK1656" s="82"/>
      <c r="AL1656" s="82"/>
      <c r="AM1656" s="82"/>
      <c r="AN1656" s="82"/>
      <c r="AO1656" s="82"/>
      <c r="AP1656" s="82"/>
      <c r="AQ1656" s="82"/>
      <c r="AR1656" s="82"/>
      <c r="AS1656" s="82"/>
      <c r="AT1656" s="82"/>
      <c r="AU1656" s="82"/>
      <c r="AV1656" s="82"/>
      <c r="AW1656" s="82"/>
      <c r="AX1656" s="82"/>
      <c r="AY1656" s="82"/>
      <c r="AZ1656" s="82"/>
      <c r="BA1656" s="82"/>
    </row>
    <row r="1657" spans="1:53" x14ac:dyDescent="0.35">
      <c r="A1657" s="82"/>
      <c r="B1657" s="82"/>
      <c r="C1657" s="82"/>
      <c r="D1657" s="82"/>
      <c r="E1657" s="82"/>
      <c r="F1657" s="82"/>
      <c r="G1657" s="82"/>
      <c r="H1657" s="82"/>
      <c r="I1657" s="82"/>
      <c r="J1657" s="82"/>
      <c r="K1657" s="82"/>
      <c r="L1657" s="82"/>
      <c r="M1657" s="82"/>
      <c r="N1657" s="82"/>
      <c r="O1657" s="82"/>
      <c r="P1657" s="82"/>
      <c r="Q1657" s="82"/>
      <c r="R1657" s="82"/>
      <c r="S1657" s="82"/>
      <c r="T1657" s="82"/>
      <c r="U1657" s="82"/>
      <c r="V1657" s="82"/>
      <c r="W1657" s="82"/>
      <c r="X1657" s="82"/>
      <c r="Y1657" s="82"/>
      <c r="Z1657" s="82"/>
      <c r="AA1657" s="82"/>
      <c r="AB1657" s="82"/>
      <c r="AC1657" s="82"/>
      <c r="AD1657" s="82"/>
      <c r="AE1657" s="82"/>
      <c r="AF1657" s="82"/>
      <c r="AG1657" s="82"/>
      <c r="AH1657" s="82"/>
      <c r="AI1657" s="82"/>
      <c r="AJ1657" s="82"/>
      <c r="AK1657" s="82"/>
      <c r="AL1657" s="82"/>
      <c r="AM1657" s="82"/>
      <c r="AN1657" s="82"/>
      <c r="AO1657" s="82"/>
      <c r="AP1657" s="82"/>
      <c r="AQ1657" s="82"/>
      <c r="AR1657" s="82"/>
      <c r="AS1657" s="82"/>
      <c r="AT1657" s="82"/>
      <c r="AU1657" s="82"/>
      <c r="AV1657" s="82"/>
      <c r="AW1657" s="82"/>
      <c r="AX1657" s="82"/>
      <c r="AY1657" s="82"/>
      <c r="AZ1657" s="82"/>
      <c r="BA1657" s="82"/>
    </row>
    <row r="1658" spans="1:53" x14ac:dyDescent="0.35">
      <c r="A1658" s="82"/>
      <c r="B1658" s="82"/>
      <c r="C1658" s="82"/>
      <c r="D1658" s="82"/>
      <c r="E1658" s="82"/>
      <c r="F1658" s="82"/>
      <c r="G1658" s="82"/>
      <c r="H1658" s="82"/>
      <c r="I1658" s="82"/>
      <c r="J1658" s="82"/>
      <c r="K1658" s="82"/>
      <c r="L1658" s="82"/>
      <c r="M1658" s="82"/>
      <c r="N1658" s="82"/>
      <c r="O1658" s="82"/>
      <c r="P1658" s="82"/>
      <c r="Q1658" s="82"/>
      <c r="R1658" s="82"/>
      <c r="S1658" s="82"/>
      <c r="T1658" s="82"/>
      <c r="U1658" s="82"/>
      <c r="V1658" s="82"/>
      <c r="W1658" s="82"/>
      <c r="X1658" s="82"/>
      <c r="Y1658" s="82"/>
      <c r="Z1658" s="82"/>
      <c r="AA1658" s="82"/>
      <c r="AB1658" s="82"/>
      <c r="AC1658" s="82"/>
      <c r="AD1658" s="82"/>
      <c r="AE1658" s="82"/>
      <c r="AF1658" s="82"/>
      <c r="AG1658" s="82"/>
      <c r="AH1658" s="82"/>
      <c r="AI1658" s="82"/>
      <c r="AJ1658" s="82"/>
      <c r="AK1658" s="82"/>
      <c r="AL1658" s="82"/>
      <c r="AM1658" s="82"/>
      <c r="AN1658" s="82"/>
      <c r="AO1658" s="82"/>
      <c r="AP1658" s="82"/>
      <c r="AQ1658" s="82"/>
      <c r="AR1658" s="82"/>
      <c r="AS1658" s="82"/>
      <c r="AT1658" s="82"/>
      <c r="AU1658" s="82"/>
      <c r="AV1658" s="82"/>
      <c r="AW1658" s="82"/>
      <c r="AX1658" s="82"/>
      <c r="AY1658" s="82"/>
      <c r="AZ1658" s="82"/>
      <c r="BA1658" s="82"/>
    </row>
    <row r="1659" spans="1:53" x14ac:dyDescent="0.35">
      <c r="A1659" s="82"/>
      <c r="B1659" s="82"/>
      <c r="C1659" s="82"/>
      <c r="D1659" s="82"/>
      <c r="E1659" s="82"/>
      <c r="F1659" s="82"/>
      <c r="G1659" s="82"/>
      <c r="H1659" s="82"/>
      <c r="I1659" s="82"/>
      <c r="J1659" s="82"/>
      <c r="K1659" s="82"/>
      <c r="L1659" s="82"/>
      <c r="M1659" s="82"/>
      <c r="N1659" s="82"/>
      <c r="O1659" s="82"/>
      <c r="P1659" s="82"/>
      <c r="Q1659" s="82"/>
      <c r="R1659" s="82"/>
      <c r="S1659" s="82"/>
      <c r="T1659" s="82"/>
      <c r="U1659" s="82"/>
      <c r="V1659" s="82"/>
      <c r="W1659" s="82"/>
      <c r="X1659" s="82"/>
      <c r="Y1659" s="82"/>
      <c r="Z1659" s="82"/>
      <c r="AA1659" s="82"/>
      <c r="AB1659" s="82"/>
      <c r="AC1659" s="82"/>
      <c r="AD1659" s="82"/>
      <c r="AE1659" s="82"/>
      <c r="AF1659" s="82"/>
      <c r="AG1659" s="82"/>
      <c r="AH1659" s="82"/>
      <c r="AI1659" s="82"/>
      <c r="AJ1659" s="82"/>
      <c r="AK1659" s="82"/>
      <c r="AL1659" s="82"/>
      <c r="AM1659" s="82"/>
      <c r="AN1659" s="82"/>
      <c r="AO1659" s="82"/>
      <c r="AP1659" s="82"/>
      <c r="AQ1659" s="82"/>
      <c r="AR1659" s="82"/>
      <c r="AS1659" s="82"/>
      <c r="AT1659" s="82"/>
      <c r="AU1659" s="82"/>
      <c r="AV1659" s="82"/>
      <c r="AW1659" s="82"/>
      <c r="AX1659" s="82"/>
      <c r="AY1659" s="82"/>
      <c r="AZ1659" s="82"/>
      <c r="BA1659" s="82"/>
    </row>
    <row r="1660" spans="1:53" x14ac:dyDescent="0.35">
      <c r="A1660" s="82"/>
      <c r="B1660" s="82"/>
      <c r="C1660" s="82"/>
      <c r="D1660" s="82"/>
      <c r="E1660" s="82"/>
      <c r="F1660" s="82"/>
      <c r="G1660" s="82"/>
      <c r="H1660" s="82"/>
      <c r="I1660" s="82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  <c r="Z1660" s="82"/>
      <c r="AA1660" s="82"/>
      <c r="AB1660" s="82"/>
      <c r="AC1660" s="82"/>
      <c r="AD1660" s="82"/>
      <c r="AE1660" s="82"/>
      <c r="AF1660" s="82"/>
      <c r="AG1660" s="82"/>
      <c r="AH1660" s="82"/>
      <c r="AI1660" s="82"/>
      <c r="AJ1660" s="82"/>
      <c r="AK1660" s="82"/>
      <c r="AL1660" s="82"/>
      <c r="AM1660" s="82"/>
      <c r="AN1660" s="82"/>
      <c r="AO1660" s="82"/>
      <c r="AP1660" s="82"/>
      <c r="AQ1660" s="82"/>
      <c r="AR1660" s="82"/>
      <c r="AS1660" s="82"/>
      <c r="AT1660" s="82"/>
      <c r="AU1660" s="82"/>
      <c r="AV1660" s="82"/>
      <c r="AW1660" s="82"/>
      <c r="AX1660" s="82"/>
      <c r="AY1660" s="82"/>
      <c r="AZ1660" s="82"/>
      <c r="BA1660" s="82"/>
    </row>
    <row r="1661" spans="1:53" x14ac:dyDescent="0.35">
      <c r="A1661" s="82"/>
      <c r="B1661" s="82"/>
      <c r="C1661" s="82"/>
      <c r="D1661" s="82"/>
      <c r="E1661" s="82"/>
      <c r="F1661" s="82"/>
      <c r="G1661" s="82"/>
      <c r="H1661" s="82"/>
      <c r="I1661" s="82"/>
      <c r="J1661" s="82"/>
      <c r="K1661" s="82"/>
      <c r="L1661" s="82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  <c r="Z1661" s="82"/>
      <c r="AA1661" s="82"/>
      <c r="AB1661" s="82"/>
      <c r="AC1661" s="82"/>
      <c r="AD1661" s="82"/>
      <c r="AE1661" s="82"/>
      <c r="AF1661" s="82"/>
      <c r="AG1661" s="82"/>
      <c r="AH1661" s="82"/>
      <c r="AI1661" s="82"/>
      <c r="AJ1661" s="82"/>
      <c r="AK1661" s="82"/>
      <c r="AL1661" s="82"/>
      <c r="AM1661" s="82"/>
      <c r="AN1661" s="82"/>
      <c r="AO1661" s="82"/>
      <c r="AP1661" s="82"/>
      <c r="AQ1661" s="82"/>
      <c r="AR1661" s="82"/>
      <c r="AS1661" s="82"/>
      <c r="AT1661" s="82"/>
      <c r="AU1661" s="82"/>
      <c r="AV1661" s="82"/>
      <c r="AW1661" s="82"/>
      <c r="AX1661" s="82"/>
      <c r="AY1661" s="82"/>
      <c r="AZ1661" s="82"/>
      <c r="BA1661" s="82"/>
    </row>
    <row r="1662" spans="1:53" x14ac:dyDescent="0.35">
      <c r="A1662" s="82"/>
      <c r="B1662" s="82"/>
      <c r="C1662" s="82"/>
      <c r="D1662" s="82"/>
      <c r="E1662" s="82"/>
      <c r="F1662" s="82"/>
      <c r="G1662" s="82"/>
      <c r="H1662" s="82"/>
      <c r="I1662" s="82"/>
      <c r="J1662" s="82"/>
      <c r="K1662" s="82"/>
      <c r="L1662" s="82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  <c r="Z1662" s="82"/>
      <c r="AA1662" s="82"/>
      <c r="AB1662" s="82"/>
      <c r="AC1662" s="82"/>
      <c r="AD1662" s="82"/>
      <c r="AE1662" s="82"/>
      <c r="AF1662" s="82"/>
      <c r="AG1662" s="82"/>
      <c r="AH1662" s="82"/>
      <c r="AI1662" s="82"/>
      <c r="AJ1662" s="82"/>
      <c r="AK1662" s="82"/>
      <c r="AL1662" s="82"/>
      <c r="AM1662" s="82"/>
      <c r="AN1662" s="82"/>
      <c r="AO1662" s="82"/>
      <c r="AP1662" s="82"/>
      <c r="AQ1662" s="82"/>
      <c r="AR1662" s="82"/>
      <c r="AS1662" s="82"/>
      <c r="AT1662" s="82"/>
      <c r="AU1662" s="82"/>
      <c r="AV1662" s="82"/>
      <c r="AW1662" s="82"/>
      <c r="AX1662" s="82"/>
      <c r="AY1662" s="82"/>
      <c r="AZ1662" s="82"/>
      <c r="BA1662" s="82"/>
    </row>
    <row r="1663" spans="1:53" x14ac:dyDescent="0.35">
      <c r="A1663" s="82"/>
      <c r="B1663" s="82"/>
      <c r="C1663" s="82"/>
      <c r="D1663" s="82"/>
      <c r="E1663" s="82"/>
      <c r="F1663" s="82"/>
      <c r="G1663" s="82"/>
      <c r="H1663" s="82"/>
      <c r="I1663" s="82"/>
      <c r="J1663" s="82"/>
      <c r="K1663" s="82"/>
      <c r="L1663" s="82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  <c r="Z1663" s="82"/>
      <c r="AA1663" s="82"/>
      <c r="AB1663" s="82"/>
      <c r="AC1663" s="82"/>
      <c r="AD1663" s="82"/>
      <c r="AE1663" s="82"/>
      <c r="AF1663" s="82"/>
      <c r="AG1663" s="82"/>
      <c r="AH1663" s="82"/>
      <c r="AI1663" s="82"/>
      <c r="AJ1663" s="82"/>
      <c r="AK1663" s="82"/>
      <c r="AL1663" s="82"/>
      <c r="AM1663" s="82"/>
      <c r="AN1663" s="82"/>
      <c r="AO1663" s="82"/>
      <c r="AP1663" s="82"/>
      <c r="AQ1663" s="82"/>
      <c r="AR1663" s="82"/>
      <c r="AS1663" s="82"/>
      <c r="AT1663" s="82"/>
      <c r="AU1663" s="82"/>
      <c r="AV1663" s="82"/>
      <c r="AW1663" s="82"/>
      <c r="AX1663" s="82"/>
      <c r="AY1663" s="82"/>
      <c r="AZ1663" s="82"/>
      <c r="BA1663" s="82"/>
    </row>
    <row r="1664" spans="1:53" x14ac:dyDescent="0.35">
      <c r="A1664" s="82"/>
      <c r="B1664" s="82"/>
      <c r="C1664" s="82"/>
      <c r="D1664" s="82"/>
      <c r="E1664" s="82"/>
      <c r="F1664" s="82"/>
      <c r="G1664" s="82"/>
      <c r="H1664" s="82"/>
      <c r="I1664" s="82"/>
      <c r="J1664" s="82"/>
      <c r="K1664" s="82"/>
      <c r="L1664" s="82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  <c r="Z1664" s="82"/>
      <c r="AA1664" s="82"/>
      <c r="AB1664" s="82"/>
      <c r="AC1664" s="82"/>
      <c r="AD1664" s="82"/>
      <c r="AE1664" s="82"/>
      <c r="AF1664" s="82"/>
      <c r="AG1664" s="82"/>
      <c r="AH1664" s="82"/>
      <c r="AI1664" s="82"/>
      <c r="AJ1664" s="82"/>
      <c r="AK1664" s="82"/>
      <c r="AL1664" s="82"/>
      <c r="AM1664" s="82"/>
      <c r="AN1664" s="82"/>
      <c r="AO1664" s="82"/>
      <c r="AP1664" s="82"/>
      <c r="AQ1664" s="82"/>
      <c r="AR1664" s="82"/>
      <c r="AS1664" s="82"/>
      <c r="AT1664" s="82"/>
      <c r="AU1664" s="82"/>
      <c r="AV1664" s="82"/>
      <c r="AW1664" s="82"/>
      <c r="AX1664" s="82"/>
      <c r="AY1664" s="82"/>
      <c r="AZ1664" s="82"/>
      <c r="BA1664" s="82"/>
    </row>
    <row r="1665" spans="1:53" x14ac:dyDescent="0.35">
      <c r="A1665" s="82"/>
      <c r="B1665" s="82"/>
      <c r="C1665" s="82"/>
      <c r="D1665" s="82"/>
      <c r="E1665" s="82"/>
      <c r="F1665" s="82"/>
      <c r="G1665" s="82"/>
      <c r="H1665" s="82"/>
      <c r="I1665" s="82"/>
      <c r="J1665" s="82"/>
      <c r="K1665" s="82"/>
      <c r="L1665" s="82"/>
      <c r="M1665" s="82"/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/>
      <c r="Y1665" s="82"/>
      <c r="Z1665" s="82"/>
      <c r="AA1665" s="82"/>
      <c r="AB1665" s="82"/>
      <c r="AC1665" s="82"/>
      <c r="AD1665" s="82"/>
      <c r="AE1665" s="82"/>
      <c r="AF1665" s="82"/>
      <c r="AG1665" s="82"/>
      <c r="AH1665" s="82"/>
      <c r="AI1665" s="82"/>
      <c r="AJ1665" s="82"/>
      <c r="AK1665" s="82"/>
      <c r="AL1665" s="82"/>
      <c r="AM1665" s="82"/>
      <c r="AN1665" s="82"/>
      <c r="AO1665" s="82"/>
      <c r="AP1665" s="82"/>
      <c r="AQ1665" s="82"/>
      <c r="AR1665" s="82"/>
      <c r="AS1665" s="82"/>
      <c r="AT1665" s="82"/>
      <c r="AU1665" s="82"/>
      <c r="AV1665" s="82"/>
      <c r="AW1665" s="82"/>
      <c r="AX1665" s="82"/>
      <c r="AY1665" s="82"/>
      <c r="AZ1665" s="82"/>
      <c r="BA1665" s="82"/>
    </row>
    <row r="1666" spans="1:53" x14ac:dyDescent="0.35">
      <c r="A1666" s="82"/>
      <c r="B1666" s="82"/>
      <c r="C1666" s="82"/>
      <c r="D1666" s="82"/>
      <c r="E1666" s="82"/>
      <c r="F1666" s="82"/>
      <c r="G1666" s="82"/>
      <c r="H1666" s="82"/>
      <c r="I1666" s="82"/>
      <c r="J1666" s="82"/>
      <c r="K1666" s="82"/>
      <c r="L1666" s="82"/>
      <c r="M1666" s="82"/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/>
      <c r="Y1666" s="82"/>
      <c r="Z1666" s="82"/>
      <c r="AA1666" s="82"/>
      <c r="AB1666" s="82"/>
      <c r="AC1666" s="82"/>
      <c r="AD1666" s="82"/>
      <c r="AE1666" s="82"/>
      <c r="AF1666" s="82"/>
      <c r="AG1666" s="82"/>
      <c r="AH1666" s="82"/>
      <c r="AI1666" s="82"/>
      <c r="AJ1666" s="82"/>
      <c r="AK1666" s="82"/>
      <c r="AL1666" s="82"/>
      <c r="AM1666" s="82"/>
      <c r="AN1666" s="82"/>
      <c r="AO1666" s="82"/>
      <c r="AP1666" s="82"/>
      <c r="AQ1666" s="82"/>
      <c r="AR1666" s="82"/>
      <c r="AS1666" s="82"/>
      <c r="AT1666" s="82"/>
      <c r="AU1666" s="82"/>
      <c r="AV1666" s="82"/>
      <c r="AW1666" s="82"/>
      <c r="AX1666" s="82"/>
      <c r="AY1666" s="82"/>
      <c r="AZ1666" s="82"/>
      <c r="BA1666" s="82"/>
    </row>
    <row r="1667" spans="1:53" x14ac:dyDescent="0.35">
      <c r="A1667" s="82"/>
      <c r="B1667" s="82"/>
      <c r="C1667" s="82"/>
      <c r="D1667" s="82"/>
      <c r="E1667" s="82"/>
      <c r="F1667" s="82"/>
      <c r="G1667" s="82"/>
      <c r="H1667" s="82"/>
      <c r="I1667" s="82"/>
      <c r="J1667" s="82"/>
      <c r="K1667" s="82"/>
      <c r="L1667" s="82"/>
      <c r="M1667" s="82"/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/>
      <c r="Y1667" s="82"/>
      <c r="Z1667" s="82"/>
      <c r="AA1667" s="82"/>
      <c r="AB1667" s="82"/>
      <c r="AC1667" s="82"/>
      <c r="AD1667" s="82"/>
      <c r="AE1667" s="82"/>
      <c r="AF1667" s="82"/>
      <c r="AG1667" s="82"/>
      <c r="AH1667" s="82"/>
      <c r="AI1667" s="82"/>
      <c r="AJ1667" s="82"/>
      <c r="AK1667" s="82"/>
      <c r="AL1667" s="82"/>
      <c r="AM1667" s="82"/>
      <c r="AN1667" s="82"/>
      <c r="AO1667" s="82"/>
      <c r="AP1667" s="82"/>
      <c r="AQ1667" s="82"/>
      <c r="AR1667" s="82"/>
      <c r="AS1667" s="82"/>
      <c r="AT1667" s="82"/>
      <c r="AU1667" s="82"/>
      <c r="AV1667" s="82"/>
      <c r="AW1667" s="82"/>
      <c r="AX1667" s="82"/>
      <c r="AY1667" s="82"/>
      <c r="AZ1667" s="82"/>
      <c r="BA1667" s="82"/>
    </row>
    <row r="1668" spans="1:53" x14ac:dyDescent="0.35">
      <c r="A1668" s="82"/>
      <c r="B1668" s="82"/>
      <c r="C1668" s="82"/>
      <c r="D1668" s="82"/>
      <c r="E1668" s="82"/>
      <c r="F1668" s="82"/>
      <c r="G1668" s="82"/>
      <c r="H1668" s="82"/>
      <c r="I1668" s="82"/>
      <c r="J1668" s="82"/>
      <c r="K1668" s="82"/>
      <c r="L1668" s="82"/>
      <c r="M1668" s="82"/>
      <c r="N1668" s="82"/>
      <c r="O1668" s="82"/>
      <c r="P1668" s="82"/>
      <c r="Q1668" s="82"/>
      <c r="R1668" s="82"/>
      <c r="S1668" s="82"/>
      <c r="T1668" s="82"/>
      <c r="U1668" s="82"/>
      <c r="V1668" s="82"/>
      <c r="W1668" s="82"/>
      <c r="X1668" s="82"/>
      <c r="Y1668" s="82"/>
      <c r="Z1668" s="82"/>
      <c r="AA1668" s="82"/>
      <c r="AB1668" s="82"/>
      <c r="AC1668" s="82"/>
      <c r="AD1668" s="82"/>
      <c r="AE1668" s="82"/>
      <c r="AF1668" s="82"/>
      <c r="AG1668" s="82"/>
      <c r="AH1668" s="82"/>
      <c r="AI1668" s="82"/>
      <c r="AJ1668" s="82"/>
      <c r="AK1668" s="82"/>
      <c r="AL1668" s="82"/>
      <c r="AM1668" s="82"/>
      <c r="AN1668" s="82"/>
      <c r="AO1668" s="82"/>
      <c r="AP1668" s="82"/>
      <c r="AQ1668" s="82"/>
      <c r="AR1668" s="82"/>
      <c r="AS1668" s="82"/>
      <c r="AT1668" s="82"/>
      <c r="AU1668" s="82"/>
      <c r="AV1668" s="82"/>
      <c r="AW1668" s="82"/>
      <c r="AX1668" s="82"/>
      <c r="AY1668" s="82"/>
      <c r="AZ1668" s="82"/>
      <c r="BA1668" s="82"/>
    </row>
    <row r="1669" spans="1:53" x14ac:dyDescent="0.35">
      <c r="A1669" s="82"/>
      <c r="B1669" s="82"/>
      <c r="C1669" s="82"/>
      <c r="D1669" s="82"/>
      <c r="E1669" s="82"/>
      <c r="F1669" s="82"/>
      <c r="G1669" s="82"/>
      <c r="H1669" s="82"/>
      <c r="I1669" s="82"/>
      <c r="J1669" s="82"/>
      <c r="K1669" s="82"/>
      <c r="L1669" s="82"/>
      <c r="M1669" s="82"/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/>
      <c r="Y1669" s="82"/>
      <c r="Z1669" s="82"/>
      <c r="AA1669" s="82"/>
      <c r="AB1669" s="82"/>
      <c r="AC1669" s="82"/>
      <c r="AD1669" s="82"/>
      <c r="AE1669" s="82"/>
      <c r="AF1669" s="82"/>
      <c r="AG1669" s="82"/>
      <c r="AH1669" s="82"/>
      <c r="AI1669" s="82"/>
      <c r="AJ1669" s="82"/>
      <c r="AK1669" s="82"/>
      <c r="AL1669" s="82"/>
      <c r="AM1669" s="82"/>
      <c r="AN1669" s="82"/>
      <c r="AO1669" s="82"/>
      <c r="AP1669" s="82"/>
      <c r="AQ1669" s="82"/>
      <c r="AR1669" s="82"/>
      <c r="AS1669" s="82"/>
      <c r="AT1669" s="82"/>
      <c r="AU1669" s="82"/>
      <c r="AV1669" s="82"/>
      <c r="AW1669" s="82"/>
      <c r="AX1669" s="82"/>
      <c r="AY1669" s="82"/>
      <c r="AZ1669" s="82"/>
      <c r="BA1669" s="82"/>
    </row>
    <row r="1670" spans="1:53" x14ac:dyDescent="0.35">
      <c r="A1670" s="82"/>
      <c r="B1670" s="82"/>
      <c r="C1670" s="82"/>
      <c r="D1670" s="82"/>
      <c r="E1670" s="82"/>
      <c r="F1670" s="82"/>
      <c r="G1670" s="82"/>
      <c r="H1670" s="82"/>
      <c r="I1670" s="82"/>
      <c r="J1670" s="82"/>
      <c r="K1670" s="82"/>
      <c r="L1670" s="82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  <c r="Z1670" s="82"/>
      <c r="AA1670" s="82"/>
      <c r="AB1670" s="82"/>
      <c r="AC1670" s="82"/>
      <c r="AD1670" s="82"/>
      <c r="AE1670" s="82"/>
      <c r="AF1670" s="82"/>
      <c r="AG1670" s="82"/>
      <c r="AH1670" s="82"/>
      <c r="AI1670" s="82"/>
      <c r="AJ1670" s="82"/>
      <c r="AK1670" s="82"/>
      <c r="AL1670" s="82"/>
      <c r="AM1670" s="82"/>
      <c r="AN1670" s="82"/>
      <c r="AO1670" s="82"/>
      <c r="AP1670" s="82"/>
      <c r="AQ1670" s="82"/>
      <c r="AR1670" s="82"/>
      <c r="AS1670" s="82"/>
      <c r="AT1670" s="82"/>
      <c r="AU1670" s="82"/>
      <c r="AV1670" s="82"/>
      <c r="AW1670" s="82"/>
      <c r="AX1670" s="82"/>
      <c r="AY1670" s="82"/>
      <c r="AZ1670" s="82"/>
      <c r="BA1670" s="82"/>
    </row>
    <row r="1671" spans="1:53" x14ac:dyDescent="0.35">
      <c r="A1671" s="82"/>
      <c r="B1671" s="82"/>
      <c r="C1671" s="82"/>
      <c r="D1671" s="82"/>
      <c r="E1671" s="82"/>
      <c r="F1671" s="82"/>
      <c r="G1671" s="82"/>
      <c r="H1671" s="82"/>
      <c r="I1671" s="82"/>
      <c r="J1671" s="82"/>
      <c r="K1671" s="82"/>
      <c r="L1671" s="82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  <c r="Z1671" s="82"/>
      <c r="AA1671" s="82"/>
      <c r="AB1671" s="82"/>
      <c r="AC1671" s="82"/>
      <c r="AD1671" s="82"/>
      <c r="AE1671" s="82"/>
      <c r="AF1671" s="82"/>
      <c r="AG1671" s="82"/>
      <c r="AH1671" s="82"/>
      <c r="AI1671" s="82"/>
      <c r="AJ1671" s="82"/>
      <c r="AK1671" s="82"/>
      <c r="AL1671" s="82"/>
      <c r="AM1671" s="82"/>
      <c r="AN1671" s="82"/>
      <c r="AO1671" s="82"/>
      <c r="AP1671" s="82"/>
      <c r="AQ1671" s="82"/>
      <c r="AR1671" s="82"/>
      <c r="AS1671" s="82"/>
      <c r="AT1671" s="82"/>
      <c r="AU1671" s="82"/>
      <c r="AV1671" s="82"/>
      <c r="AW1671" s="82"/>
      <c r="AX1671" s="82"/>
      <c r="AY1671" s="82"/>
      <c r="AZ1671" s="82"/>
      <c r="BA1671" s="82"/>
    </row>
    <row r="1672" spans="1:53" x14ac:dyDescent="0.35">
      <c r="A1672" s="82"/>
      <c r="B1672" s="82"/>
      <c r="C1672" s="82"/>
      <c r="D1672" s="82"/>
      <c r="E1672" s="82"/>
      <c r="F1672" s="82"/>
      <c r="G1672" s="82"/>
      <c r="H1672" s="82"/>
      <c r="I1672" s="82"/>
      <c r="J1672" s="82"/>
      <c r="K1672" s="82"/>
      <c r="L1672" s="82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  <c r="Z1672" s="82"/>
      <c r="AA1672" s="82"/>
      <c r="AB1672" s="82"/>
      <c r="AC1672" s="82"/>
      <c r="AD1672" s="82"/>
      <c r="AE1672" s="82"/>
      <c r="AF1672" s="82"/>
      <c r="AG1672" s="82"/>
      <c r="AH1672" s="82"/>
      <c r="AI1672" s="82"/>
      <c r="AJ1672" s="82"/>
      <c r="AK1672" s="82"/>
      <c r="AL1672" s="82"/>
      <c r="AM1672" s="82"/>
      <c r="AN1672" s="82"/>
      <c r="AO1672" s="82"/>
      <c r="AP1672" s="82"/>
      <c r="AQ1672" s="82"/>
      <c r="AR1672" s="82"/>
      <c r="AS1672" s="82"/>
      <c r="AT1672" s="82"/>
      <c r="AU1672" s="82"/>
      <c r="AV1672" s="82"/>
      <c r="AW1672" s="82"/>
      <c r="AX1672" s="82"/>
      <c r="AY1672" s="82"/>
      <c r="AZ1672" s="82"/>
      <c r="BA1672" s="82"/>
    </row>
    <row r="1673" spans="1:53" x14ac:dyDescent="0.35">
      <c r="A1673" s="82"/>
      <c r="B1673" s="82"/>
      <c r="C1673" s="82"/>
      <c r="D1673" s="82"/>
      <c r="E1673" s="82"/>
      <c r="F1673" s="82"/>
      <c r="G1673" s="82"/>
      <c r="H1673" s="82"/>
      <c r="I1673" s="82"/>
      <c r="J1673" s="82"/>
      <c r="K1673" s="82"/>
      <c r="L1673" s="82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  <c r="Z1673" s="82"/>
      <c r="AA1673" s="82"/>
      <c r="AB1673" s="82"/>
      <c r="AC1673" s="82"/>
      <c r="AD1673" s="82"/>
      <c r="AE1673" s="82"/>
      <c r="AF1673" s="82"/>
      <c r="AG1673" s="82"/>
      <c r="AH1673" s="82"/>
      <c r="AI1673" s="82"/>
      <c r="AJ1673" s="82"/>
      <c r="AK1673" s="82"/>
      <c r="AL1673" s="82"/>
      <c r="AM1673" s="82"/>
      <c r="AN1673" s="82"/>
      <c r="AO1673" s="82"/>
      <c r="AP1673" s="82"/>
      <c r="AQ1673" s="82"/>
      <c r="AR1673" s="82"/>
      <c r="AS1673" s="82"/>
      <c r="AT1673" s="82"/>
      <c r="AU1673" s="82"/>
      <c r="AV1673" s="82"/>
      <c r="AW1673" s="82"/>
      <c r="AX1673" s="82"/>
      <c r="AY1673" s="82"/>
      <c r="AZ1673" s="82"/>
      <c r="BA1673" s="82"/>
    </row>
    <row r="1674" spans="1:53" x14ac:dyDescent="0.35">
      <c r="A1674" s="82"/>
      <c r="B1674" s="82"/>
      <c r="C1674" s="82"/>
      <c r="D1674" s="82"/>
      <c r="E1674" s="82"/>
      <c r="F1674" s="82"/>
      <c r="G1674" s="82"/>
      <c r="H1674" s="82"/>
      <c r="I1674" s="82"/>
      <c r="J1674" s="82"/>
      <c r="K1674" s="82"/>
      <c r="L1674" s="82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  <c r="Z1674" s="82"/>
      <c r="AA1674" s="82"/>
      <c r="AB1674" s="82"/>
      <c r="AC1674" s="82"/>
      <c r="AD1674" s="82"/>
      <c r="AE1674" s="82"/>
      <c r="AF1674" s="82"/>
      <c r="AG1674" s="82"/>
      <c r="AH1674" s="82"/>
      <c r="AI1674" s="82"/>
      <c r="AJ1674" s="82"/>
      <c r="AK1674" s="82"/>
      <c r="AL1674" s="82"/>
      <c r="AM1674" s="82"/>
      <c r="AN1674" s="82"/>
      <c r="AO1674" s="82"/>
      <c r="AP1674" s="82"/>
      <c r="AQ1674" s="82"/>
      <c r="AR1674" s="82"/>
      <c r="AS1674" s="82"/>
      <c r="AT1674" s="82"/>
      <c r="AU1674" s="82"/>
      <c r="AV1674" s="82"/>
      <c r="AW1674" s="82"/>
      <c r="AX1674" s="82"/>
      <c r="AY1674" s="82"/>
      <c r="AZ1674" s="82"/>
      <c r="BA1674" s="82"/>
    </row>
    <row r="1675" spans="1:53" x14ac:dyDescent="0.35">
      <c r="A1675" s="82"/>
      <c r="B1675" s="82"/>
      <c r="C1675" s="82"/>
      <c r="D1675" s="82"/>
      <c r="E1675" s="82"/>
      <c r="F1675" s="82"/>
      <c r="G1675" s="82"/>
      <c r="H1675" s="82"/>
      <c r="I1675" s="82"/>
      <c r="J1675" s="82"/>
      <c r="K1675" s="82"/>
      <c r="L1675" s="82"/>
      <c r="M1675" s="82"/>
      <c r="N1675" s="82"/>
      <c r="O1675" s="82"/>
      <c r="P1675" s="82"/>
      <c r="Q1675" s="82"/>
      <c r="R1675" s="82"/>
      <c r="S1675" s="82"/>
      <c r="T1675" s="82"/>
      <c r="U1675" s="82"/>
      <c r="V1675" s="82"/>
      <c r="W1675" s="82"/>
      <c r="X1675" s="82"/>
      <c r="Y1675" s="82"/>
      <c r="Z1675" s="82"/>
      <c r="AA1675" s="82"/>
      <c r="AB1675" s="82"/>
      <c r="AC1675" s="82"/>
      <c r="AD1675" s="82"/>
      <c r="AE1675" s="82"/>
      <c r="AF1675" s="82"/>
      <c r="AG1675" s="82"/>
      <c r="AH1675" s="82"/>
      <c r="AI1675" s="82"/>
      <c r="AJ1675" s="82"/>
      <c r="AK1675" s="82"/>
      <c r="AL1675" s="82"/>
      <c r="AM1675" s="82"/>
      <c r="AN1675" s="82"/>
      <c r="AO1675" s="82"/>
      <c r="AP1675" s="82"/>
      <c r="AQ1675" s="82"/>
      <c r="AR1675" s="82"/>
      <c r="AS1675" s="82"/>
      <c r="AT1675" s="82"/>
      <c r="AU1675" s="82"/>
      <c r="AV1675" s="82"/>
      <c r="AW1675" s="82"/>
      <c r="AX1675" s="82"/>
      <c r="AY1675" s="82"/>
      <c r="AZ1675" s="82"/>
      <c r="BA1675" s="82"/>
    </row>
    <row r="1676" spans="1:53" x14ac:dyDescent="0.35">
      <c r="A1676" s="82"/>
      <c r="B1676" s="82"/>
      <c r="C1676" s="82"/>
      <c r="D1676" s="82"/>
      <c r="E1676" s="82"/>
      <c r="F1676" s="82"/>
      <c r="G1676" s="82"/>
      <c r="H1676" s="82"/>
      <c r="I1676" s="82"/>
      <c r="J1676" s="82"/>
      <c r="K1676" s="82"/>
      <c r="L1676" s="82"/>
      <c r="M1676" s="82"/>
      <c r="N1676" s="82"/>
      <c r="O1676" s="82"/>
      <c r="P1676" s="82"/>
      <c r="Q1676" s="82"/>
      <c r="R1676" s="82"/>
      <c r="S1676" s="82"/>
      <c r="T1676" s="82"/>
      <c r="U1676" s="82"/>
      <c r="V1676" s="82"/>
      <c r="W1676" s="82"/>
      <c r="X1676" s="82"/>
      <c r="Y1676" s="82"/>
      <c r="Z1676" s="82"/>
      <c r="AA1676" s="82"/>
      <c r="AB1676" s="82"/>
      <c r="AC1676" s="82"/>
      <c r="AD1676" s="82"/>
      <c r="AE1676" s="82"/>
      <c r="AF1676" s="82"/>
      <c r="AG1676" s="82"/>
      <c r="AH1676" s="82"/>
      <c r="AI1676" s="82"/>
      <c r="AJ1676" s="82"/>
      <c r="AK1676" s="82"/>
      <c r="AL1676" s="82"/>
      <c r="AM1676" s="82"/>
      <c r="AN1676" s="82"/>
      <c r="AO1676" s="82"/>
      <c r="AP1676" s="82"/>
      <c r="AQ1676" s="82"/>
      <c r="AR1676" s="82"/>
      <c r="AS1676" s="82"/>
      <c r="AT1676" s="82"/>
      <c r="AU1676" s="82"/>
      <c r="AV1676" s="82"/>
      <c r="AW1676" s="82"/>
      <c r="AX1676" s="82"/>
      <c r="AY1676" s="82"/>
      <c r="AZ1676" s="82"/>
      <c r="BA1676" s="82"/>
    </row>
    <row r="1677" spans="1:53" x14ac:dyDescent="0.35">
      <c r="A1677" s="82"/>
      <c r="B1677" s="82"/>
      <c r="C1677" s="82"/>
      <c r="D1677" s="82"/>
      <c r="E1677" s="82"/>
      <c r="F1677" s="82"/>
      <c r="G1677" s="82"/>
      <c r="H1677" s="82"/>
      <c r="I1677" s="82"/>
      <c r="J1677" s="82"/>
      <c r="K1677" s="82"/>
      <c r="L1677" s="82"/>
      <c r="M1677" s="82"/>
      <c r="N1677" s="82"/>
      <c r="O1677" s="82"/>
      <c r="P1677" s="82"/>
      <c r="Q1677" s="82"/>
      <c r="R1677" s="82"/>
      <c r="S1677" s="82"/>
      <c r="T1677" s="82"/>
      <c r="U1677" s="82"/>
      <c r="V1677" s="82"/>
      <c r="W1677" s="82"/>
      <c r="X1677" s="82"/>
      <c r="Y1677" s="82"/>
      <c r="Z1677" s="82"/>
      <c r="AA1677" s="82"/>
      <c r="AB1677" s="82"/>
      <c r="AC1677" s="82"/>
      <c r="AD1677" s="82"/>
      <c r="AE1677" s="82"/>
      <c r="AF1677" s="82"/>
      <c r="AG1677" s="82"/>
      <c r="AH1677" s="82"/>
      <c r="AI1677" s="82"/>
      <c r="AJ1677" s="82"/>
      <c r="AK1677" s="82"/>
      <c r="AL1677" s="82"/>
      <c r="AM1677" s="82"/>
      <c r="AN1677" s="82"/>
      <c r="AO1677" s="82"/>
      <c r="AP1677" s="82"/>
      <c r="AQ1677" s="82"/>
      <c r="AR1677" s="82"/>
      <c r="AS1677" s="82"/>
      <c r="AT1677" s="82"/>
      <c r="AU1677" s="82"/>
      <c r="AV1677" s="82"/>
      <c r="AW1677" s="82"/>
      <c r="AX1677" s="82"/>
      <c r="AY1677" s="82"/>
      <c r="AZ1677" s="82"/>
      <c r="BA1677" s="82"/>
    </row>
    <row r="1678" spans="1:53" x14ac:dyDescent="0.35">
      <c r="A1678" s="82"/>
      <c r="B1678" s="82"/>
      <c r="C1678" s="82"/>
      <c r="D1678" s="82"/>
      <c r="E1678" s="82"/>
      <c r="F1678" s="82"/>
      <c r="G1678" s="82"/>
      <c r="H1678" s="82"/>
      <c r="I1678" s="82"/>
      <c r="J1678" s="82"/>
      <c r="K1678" s="82"/>
      <c r="L1678" s="82"/>
      <c r="M1678" s="82"/>
      <c r="N1678" s="82"/>
      <c r="O1678" s="82"/>
      <c r="P1678" s="82"/>
      <c r="Q1678" s="82"/>
      <c r="R1678" s="82"/>
      <c r="S1678" s="82"/>
      <c r="T1678" s="82"/>
      <c r="U1678" s="82"/>
      <c r="V1678" s="82"/>
      <c r="W1678" s="82"/>
      <c r="X1678" s="82"/>
      <c r="Y1678" s="82"/>
      <c r="Z1678" s="82"/>
      <c r="AA1678" s="82"/>
      <c r="AB1678" s="82"/>
      <c r="AC1678" s="82"/>
      <c r="AD1678" s="82"/>
      <c r="AE1678" s="82"/>
      <c r="AF1678" s="82"/>
      <c r="AG1678" s="82"/>
      <c r="AH1678" s="82"/>
      <c r="AI1678" s="82"/>
      <c r="AJ1678" s="82"/>
      <c r="AK1678" s="82"/>
      <c r="AL1678" s="82"/>
      <c r="AM1678" s="82"/>
      <c r="AN1678" s="82"/>
      <c r="AO1678" s="82"/>
      <c r="AP1678" s="82"/>
      <c r="AQ1678" s="82"/>
      <c r="AR1678" s="82"/>
      <c r="AS1678" s="82"/>
      <c r="AT1678" s="82"/>
      <c r="AU1678" s="82"/>
      <c r="AV1678" s="82"/>
      <c r="AW1678" s="82"/>
      <c r="AX1678" s="82"/>
      <c r="AY1678" s="82"/>
      <c r="AZ1678" s="82"/>
      <c r="BA1678" s="82"/>
    </row>
    <row r="1679" spans="1:53" x14ac:dyDescent="0.35">
      <c r="A1679" s="82"/>
      <c r="B1679" s="82"/>
      <c r="C1679" s="82"/>
      <c r="D1679" s="82"/>
      <c r="E1679" s="82"/>
      <c r="F1679" s="82"/>
      <c r="G1679" s="82"/>
      <c r="H1679" s="82"/>
      <c r="I1679" s="82"/>
      <c r="J1679" s="82"/>
      <c r="K1679" s="82"/>
      <c r="L1679" s="82"/>
      <c r="M1679" s="82"/>
      <c r="N1679" s="82"/>
      <c r="O1679" s="82"/>
      <c r="P1679" s="82"/>
      <c r="Q1679" s="82"/>
      <c r="R1679" s="82"/>
      <c r="S1679" s="82"/>
      <c r="T1679" s="82"/>
      <c r="U1679" s="82"/>
      <c r="V1679" s="82"/>
      <c r="W1679" s="82"/>
      <c r="X1679" s="82"/>
      <c r="Y1679" s="82"/>
      <c r="Z1679" s="82"/>
      <c r="AA1679" s="82"/>
      <c r="AB1679" s="82"/>
      <c r="AC1679" s="82"/>
      <c r="AD1679" s="82"/>
      <c r="AE1679" s="82"/>
      <c r="AF1679" s="82"/>
      <c r="AG1679" s="82"/>
      <c r="AH1679" s="82"/>
      <c r="AI1679" s="82"/>
      <c r="AJ1679" s="82"/>
      <c r="AK1679" s="82"/>
      <c r="AL1679" s="82"/>
      <c r="AM1679" s="82"/>
      <c r="AN1679" s="82"/>
      <c r="AO1679" s="82"/>
      <c r="AP1679" s="82"/>
      <c r="AQ1679" s="82"/>
      <c r="AR1679" s="82"/>
      <c r="AS1679" s="82"/>
      <c r="AT1679" s="82"/>
      <c r="AU1679" s="82"/>
      <c r="AV1679" s="82"/>
      <c r="AW1679" s="82"/>
      <c r="AX1679" s="82"/>
      <c r="AY1679" s="82"/>
      <c r="AZ1679" s="82"/>
      <c r="BA1679" s="82"/>
    </row>
    <row r="1680" spans="1:53" x14ac:dyDescent="0.35">
      <c r="A1680" s="82"/>
      <c r="B1680" s="82"/>
      <c r="C1680" s="82"/>
      <c r="D1680" s="82"/>
      <c r="E1680" s="82"/>
      <c r="F1680" s="82"/>
      <c r="G1680" s="82"/>
      <c r="H1680" s="82"/>
      <c r="I1680" s="82"/>
      <c r="J1680" s="82"/>
      <c r="K1680" s="82"/>
      <c r="L1680" s="82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  <c r="Z1680" s="82"/>
      <c r="AA1680" s="82"/>
      <c r="AB1680" s="82"/>
      <c r="AC1680" s="82"/>
      <c r="AD1680" s="82"/>
      <c r="AE1680" s="82"/>
      <c r="AF1680" s="82"/>
      <c r="AG1680" s="82"/>
      <c r="AH1680" s="82"/>
      <c r="AI1680" s="82"/>
      <c r="AJ1680" s="82"/>
      <c r="AK1680" s="82"/>
      <c r="AL1680" s="82"/>
      <c r="AM1680" s="82"/>
      <c r="AN1680" s="82"/>
      <c r="AO1680" s="82"/>
      <c r="AP1680" s="82"/>
      <c r="AQ1680" s="82"/>
      <c r="AR1680" s="82"/>
      <c r="AS1680" s="82"/>
      <c r="AT1680" s="82"/>
      <c r="AU1680" s="82"/>
      <c r="AV1680" s="82"/>
      <c r="AW1680" s="82"/>
      <c r="AX1680" s="82"/>
      <c r="AY1680" s="82"/>
      <c r="AZ1680" s="82"/>
      <c r="BA1680" s="82"/>
    </row>
    <row r="1681" spans="1:53" x14ac:dyDescent="0.35">
      <c r="A1681" s="82"/>
      <c r="B1681" s="82"/>
      <c r="C1681" s="82"/>
      <c r="D1681" s="82"/>
      <c r="E1681" s="82"/>
      <c r="F1681" s="82"/>
      <c r="G1681" s="82"/>
      <c r="H1681" s="82"/>
      <c r="I1681" s="82"/>
      <c r="J1681" s="82"/>
      <c r="K1681" s="82"/>
      <c r="L1681" s="82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  <c r="Z1681" s="82"/>
      <c r="AA1681" s="82"/>
      <c r="AB1681" s="82"/>
      <c r="AC1681" s="82"/>
      <c r="AD1681" s="82"/>
      <c r="AE1681" s="82"/>
      <c r="AF1681" s="82"/>
      <c r="AG1681" s="82"/>
      <c r="AH1681" s="82"/>
      <c r="AI1681" s="82"/>
      <c r="AJ1681" s="82"/>
      <c r="AK1681" s="82"/>
      <c r="AL1681" s="82"/>
      <c r="AM1681" s="82"/>
      <c r="AN1681" s="82"/>
      <c r="AO1681" s="82"/>
      <c r="AP1681" s="82"/>
      <c r="AQ1681" s="82"/>
      <c r="AR1681" s="82"/>
      <c r="AS1681" s="82"/>
      <c r="AT1681" s="82"/>
      <c r="AU1681" s="82"/>
      <c r="AV1681" s="82"/>
      <c r="AW1681" s="82"/>
      <c r="AX1681" s="82"/>
      <c r="AY1681" s="82"/>
      <c r="AZ1681" s="82"/>
      <c r="BA1681" s="82"/>
    </row>
    <row r="1682" spans="1:53" x14ac:dyDescent="0.35">
      <c r="A1682" s="82"/>
      <c r="B1682" s="82"/>
      <c r="C1682" s="82"/>
      <c r="D1682" s="82"/>
      <c r="E1682" s="82"/>
      <c r="F1682" s="82"/>
      <c r="G1682" s="82"/>
      <c r="H1682" s="82"/>
      <c r="I1682" s="82"/>
      <c r="J1682" s="82"/>
      <c r="K1682" s="82"/>
      <c r="L1682" s="82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  <c r="Z1682" s="82"/>
      <c r="AA1682" s="82"/>
      <c r="AB1682" s="82"/>
      <c r="AC1682" s="82"/>
      <c r="AD1682" s="82"/>
      <c r="AE1682" s="82"/>
      <c r="AF1682" s="82"/>
      <c r="AG1682" s="82"/>
      <c r="AH1682" s="82"/>
      <c r="AI1682" s="82"/>
      <c r="AJ1682" s="82"/>
      <c r="AK1682" s="82"/>
      <c r="AL1682" s="82"/>
      <c r="AM1682" s="82"/>
      <c r="AN1682" s="82"/>
      <c r="AO1682" s="82"/>
      <c r="AP1682" s="82"/>
      <c r="AQ1682" s="82"/>
      <c r="AR1682" s="82"/>
      <c r="AS1682" s="82"/>
      <c r="AT1682" s="82"/>
      <c r="AU1682" s="82"/>
      <c r="AV1682" s="82"/>
      <c r="AW1682" s="82"/>
      <c r="AX1682" s="82"/>
      <c r="AY1682" s="82"/>
      <c r="AZ1682" s="82"/>
      <c r="BA1682" s="82"/>
    </row>
    <row r="1683" spans="1:53" x14ac:dyDescent="0.35">
      <c r="A1683" s="82"/>
      <c r="B1683" s="82"/>
      <c r="C1683" s="82"/>
      <c r="D1683" s="82"/>
      <c r="E1683" s="82"/>
      <c r="F1683" s="82"/>
      <c r="G1683" s="82"/>
      <c r="H1683" s="82"/>
      <c r="I1683" s="82"/>
      <c r="J1683" s="82"/>
      <c r="K1683" s="82"/>
      <c r="L1683" s="82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  <c r="Z1683" s="82"/>
      <c r="AA1683" s="82"/>
      <c r="AB1683" s="82"/>
      <c r="AC1683" s="82"/>
      <c r="AD1683" s="82"/>
      <c r="AE1683" s="82"/>
      <c r="AF1683" s="82"/>
      <c r="AG1683" s="82"/>
      <c r="AH1683" s="82"/>
      <c r="AI1683" s="82"/>
      <c r="AJ1683" s="82"/>
      <c r="AK1683" s="82"/>
      <c r="AL1683" s="82"/>
      <c r="AM1683" s="82"/>
      <c r="AN1683" s="82"/>
      <c r="AO1683" s="82"/>
      <c r="AP1683" s="82"/>
      <c r="AQ1683" s="82"/>
      <c r="AR1683" s="82"/>
      <c r="AS1683" s="82"/>
      <c r="AT1683" s="82"/>
      <c r="AU1683" s="82"/>
      <c r="AV1683" s="82"/>
      <c r="AW1683" s="82"/>
      <c r="AX1683" s="82"/>
      <c r="AY1683" s="82"/>
      <c r="AZ1683" s="82"/>
      <c r="BA1683" s="82"/>
    </row>
    <row r="1684" spans="1:53" x14ac:dyDescent="0.35">
      <c r="A1684" s="82"/>
      <c r="B1684" s="82"/>
      <c r="C1684" s="82"/>
      <c r="D1684" s="82"/>
      <c r="E1684" s="82"/>
      <c r="F1684" s="82"/>
      <c r="G1684" s="82"/>
      <c r="H1684" s="82"/>
      <c r="I1684" s="82"/>
      <c r="J1684" s="82"/>
      <c r="K1684" s="82"/>
      <c r="L1684" s="82"/>
      <c r="M1684" s="82"/>
      <c r="N1684" s="82"/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  <c r="Z1684" s="82"/>
      <c r="AA1684" s="82"/>
      <c r="AB1684" s="82"/>
      <c r="AC1684" s="82"/>
      <c r="AD1684" s="82"/>
      <c r="AE1684" s="82"/>
      <c r="AF1684" s="82"/>
      <c r="AG1684" s="82"/>
      <c r="AH1684" s="82"/>
      <c r="AI1684" s="82"/>
      <c r="AJ1684" s="82"/>
      <c r="AK1684" s="82"/>
      <c r="AL1684" s="82"/>
      <c r="AM1684" s="82"/>
      <c r="AN1684" s="82"/>
      <c r="AO1684" s="82"/>
      <c r="AP1684" s="82"/>
      <c r="AQ1684" s="82"/>
      <c r="AR1684" s="82"/>
      <c r="AS1684" s="82"/>
      <c r="AT1684" s="82"/>
      <c r="AU1684" s="82"/>
      <c r="AV1684" s="82"/>
      <c r="AW1684" s="82"/>
      <c r="AX1684" s="82"/>
      <c r="AY1684" s="82"/>
      <c r="AZ1684" s="82"/>
      <c r="BA1684" s="82"/>
    </row>
    <row r="1685" spans="1:53" x14ac:dyDescent="0.35">
      <c r="A1685" s="82"/>
      <c r="B1685" s="82"/>
      <c r="C1685" s="82"/>
      <c r="D1685" s="82"/>
      <c r="E1685" s="82"/>
      <c r="F1685" s="82"/>
      <c r="G1685" s="82"/>
      <c r="H1685" s="82"/>
      <c r="I1685" s="82"/>
      <c r="J1685" s="82"/>
      <c r="K1685" s="82"/>
      <c r="L1685" s="82"/>
      <c r="M1685" s="82"/>
      <c r="N1685" s="82"/>
      <c r="O1685" s="82"/>
      <c r="P1685" s="82"/>
      <c r="Q1685" s="82"/>
      <c r="R1685" s="82"/>
      <c r="S1685" s="82"/>
      <c r="T1685" s="82"/>
      <c r="U1685" s="82"/>
      <c r="V1685" s="82"/>
      <c r="W1685" s="82"/>
      <c r="X1685" s="82"/>
      <c r="Y1685" s="82"/>
      <c r="Z1685" s="82"/>
      <c r="AA1685" s="82"/>
      <c r="AB1685" s="82"/>
      <c r="AC1685" s="82"/>
      <c r="AD1685" s="82"/>
      <c r="AE1685" s="82"/>
      <c r="AF1685" s="82"/>
      <c r="AG1685" s="82"/>
      <c r="AH1685" s="82"/>
      <c r="AI1685" s="82"/>
      <c r="AJ1685" s="82"/>
      <c r="AK1685" s="82"/>
      <c r="AL1685" s="82"/>
      <c r="AM1685" s="82"/>
      <c r="AN1685" s="82"/>
      <c r="AO1685" s="82"/>
      <c r="AP1685" s="82"/>
      <c r="AQ1685" s="82"/>
      <c r="AR1685" s="82"/>
      <c r="AS1685" s="82"/>
      <c r="AT1685" s="82"/>
      <c r="AU1685" s="82"/>
      <c r="AV1685" s="82"/>
      <c r="AW1685" s="82"/>
      <c r="AX1685" s="82"/>
      <c r="AY1685" s="82"/>
      <c r="AZ1685" s="82"/>
      <c r="BA1685" s="82"/>
    </row>
    <row r="1686" spans="1:53" x14ac:dyDescent="0.35">
      <c r="A1686" s="82"/>
      <c r="B1686" s="82"/>
      <c r="C1686" s="82"/>
      <c r="D1686" s="82"/>
      <c r="E1686" s="82"/>
      <c r="F1686" s="82"/>
      <c r="G1686" s="82"/>
      <c r="H1686" s="82"/>
      <c r="I1686" s="82"/>
      <c r="J1686" s="82"/>
      <c r="K1686" s="82"/>
      <c r="L1686" s="82"/>
      <c r="M1686" s="82"/>
      <c r="N1686" s="82"/>
      <c r="O1686" s="82"/>
      <c r="P1686" s="82"/>
      <c r="Q1686" s="82"/>
      <c r="R1686" s="82"/>
      <c r="S1686" s="82"/>
      <c r="T1686" s="82"/>
      <c r="U1686" s="82"/>
      <c r="V1686" s="82"/>
      <c r="W1686" s="82"/>
      <c r="X1686" s="82"/>
      <c r="Y1686" s="82"/>
      <c r="Z1686" s="82"/>
      <c r="AA1686" s="82"/>
      <c r="AB1686" s="82"/>
      <c r="AC1686" s="82"/>
      <c r="AD1686" s="82"/>
      <c r="AE1686" s="82"/>
      <c r="AF1686" s="82"/>
      <c r="AG1686" s="82"/>
      <c r="AH1686" s="82"/>
      <c r="AI1686" s="82"/>
      <c r="AJ1686" s="82"/>
      <c r="AK1686" s="82"/>
      <c r="AL1686" s="82"/>
      <c r="AM1686" s="82"/>
      <c r="AN1686" s="82"/>
      <c r="AO1686" s="82"/>
      <c r="AP1686" s="82"/>
      <c r="AQ1686" s="82"/>
      <c r="AR1686" s="82"/>
      <c r="AS1686" s="82"/>
      <c r="AT1686" s="82"/>
      <c r="AU1686" s="82"/>
      <c r="AV1686" s="82"/>
      <c r="AW1686" s="82"/>
      <c r="AX1686" s="82"/>
      <c r="AY1686" s="82"/>
      <c r="AZ1686" s="82"/>
      <c r="BA1686" s="82"/>
    </row>
    <row r="1687" spans="1:53" x14ac:dyDescent="0.35">
      <c r="A1687" s="82"/>
      <c r="B1687" s="82"/>
      <c r="C1687" s="82"/>
      <c r="D1687" s="82"/>
      <c r="E1687" s="82"/>
      <c r="F1687" s="82"/>
      <c r="G1687" s="82"/>
      <c r="H1687" s="82"/>
      <c r="I1687" s="82"/>
      <c r="J1687" s="82"/>
      <c r="K1687" s="82"/>
      <c r="L1687" s="82"/>
      <c r="M1687" s="82"/>
      <c r="N1687" s="82"/>
      <c r="O1687" s="82"/>
      <c r="P1687" s="82"/>
      <c r="Q1687" s="82"/>
      <c r="R1687" s="82"/>
      <c r="S1687" s="82"/>
      <c r="T1687" s="82"/>
      <c r="U1687" s="82"/>
      <c r="V1687" s="82"/>
      <c r="W1687" s="82"/>
      <c r="X1687" s="82"/>
      <c r="Y1687" s="82"/>
      <c r="Z1687" s="82"/>
      <c r="AA1687" s="82"/>
      <c r="AB1687" s="82"/>
      <c r="AC1687" s="82"/>
      <c r="AD1687" s="82"/>
      <c r="AE1687" s="82"/>
      <c r="AF1687" s="82"/>
      <c r="AG1687" s="82"/>
      <c r="AH1687" s="82"/>
      <c r="AI1687" s="82"/>
      <c r="AJ1687" s="82"/>
      <c r="AK1687" s="82"/>
      <c r="AL1687" s="82"/>
      <c r="AM1687" s="82"/>
      <c r="AN1687" s="82"/>
      <c r="AO1687" s="82"/>
      <c r="AP1687" s="82"/>
      <c r="AQ1687" s="82"/>
      <c r="AR1687" s="82"/>
      <c r="AS1687" s="82"/>
      <c r="AT1687" s="82"/>
      <c r="AU1687" s="82"/>
      <c r="AV1687" s="82"/>
      <c r="AW1687" s="82"/>
      <c r="AX1687" s="82"/>
      <c r="AY1687" s="82"/>
      <c r="AZ1687" s="82"/>
      <c r="BA1687" s="82"/>
    </row>
    <row r="1688" spans="1:53" x14ac:dyDescent="0.35">
      <c r="A1688" s="82"/>
      <c r="B1688" s="82"/>
      <c r="C1688" s="82"/>
      <c r="D1688" s="82"/>
      <c r="E1688" s="82"/>
      <c r="F1688" s="82"/>
      <c r="G1688" s="82"/>
      <c r="H1688" s="82"/>
      <c r="I1688" s="82"/>
      <c r="J1688" s="82"/>
      <c r="K1688" s="82"/>
      <c r="L1688" s="82"/>
      <c r="M1688" s="82"/>
      <c r="N1688" s="82"/>
      <c r="O1688" s="82"/>
      <c r="P1688" s="82"/>
      <c r="Q1688" s="82"/>
      <c r="R1688" s="82"/>
      <c r="S1688" s="82"/>
      <c r="T1688" s="82"/>
      <c r="U1688" s="82"/>
      <c r="V1688" s="82"/>
      <c r="W1688" s="82"/>
      <c r="X1688" s="82"/>
      <c r="Y1688" s="82"/>
      <c r="Z1688" s="82"/>
      <c r="AA1688" s="82"/>
      <c r="AB1688" s="82"/>
      <c r="AC1688" s="82"/>
      <c r="AD1688" s="82"/>
      <c r="AE1688" s="82"/>
      <c r="AF1688" s="82"/>
      <c r="AG1688" s="82"/>
      <c r="AH1688" s="82"/>
      <c r="AI1688" s="82"/>
      <c r="AJ1688" s="82"/>
      <c r="AK1688" s="82"/>
      <c r="AL1688" s="82"/>
      <c r="AM1688" s="82"/>
      <c r="AN1688" s="82"/>
      <c r="AO1688" s="82"/>
      <c r="AP1688" s="82"/>
      <c r="AQ1688" s="82"/>
      <c r="AR1688" s="82"/>
      <c r="AS1688" s="82"/>
      <c r="AT1688" s="82"/>
      <c r="AU1688" s="82"/>
      <c r="AV1688" s="82"/>
      <c r="AW1688" s="82"/>
      <c r="AX1688" s="82"/>
      <c r="AY1688" s="82"/>
      <c r="AZ1688" s="82"/>
      <c r="BA1688" s="82"/>
    </row>
    <row r="1689" spans="1:53" x14ac:dyDescent="0.35">
      <c r="A1689" s="82"/>
      <c r="B1689" s="82"/>
      <c r="C1689" s="82"/>
      <c r="D1689" s="82"/>
      <c r="E1689" s="82"/>
      <c r="F1689" s="82"/>
      <c r="G1689" s="82"/>
      <c r="H1689" s="82"/>
      <c r="I1689" s="82"/>
      <c r="J1689" s="82"/>
      <c r="K1689" s="82"/>
      <c r="L1689" s="82"/>
      <c r="M1689" s="82"/>
      <c r="N1689" s="82"/>
      <c r="O1689" s="82"/>
      <c r="P1689" s="82"/>
      <c r="Q1689" s="82"/>
      <c r="R1689" s="82"/>
      <c r="S1689" s="82"/>
      <c r="T1689" s="82"/>
      <c r="U1689" s="82"/>
      <c r="V1689" s="82"/>
      <c r="W1689" s="82"/>
      <c r="X1689" s="82"/>
      <c r="Y1689" s="82"/>
      <c r="Z1689" s="82"/>
      <c r="AA1689" s="82"/>
      <c r="AB1689" s="82"/>
      <c r="AC1689" s="82"/>
      <c r="AD1689" s="82"/>
      <c r="AE1689" s="82"/>
      <c r="AF1689" s="82"/>
      <c r="AG1689" s="82"/>
      <c r="AH1689" s="82"/>
      <c r="AI1689" s="82"/>
      <c r="AJ1689" s="82"/>
      <c r="AK1689" s="82"/>
      <c r="AL1689" s="82"/>
      <c r="AM1689" s="82"/>
      <c r="AN1689" s="82"/>
      <c r="AO1689" s="82"/>
      <c r="AP1689" s="82"/>
      <c r="AQ1689" s="82"/>
      <c r="AR1689" s="82"/>
      <c r="AS1689" s="82"/>
      <c r="AT1689" s="82"/>
      <c r="AU1689" s="82"/>
      <c r="AV1689" s="82"/>
      <c r="AW1689" s="82"/>
      <c r="AX1689" s="82"/>
      <c r="AY1689" s="82"/>
      <c r="AZ1689" s="82"/>
      <c r="BA1689" s="82"/>
    </row>
    <row r="1690" spans="1:53" x14ac:dyDescent="0.35">
      <c r="A1690" s="82"/>
      <c r="B1690" s="82"/>
      <c r="C1690" s="82"/>
      <c r="D1690" s="82"/>
      <c r="E1690" s="82"/>
      <c r="F1690" s="82"/>
      <c r="G1690" s="82"/>
      <c r="H1690" s="82"/>
      <c r="I1690" s="82"/>
      <c r="J1690" s="82"/>
      <c r="K1690" s="82"/>
      <c r="L1690" s="82"/>
      <c r="M1690" s="82"/>
      <c r="N1690" s="82"/>
      <c r="O1690" s="82"/>
      <c r="P1690" s="82"/>
      <c r="Q1690" s="82"/>
      <c r="R1690" s="82"/>
      <c r="S1690" s="82"/>
      <c r="T1690" s="82"/>
      <c r="U1690" s="82"/>
      <c r="V1690" s="82"/>
      <c r="W1690" s="82"/>
      <c r="X1690" s="82"/>
      <c r="Y1690" s="82"/>
      <c r="Z1690" s="82"/>
      <c r="AA1690" s="82"/>
      <c r="AB1690" s="82"/>
      <c r="AC1690" s="82"/>
      <c r="AD1690" s="82"/>
      <c r="AE1690" s="82"/>
      <c r="AF1690" s="82"/>
      <c r="AG1690" s="82"/>
      <c r="AH1690" s="82"/>
      <c r="AI1690" s="82"/>
      <c r="AJ1690" s="82"/>
      <c r="AK1690" s="82"/>
      <c r="AL1690" s="82"/>
      <c r="AM1690" s="82"/>
      <c r="AN1690" s="82"/>
      <c r="AO1690" s="82"/>
      <c r="AP1690" s="82"/>
      <c r="AQ1690" s="82"/>
      <c r="AR1690" s="82"/>
      <c r="AS1690" s="82"/>
      <c r="AT1690" s="82"/>
      <c r="AU1690" s="82"/>
      <c r="AV1690" s="82"/>
      <c r="AW1690" s="82"/>
      <c r="AX1690" s="82"/>
      <c r="AY1690" s="82"/>
      <c r="AZ1690" s="82"/>
      <c r="BA1690" s="82"/>
    </row>
    <row r="1691" spans="1:53" x14ac:dyDescent="0.35">
      <c r="A1691" s="82"/>
      <c r="B1691" s="82"/>
      <c r="C1691" s="82"/>
      <c r="D1691" s="82"/>
      <c r="E1691" s="82"/>
      <c r="F1691" s="82"/>
      <c r="G1691" s="82"/>
      <c r="H1691" s="82"/>
      <c r="I1691" s="82"/>
      <c r="J1691" s="82"/>
      <c r="K1691" s="82"/>
      <c r="L1691" s="82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  <c r="Z1691" s="82"/>
      <c r="AA1691" s="82"/>
      <c r="AB1691" s="82"/>
      <c r="AC1691" s="82"/>
      <c r="AD1691" s="82"/>
      <c r="AE1691" s="82"/>
      <c r="AF1691" s="82"/>
      <c r="AG1691" s="82"/>
      <c r="AH1691" s="82"/>
      <c r="AI1691" s="82"/>
      <c r="AJ1691" s="82"/>
      <c r="AK1691" s="82"/>
      <c r="AL1691" s="82"/>
      <c r="AM1691" s="82"/>
      <c r="AN1691" s="82"/>
      <c r="AO1691" s="82"/>
      <c r="AP1691" s="82"/>
      <c r="AQ1691" s="82"/>
      <c r="AR1691" s="82"/>
      <c r="AS1691" s="82"/>
      <c r="AT1691" s="82"/>
      <c r="AU1691" s="82"/>
      <c r="AV1691" s="82"/>
      <c r="AW1691" s="82"/>
      <c r="AX1691" s="82"/>
      <c r="AY1691" s="82"/>
      <c r="AZ1691" s="82"/>
      <c r="BA1691" s="82"/>
    </row>
    <row r="1692" spans="1:53" s="18" customFormat="1" ht="15.5" x14ac:dyDescent="0.35">
      <c r="A1692" s="82"/>
      <c r="B1692" s="82"/>
      <c r="C1692" s="82"/>
      <c r="D1692" s="82"/>
      <c r="E1692" s="82"/>
      <c r="F1692" s="82"/>
      <c r="G1692" s="82"/>
      <c r="H1692" s="82"/>
      <c r="I1692" s="82"/>
      <c r="J1692" s="82"/>
      <c r="K1692" s="82"/>
      <c r="L1692" s="82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  <c r="Z1692" s="82"/>
      <c r="AA1692" s="82"/>
      <c r="AB1692" s="82"/>
      <c r="AC1692" s="82"/>
      <c r="AD1692" s="82"/>
      <c r="AE1692" s="82"/>
      <c r="AF1692" s="82"/>
      <c r="AG1692" s="82"/>
      <c r="AH1692" s="82"/>
      <c r="AI1692" s="82"/>
      <c r="AJ1692" s="82"/>
      <c r="AK1692" s="82"/>
      <c r="AL1692" s="82"/>
      <c r="AM1692" s="82"/>
      <c r="AN1692" s="82"/>
      <c r="AO1692" s="82"/>
      <c r="AP1692" s="82"/>
      <c r="AQ1692" s="82"/>
      <c r="AR1692" s="82"/>
      <c r="AS1692" s="82"/>
      <c r="AT1692" s="82"/>
      <c r="AU1692" s="82"/>
      <c r="AV1692" s="82"/>
      <c r="AW1692" s="82"/>
      <c r="AX1692" s="82"/>
      <c r="AY1692" s="82"/>
      <c r="AZ1692" s="82"/>
      <c r="BA1692" s="82"/>
    </row>
    <row r="1693" spans="1:53" x14ac:dyDescent="0.35">
      <c r="A1693" s="82"/>
      <c r="B1693" s="82"/>
      <c r="C1693" s="82"/>
      <c r="D1693" s="82"/>
      <c r="E1693" s="82"/>
      <c r="F1693" s="82"/>
      <c r="G1693" s="82"/>
      <c r="H1693" s="82"/>
      <c r="I1693" s="82"/>
      <c r="J1693" s="82"/>
      <c r="K1693" s="82"/>
      <c r="L1693" s="82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  <c r="Z1693" s="82"/>
      <c r="AA1693" s="82"/>
      <c r="AB1693" s="82"/>
      <c r="AC1693" s="82"/>
      <c r="AD1693" s="82"/>
      <c r="AE1693" s="82"/>
      <c r="AF1693" s="82"/>
      <c r="AG1693" s="82"/>
      <c r="AH1693" s="82"/>
      <c r="AI1693" s="82"/>
      <c r="AJ1693" s="82"/>
      <c r="AK1693" s="82"/>
      <c r="AL1693" s="82"/>
      <c r="AM1693" s="82"/>
      <c r="AN1693" s="82"/>
      <c r="AO1693" s="82"/>
      <c r="AP1693" s="82"/>
      <c r="AQ1693" s="82"/>
      <c r="AR1693" s="82"/>
      <c r="AS1693" s="82"/>
      <c r="AT1693" s="82"/>
      <c r="AU1693" s="82"/>
      <c r="AV1693" s="82"/>
      <c r="AW1693" s="82"/>
      <c r="AX1693" s="82"/>
      <c r="AY1693" s="82"/>
      <c r="AZ1693" s="82"/>
      <c r="BA1693" s="82"/>
    </row>
    <row r="1694" spans="1:53" x14ac:dyDescent="0.35">
      <c r="A1694" s="82"/>
      <c r="B1694" s="82"/>
      <c r="C1694" s="82"/>
      <c r="D1694" s="82"/>
      <c r="E1694" s="82"/>
      <c r="F1694" s="82"/>
      <c r="G1694" s="82"/>
      <c r="H1694" s="82"/>
      <c r="I1694" s="82"/>
      <c r="J1694" s="82"/>
      <c r="K1694" s="82"/>
      <c r="L1694" s="82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  <c r="Z1694" s="82"/>
      <c r="AA1694" s="82"/>
      <c r="AB1694" s="82"/>
      <c r="AC1694" s="82"/>
      <c r="AD1694" s="82"/>
      <c r="AE1694" s="82"/>
      <c r="AF1694" s="82"/>
      <c r="AG1694" s="82"/>
      <c r="AH1694" s="82"/>
      <c r="AI1694" s="82"/>
      <c r="AJ1694" s="82"/>
      <c r="AK1694" s="82"/>
      <c r="AL1694" s="82"/>
      <c r="AM1694" s="82"/>
      <c r="AN1694" s="82"/>
      <c r="AO1694" s="82"/>
      <c r="AP1694" s="82"/>
      <c r="AQ1694" s="82"/>
      <c r="AR1694" s="82"/>
      <c r="AS1694" s="82"/>
      <c r="AT1694" s="82"/>
      <c r="AU1694" s="82"/>
      <c r="AV1694" s="82"/>
      <c r="AW1694" s="82"/>
      <c r="AX1694" s="82"/>
      <c r="AY1694" s="82"/>
      <c r="AZ1694" s="82"/>
      <c r="BA1694" s="82"/>
    </row>
    <row r="1695" spans="1:53" x14ac:dyDescent="0.35">
      <c r="A1695" s="82"/>
      <c r="B1695" s="82"/>
      <c r="C1695" s="82"/>
      <c r="D1695" s="82"/>
      <c r="E1695" s="82"/>
      <c r="F1695" s="82"/>
      <c r="G1695" s="82"/>
      <c r="H1695" s="82"/>
      <c r="I1695" s="82"/>
      <c r="J1695" s="82"/>
      <c r="K1695" s="82"/>
      <c r="L1695" s="82"/>
      <c r="M1695" s="82"/>
      <c r="N1695" s="82"/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  <c r="Z1695" s="82"/>
      <c r="AA1695" s="82"/>
      <c r="AB1695" s="82"/>
      <c r="AC1695" s="82"/>
      <c r="AD1695" s="82"/>
      <c r="AE1695" s="82"/>
      <c r="AF1695" s="82"/>
      <c r="AG1695" s="82"/>
      <c r="AH1695" s="82"/>
      <c r="AI1695" s="82"/>
      <c r="AJ1695" s="82"/>
      <c r="AK1695" s="82"/>
      <c r="AL1695" s="82"/>
      <c r="AM1695" s="82"/>
      <c r="AN1695" s="82"/>
      <c r="AO1695" s="82"/>
      <c r="AP1695" s="82"/>
      <c r="AQ1695" s="82"/>
      <c r="AR1695" s="82"/>
      <c r="AS1695" s="82"/>
      <c r="AT1695" s="82"/>
      <c r="AU1695" s="82"/>
      <c r="AV1695" s="82"/>
      <c r="AW1695" s="82"/>
      <c r="AX1695" s="82"/>
      <c r="AY1695" s="82"/>
      <c r="AZ1695" s="82"/>
      <c r="BA1695" s="82"/>
    </row>
    <row r="1696" spans="1:53" x14ac:dyDescent="0.35">
      <c r="A1696" s="82"/>
      <c r="B1696" s="82"/>
      <c r="C1696" s="82"/>
      <c r="D1696" s="82"/>
      <c r="E1696" s="82"/>
      <c r="F1696" s="82"/>
      <c r="G1696" s="82"/>
      <c r="H1696" s="82"/>
      <c r="I1696" s="82"/>
      <c r="J1696" s="82"/>
      <c r="K1696" s="82"/>
      <c r="L1696" s="82"/>
      <c r="M1696" s="82"/>
      <c r="N1696" s="82"/>
      <c r="O1696" s="82"/>
      <c r="P1696" s="82"/>
      <c r="Q1696" s="82"/>
      <c r="R1696" s="82"/>
      <c r="S1696" s="82"/>
      <c r="T1696" s="82"/>
      <c r="U1696" s="82"/>
      <c r="V1696" s="82"/>
      <c r="W1696" s="82"/>
      <c r="X1696" s="82"/>
      <c r="Y1696" s="82"/>
      <c r="Z1696" s="82"/>
      <c r="AA1696" s="82"/>
      <c r="AB1696" s="82"/>
      <c r="AC1696" s="82"/>
      <c r="AD1696" s="82"/>
      <c r="AE1696" s="82"/>
      <c r="AF1696" s="82"/>
      <c r="AG1696" s="82"/>
      <c r="AH1696" s="82"/>
      <c r="AI1696" s="82"/>
      <c r="AJ1696" s="82"/>
      <c r="AK1696" s="82"/>
      <c r="AL1696" s="82"/>
      <c r="AM1696" s="82"/>
      <c r="AN1696" s="82"/>
      <c r="AO1696" s="82"/>
      <c r="AP1696" s="82"/>
      <c r="AQ1696" s="82"/>
      <c r="AR1696" s="82"/>
      <c r="AS1696" s="82"/>
      <c r="AT1696" s="82"/>
      <c r="AU1696" s="82"/>
      <c r="AV1696" s="82"/>
      <c r="AW1696" s="82"/>
      <c r="AX1696" s="82"/>
      <c r="AY1696" s="82"/>
      <c r="AZ1696" s="82"/>
      <c r="BA1696" s="82"/>
    </row>
    <row r="1697" spans="1:53" x14ac:dyDescent="0.35">
      <c r="A1697" s="82"/>
      <c r="B1697" s="82"/>
      <c r="C1697" s="82"/>
      <c r="D1697" s="82"/>
      <c r="E1697" s="82"/>
      <c r="F1697" s="82"/>
      <c r="G1697" s="82"/>
      <c r="H1697" s="82"/>
      <c r="I1697" s="82"/>
      <c r="J1697" s="82"/>
      <c r="K1697" s="82"/>
      <c r="L1697" s="82"/>
      <c r="M1697" s="82"/>
      <c r="N1697" s="82"/>
      <c r="O1697" s="82"/>
      <c r="P1697" s="82"/>
      <c r="Q1697" s="82"/>
      <c r="R1697" s="82"/>
      <c r="S1697" s="82"/>
      <c r="T1697" s="82"/>
      <c r="U1697" s="82"/>
      <c r="V1697" s="82"/>
      <c r="W1697" s="82"/>
      <c r="X1697" s="82"/>
      <c r="Y1697" s="82"/>
      <c r="Z1697" s="82"/>
      <c r="AA1697" s="82"/>
      <c r="AB1697" s="82"/>
      <c r="AC1697" s="82"/>
      <c r="AD1697" s="82"/>
      <c r="AE1697" s="82"/>
      <c r="AF1697" s="82"/>
      <c r="AG1697" s="82"/>
      <c r="AH1697" s="82"/>
      <c r="AI1697" s="82"/>
      <c r="AJ1697" s="82"/>
      <c r="AK1697" s="82"/>
      <c r="AL1697" s="82"/>
      <c r="AM1697" s="82"/>
      <c r="AN1697" s="82"/>
      <c r="AO1697" s="82"/>
      <c r="AP1697" s="82"/>
      <c r="AQ1697" s="82"/>
      <c r="AR1697" s="82"/>
      <c r="AS1697" s="82"/>
      <c r="AT1697" s="82"/>
      <c r="AU1697" s="82"/>
      <c r="AV1697" s="82"/>
      <c r="AW1697" s="82"/>
      <c r="AX1697" s="82"/>
      <c r="AY1697" s="82"/>
      <c r="AZ1697" s="82"/>
      <c r="BA1697" s="82"/>
    </row>
    <row r="1698" spans="1:53" x14ac:dyDescent="0.35">
      <c r="A1698" s="82"/>
      <c r="B1698" s="82"/>
      <c r="C1698" s="82"/>
      <c r="D1698" s="82"/>
      <c r="E1698" s="82"/>
      <c r="F1698" s="82"/>
      <c r="G1698" s="82"/>
      <c r="H1698" s="82"/>
      <c r="I1698" s="82"/>
      <c r="J1698" s="82"/>
      <c r="K1698" s="82"/>
      <c r="L1698" s="82"/>
      <c r="M1698" s="82"/>
      <c r="N1698" s="82"/>
      <c r="O1698" s="82"/>
      <c r="P1698" s="82"/>
      <c r="Q1698" s="82"/>
      <c r="R1698" s="82"/>
      <c r="S1698" s="82"/>
      <c r="T1698" s="82"/>
      <c r="U1698" s="82"/>
      <c r="V1698" s="82"/>
      <c r="W1698" s="82"/>
      <c r="X1698" s="82"/>
      <c r="Y1698" s="82"/>
      <c r="Z1698" s="82"/>
      <c r="AA1698" s="82"/>
      <c r="AB1698" s="82"/>
      <c r="AC1698" s="82"/>
      <c r="AD1698" s="82"/>
      <c r="AE1698" s="82"/>
      <c r="AF1698" s="82"/>
      <c r="AG1698" s="82"/>
      <c r="AH1698" s="82"/>
      <c r="AI1698" s="82"/>
      <c r="AJ1698" s="82"/>
      <c r="AK1698" s="82"/>
      <c r="AL1698" s="82"/>
      <c r="AM1698" s="82"/>
      <c r="AN1698" s="82"/>
      <c r="AO1698" s="82"/>
      <c r="AP1698" s="82"/>
      <c r="AQ1698" s="82"/>
      <c r="AR1698" s="82"/>
      <c r="AS1698" s="82"/>
      <c r="AT1698" s="82"/>
      <c r="AU1698" s="82"/>
      <c r="AV1698" s="82"/>
      <c r="AW1698" s="82"/>
      <c r="AX1698" s="82"/>
      <c r="AY1698" s="82"/>
      <c r="AZ1698" s="82"/>
      <c r="BA1698" s="82"/>
    </row>
    <row r="1699" spans="1:53" x14ac:dyDescent="0.35">
      <c r="A1699" s="82"/>
      <c r="B1699" s="82"/>
      <c r="C1699" s="82"/>
      <c r="D1699" s="82"/>
      <c r="E1699" s="82"/>
      <c r="F1699" s="82"/>
      <c r="G1699" s="82"/>
      <c r="H1699" s="82"/>
      <c r="I1699" s="82"/>
      <c r="J1699" s="82"/>
      <c r="K1699" s="82"/>
      <c r="L1699" s="82"/>
      <c r="M1699" s="82"/>
      <c r="N1699" s="82"/>
      <c r="O1699" s="82"/>
      <c r="P1699" s="82"/>
      <c r="Q1699" s="82"/>
      <c r="R1699" s="82"/>
      <c r="S1699" s="82"/>
      <c r="T1699" s="82"/>
      <c r="U1699" s="82"/>
      <c r="V1699" s="82"/>
      <c r="W1699" s="82"/>
      <c r="X1699" s="82"/>
      <c r="Y1699" s="82"/>
      <c r="Z1699" s="82"/>
      <c r="AA1699" s="82"/>
      <c r="AB1699" s="82"/>
      <c r="AC1699" s="82"/>
      <c r="AD1699" s="82"/>
      <c r="AE1699" s="82"/>
      <c r="AF1699" s="82"/>
      <c r="AG1699" s="82"/>
      <c r="AH1699" s="82"/>
      <c r="AI1699" s="82"/>
      <c r="AJ1699" s="82"/>
      <c r="AK1699" s="82"/>
      <c r="AL1699" s="82"/>
      <c r="AM1699" s="82"/>
      <c r="AN1699" s="82"/>
      <c r="AO1699" s="82"/>
      <c r="AP1699" s="82"/>
      <c r="AQ1699" s="82"/>
      <c r="AR1699" s="82"/>
      <c r="AS1699" s="82"/>
      <c r="AT1699" s="82"/>
      <c r="AU1699" s="82"/>
      <c r="AV1699" s="82"/>
      <c r="AW1699" s="82"/>
      <c r="AX1699" s="82"/>
      <c r="AY1699" s="82"/>
      <c r="AZ1699" s="82"/>
      <c r="BA1699" s="82"/>
    </row>
    <row r="1700" spans="1:53" x14ac:dyDescent="0.35">
      <c r="A1700" s="82"/>
      <c r="B1700" s="82"/>
      <c r="C1700" s="82"/>
      <c r="D1700" s="82"/>
      <c r="E1700" s="82"/>
      <c r="F1700" s="82"/>
      <c r="G1700" s="82"/>
      <c r="H1700" s="82"/>
      <c r="I1700" s="82"/>
      <c r="J1700" s="82"/>
      <c r="K1700" s="82"/>
      <c r="L1700" s="82"/>
      <c r="M1700" s="82"/>
      <c r="N1700" s="82"/>
      <c r="O1700" s="82"/>
      <c r="P1700" s="82"/>
      <c r="Q1700" s="82"/>
      <c r="R1700" s="82"/>
      <c r="S1700" s="82"/>
      <c r="T1700" s="82"/>
      <c r="U1700" s="82"/>
      <c r="V1700" s="82"/>
      <c r="W1700" s="82"/>
      <c r="X1700" s="82"/>
      <c r="Y1700" s="82"/>
      <c r="Z1700" s="82"/>
      <c r="AA1700" s="82"/>
      <c r="AB1700" s="82"/>
      <c r="AC1700" s="82"/>
      <c r="AD1700" s="82"/>
      <c r="AE1700" s="82"/>
      <c r="AF1700" s="82"/>
      <c r="AG1700" s="82"/>
      <c r="AH1700" s="82"/>
      <c r="AI1700" s="82"/>
      <c r="AJ1700" s="82"/>
      <c r="AK1700" s="82"/>
      <c r="AL1700" s="82"/>
      <c r="AM1700" s="82"/>
      <c r="AN1700" s="82"/>
      <c r="AO1700" s="82"/>
      <c r="AP1700" s="82"/>
      <c r="AQ1700" s="82"/>
      <c r="AR1700" s="82"/>
      <c r="AS1700" s="82"/>
      <c r="AT1700" s="82"/>
      <c r="AU1700" s="82"/>
      <c r="AV1700" s="82"/>
      <c r="AW1700" s="82"/>
      <c r="AX1700" s="82"/>
      <c r="AY1700" s="82"/>
      <c r="AZ1700" s="82"/>
      <c r="BA1700" s="82"/>
    </row>
    <row r="1701" spans="1:53" x14ac:dyDescent="0.35">
      <c r="A1701" s="82"/>
      <c r="B1701" s="82"/>
      <c r="C1701" s="82"/>
      <c r="D1701" s="82"/>
      <c r="E1701" s="82"/>
      <c r="F1701" s="82"/>
      <c r="G1701" s="82"/>
      <c r="H1701" s="82"/>
      <c r="I1701" s="82"/>
      <c r="J1701" s="82"/>
      <c r="K1701" s="82"/>
      <c r="L1701" s="82"/>
      <c r="M1701" s="82"/>
      <c r="N1701" s="82"/>
      <c r="O1701" s="82"/>
      <c r="P1701" s="82"/>
      <c r="Q1701" s="82"/>
      <c r="R1701" s="82"/>
      <c r="S1701" s="82"/>
      <c r="T1701" s="82"/>
      <c r="U1701" s="82"/>
      <c r="V1701" s="82"/>
      <c r="W1701" s="82"/>
      <c r="X1701" s="82"/>
      <c r="Y1701" s="82"/>
      <c r="Z1701" s="82"/>
      <c r="AA1701" s="82"/>
      <c r="AB1701" s="82"/>
      <c r="AC1701" s="82"/>
      <c r="AD1701" s="82"/>
      <c r="AE1701" s="82"/>
      <c r="AF1701" s="82"/>
      <c r="AG1701" s="82"/>
      <c r="AH1701" s="82"/>
      <c r="AI1701" s="82"/>
      <c r="AJ1701" s="82"/>
      <c r="AK1701" s="82"/>
      <c r="AL1701" s="82"/>
      <c r="AM1701" s="82"/>
      <c r="AN1701" s="82"/>
      <c r="AO1701" s="82"/>
      <c r="AP1701" s="82"/>
      <c r="AQ1701" s="82"/>
      <c r="AR1701" s="82"/>
      <c r="AS1701" s="82"/>
      <c r="AT1701" s="82"/>
      <c r="AU1701" s="82"/>
      <c r="AV1701" s="82"/>
      <c r="AW1701" s="82"/>
      <c r="AX1701" s="82"/>
      <c r="AY1701" s="82"/>
      <c r="AZ1701" s="82"/>
      <c r="BA1701" s="82"/>
    </row>
    <row r="1702" spans="1:53" x14ac:dyDescent="0.35">
      <c r="A1702" s="82"/>
      <c r="B1702" s="82"/>
      <c r="C1702" s="82"/>
      <c r="D1702" s="82"/>
      <c r="E1702" s="82"/>
      <c r="F1702" s="82"/>
      <c r="G1702" s="82"/>
      <c r="H1702" s="82"/>
      <c r="I1702" s="82"/>
      <c r="J1702" s="82"/>
      <c r="K1702" s="82"/>
      <c r="L1702" s="82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  <c r="Z1702" s="82"/>
      <c r="AA1702" s="82"/>
      <c r="AB1702" s="82"/>
      <c r="AC1702" s="82"/>
      <c r="AD1702" s="82"/>
      <c r="AE1702" s="82"/>
      <c r="AF1702" s="82"/>
      <c r="AG1702" s="82"/>
      <c r="AH1702" s="82"/>
      <c r="AI1702" s="82"/>
      <c r="AJ1702" s="82"/>
      <c r="AK1702" s="82"/>
      <c r="AL1702" s="82"/>
      <c r="AM1702" s="82"/>
      <c r="AN1702" s="82"/>
      <c r="AO1702" s="82"/>
      <c r="AP1702" s="82"/>
      <c r="AQ1702" s="82"/>
      <c r="AR1702" s="82"/>
      <c r="AS1702" s="82"/>
      <c r="AT1702" s="82"/>
      <c r="AU1702" s="82"/>
      <c r="AV1702" s="82"/>
      <c r="AW1702" s="82"/>
      <c r="AX1702" s="82"/>
      <c r="AY1702" s="82"/>
      <c r="AZ1702" s="82"/>
      <c r="BA1702" s="82"/>
    </row>
    <row r="1703" spans="1:53" x14ac:dyDescent="0.35">
      <c r="A1703" s="82"/>
      <c r="B1703" s="82"/>
      <c r="C1703" s="82"/>
      <c r="D1703" s="82"/>
      <c r="E1703" s="82"/>
      <c r="F1703" s="82"/>
      <c r="G1703" s="82"/>
      <c r="H1703" s="82"/>
      <c r="I1703" s="82"/>
      <c r="J1703" s="82"/>
      <c r="K1703" s="82"/>
      <c r="L1703" s="82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  <c r="Z1703" s="82"/>
      <c r="AA1703" s="82"/>
      <c r="AB1703" s="82"/>
      <c r="AC1703" s="82"/>
      <c r="AD1703" s="82"/>
      <c r="AE1703" s="82"/>
      <c r="AF1703" s="82"/>
      <c r="AG1703" s="82"/>
      <c r="AH1703" s="82"/>
      <c r="AI1703" s="82"/>
      <c r="AJ1703" s="82"/>
      <c r="AK1703" s="82"/>
      <c r="AL1703" s="82"/>
      <c r="AM1703" s="82"/>
      <c r="AN1703" s="82"/>
      <c r="AO1703" s="82"/>
      <c r="AP1703" s="82"/>
      <c r="AQ1703" s="82"/>
      <c r="AR1703" s="82"/>
      <c r="AS1703" s="82"/>
      <c r="AT1703" s="82"/>
      <c r="AU1703" s="82"/>
      <c r="AV1703" s="82"/>
      <c r="AW1703" s="82"/>
      <c r="AX1703" s="82"/>
      <c r="AY1703" s="82"/>
      <c r="AZ1703" s="82"/>
      <c r="BA1703" s="82"/>
    </row>
    <row r="1704" spans="1:53" x14ac:dyDescent="0.35">
      <c r="A1704" s="82"/>
      <c r="B1704" s="82"/>
      <c r="C1704" s="82"/>
      <c r="D1704" s="82"/>
      <c r="E1704" s="82"/>
      <c r="F1704" s="82"/>
      <c r="G1704" s="82"/>
      <c r="H1704" s="82"/>
      <c r="I1704" s="82"/>
      <c r="J1704" s="82"/>
      <c r="K1704" s="82"/>
      <c r="L1704" s="82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  <c r="Z1704" s="82"/>
      <c r="AA1704" s="82"/>
      <c r="AB1704" s="82"/>
      <c r="AC1704" s="82"/>
      <c r="AD1704" s="82"/>
      <c r="AE1704" s="82"/>
      <c r="AF1704" s="82"/>
      <c r="AG1704" s="82"/>
      <c r="AH1704" s="82"/>
      <c r="AI1704" s="82"/>
      <c r="AJ1704" s="82"/>
      <c r="AK1704" s="82"/>
      <c r="AL1704" s="82"/>
      <c r="AM1704" s="82"/>
      <c r="AN1704" s="82"/>
      <c r="AO1704" s="82"/>
      <c r="AP1704" s="82"/>
      <c r="AQ1704" s="82"/>
      <c r="AR1704" s="82"/>
      <c r="AS1704" s="82"/>
      <c r="AT1704" s="82"/>
      <c r="AU1704" s="82"/>
      <c r="AV1704" s="82"/>
      <c r="AW1704" s="82"/>
      <c r="AX1704" s="82"/>
      <c r="AY1704" s="82"/>
      <c r="AZ1704" s="82"/>
      <c r="BA1704" s="82"/>
    </row>
    <row r="1705" spans="1:53" x14ac:dyDescent="0.35">
      <c r="A1705" s="82"/>
      <c r="B1705" s="82"/>
      <c r="C1705" s="82"/>
      <c r="D1705" s="82"/>
      <c r="E1705" s="82"/>
      <c r="F1705" s="82"/>
      <c r="G1705" s="82"/>
      <c r="H1705" s="82"/>
      <c r="I1705" s="82"/>
      <c r="J1705" s="82"/>
      <c r="K1705" s="82"/>
      <c r="L1705" s="82"/>
      <c r="M1705" s="82"/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/>
      <c r="Y1705" s="82"/>
      <c r="Z1705" s="82"/>
      <c r="AA1705" s="82"/>
      <c r="AB1705" s="82"/>
      <c r="AC1705" s="82"/>
      <c r="AD1705" s="82"/>
      <c r="AE1705" s="82"/>
      <c r="AF1705" s="82"/>
      <c r="AG1705" s="82"/>
      <c r="AH1705" s="82"/>
      <c r="AI1705" s="82"/>
      <c r="AJ1705" s="82"/>
      <c r="AK1705" s="82"/>
      <c r="AL1705" s="82"/>
      <c r="AM1705" s="82"/>
      <c r="AN1705" s="82"/>
      <c r="AO1705" s="82"/>
      <c r="AP1705" s="82"/>
      <c r="AQ1705" s="82"/>
      <c r="AR1705" s="82"/>
      <c r="AS1705" s="82"/>
      <c r="AT1705" s="82"/>
      <c r="AU1705" s="82"/>
      <c r="AV1705" s="82"/>
      <c r="AW1705" s="82"/>
      <c r="AX1705" s="82"/>
      <c r="AY1705" s="82"/>
      <c r="AZ1705" s="82"/>
      <c r="BA1705" s="82"/>
    </row>
    <row r="1706" spans="1:53" x14ac:dyDescent="0.35">
      <c r="A1706" s="82"/>
      <c r="B1706" s="82"/>
      <c r="C1706" s="82"/>
      <c r="D1706" s="82"/>
      <c r="E1706" s="82"/>
      <c r="F1706" s="82"/>
      <c r="G1706" s="82"/>
      <c r="H1706" s="82"/>
      <c r="I1706" s="82"/>
      <c r="J1706" s="82"/>
      <c r="K1706" s="82"/>
      <c r="L1706" s="82"/>
      <c r="M1706" s="82"/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/>
      <c r="Y1706" s="82"/>
      <c r="Z1706" s="82"/>
      <c r="AA1706" s="82"/>
      <c r="AB1706" s="82"/>
      <c r="AC1706" s="82"/>
      <c r="AD1706" s="82"/>
      <c r="AE1706" s="82"/>
      <c r="AF1706" s="82"/>
      <c r="AG1706" s="82"/>
      <c r="AH1706" s="82"/>
      <c r="AI1706" s="82"/>
      <c r="AJ1706" s="82"/>
      <c r="AK1706" s="82"/>
      <c r="AL1706" s="82"/>
      <c r="AM1706" s="82"/>
      <c r="AN1706" s="82"/>
      <c r="AO1706" s="82"/>
      <c r="AP1706" s="82"/>
      <c r="AQ1706" s="82"/>
      <c r="AR1706" s="82"/>
      <c r="AS1706" s="82"/>
      <c r="AT1706" s="82"/>
      <c r="AU1706" s="82"/>
      <c r="AV1706" s="82"/>
      <c r="AW1706" s="82"/>
      <c r="AX1706" s="82"/>
      <c r="AY1706" s="82"/>
      <c r="AZ1706" s="82"/>
      <c r="BA1706" s="82"/>
    </row>
    <row r="1707" spans="1:53" x14ac:dyDescent="0.35">
      <c r="A1707" s="82"/>
      <c r="B1707" s="82"/>
      <c r="C1707" s="82"/>
      <c r="D1707" s="82"/>
      <c r="E1707" s="82"/>
      <c r="F1707" s="82"/>
      <c r="G1707" s="82"/>
      <c r="H1707" s="82"/>
      <c r="I1707" s="82"/>
      <c r="J1707" s="82"/>
      <c r="K1707" s="82"/>
      <c r="L1707" s="82"/>
      <c r="M1707" s="82"/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/>
      <c r="Y1707" s="82"/>
      <c r="Z1707" s="82"/>
      <c r="AA1707" s="82"/>
      <c r="AB1707" s="82"/>
      <c r="AC1707" s="82"/>
      <c r="AD1707" s="82"/>
      <c r="AE1707" s="82"/>
      <c r="AF1707" s="82"/>
      <c r="AG1707" s="82"/>
      <c r="AH1707" s="82"/>
      <c r="AI1707" s="82"/>
      <c r="AJ1707" s="82"/>
      <c r="AK1707" s="82"/>
      <c r="AL1707" s="82"/>
      <c r="AM1707" s="82"/>
      <c r="AN1707" s="82"/>
      <c r="AO1707" s="82"/>
      <c r="AP1707" s="82"/>
      <c r="AQ1707" s="82"/>
      <c r="AR1707" s="82"/>
      <c r="AS1707" s="82"/>
      <c r="AT1707" s="82"/>
      <c r="AU1707" s="82"/>
      <c r="AV1707" s="82"/>
      <c r="AW1707" s="82"/>
      <c r="AX1707" s="82"/>
      <c r="AY1707" s="82"/>
      <c r="AZ1707" s="82"/>
      <c r="BA1707" s="82"/>
    </row>
    <row r="1708" spans="1:53" x14ac:dyDescent="0.35">
      <c r="A1708" s="82"/>
      <c r="B1708" s="82"/>
      <c r="C1708" s="82"/>
      <c r="D1708" s="82"/>
      <c r="E1708" s="82"/>
      <c r="F1708" s="82"/>
      <c r="G1708" s="82"/>
      <c r="H1708" s="82"/>
      <c r="I1708" s="82"/>
      <c r="J1708" s="82"/>
      <c r="K1708" s="82"/>
      <c r="L1708" s="82"/>
      <c r="M1708" s="82"/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/>
      <c r="Y1708" s="82"/>
      <c r="Z1708" s="82"/>
      <c r="AA1708" s="82"/>
      <c r="AB1708" s="82"/>
      <c r="AC1708" s="82"/>
      <c r="AD1708" s="82"/>
      <c r="AE1708" s="82"/>
      <c r="AF1708" s="82"/>
      <c r="AG1708" s="82"/>
      <c r="AH1708" s="82"/>
      <c r="AI1708" s="82"/>
      <c r="AJ1708" s="82"/>
      <c r="AK1708" s="82"/>
      <c r="AL1708" s="82"/>
      <c r="AM1708" s="82"/>
      <c r="AN1708" s="82"/>
      <c r="AO1708" s="82"/>
      <c r="AP1708" s="82"/>
      <c r="AQ1708" s="82"/>
      <c r="AR1708" s="82"/>
      <c r="AS1708" s="82"/>
      <c r="AT1708" s="82"/>
      <c r="AU1708" s="82"/>
      <c r="AV1708" s="82"/>
      <c r="AW1708" s="82"/>
      <c r="AX1708" s="82"/>
      <c r="AY1708" s="82"/>
      <c r="AZ1708" s="82"/>
      <c r="BA1708" s="82"/>
    </row>
    <row r="1709" spans="1:53" x14ac:dyDescent="0.35">
      <c r="A1709" s="82"/>
      <c r="B1709" s="82"/>
      <c r="C1709" s="82"/>
      <c r="D1709" s="82"/>
      <c r="E1709" s="82"/>
      <c r="F1709" s="82"/>
      <c r="G1709" s="82"/>
      <c r="H1709" s="82"/>
      <c r="I1709" s="82"/>
      <c r="J1709" s="82"/>
      <c r="K1709" s="82"/>
      <c r="L1709" s="82"/>
      <c r="M1709" s="82"/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/>
      <c r="Y1709" s="82"/>
      <c r="Z1709" s="82"/>
      <c r="AA1709" s="82"/>
      <c r="AB1709" s="82"/>
      <c r="AC1709" s="82"/>
      <c r="AD1709" s="82"/>
      <c r="AE1709" s="82"/>
      <c r="AF1709" s="82"/>
      <c r="AG1709" s="82"/>
      <c r="AH1709" s="82"/>
      <c r="AI1709" s="82"/>
      <c r="AJ1709" s="82"/>
      <c r="AK1709" s="82"/>
      <c r="AL1709" s="82"/>
      <c r="AM1709" s="82"/>
      <c r="AN1709" s="82"/>
      <c r="AO1709" s="82"/>
      <c r="AP1709" s="82"/>
      <c r="AQ1709" s="82"/>
      <c r="AR1709" s="82"/>
      <c r="AS1709" s="82"/>
      <c r="AT1709" s="82"/>
      <c r="AU1709" s="82"/>
      <c r="AV1709" s="82"/>
      <c r="AW1709" s="82"/>
      <c r="AX1709" s="82"/>
      <c r="AY1709" s="82"/>
      <c r="AZ1709" s="82"/>
      <c r="BA1709" s="82"/>
    </row>
    <row r="1710" spans="1:53" x14ac:dyDescent="0.35">
      <c r="A1710" s="82"/>
      <c r="B1710" s="82"/>
      <c r="C1710" s="82"/>
      <c r="D1710" s="82"/>
      <c r="E1710" s="82"/>
      <c r="F1710" s="82"/>
      <c r="G1710" s="82"/>
      <c r="H1710" s="82"/>
      <c r="I1710" s="82"/>
      <c r="J1710" s="82"/>
      <c r="K1710" s="82"/>
      <c r="L1710" s="82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  <c r="Z1710" s="82"/>
      <c r="AA1710" s="82"/>
      <c r="AB1710" s="82"/>
      <c r="AC1710" s="82"/>
      <c r="AD1710" s="82"/>
      <c r="AE1710" s="82"/>
      <c r="AF1710" s="82"/>
      <c r="AG1710" s="82"/>
      <c r="AH1710" s="82"/>
      <c r="AI1710" s="82"/>
      <c r="AJ1710" s="82"/>
      <c r="AK1710" s="82"/>
      <c r="AL1710" s="82"/>
      <c r="AM1710" s="82"/>
      <c r="AN1710" s="82"/>
      <c r="AO1710" s="82"/>
      <c r="AP1710" s="82"/>
      <c r="AQ1710" s="82"/>
      <c r="AR1710" s="82"/>
      <c r="AS1710" s="82"/>
      <c r="AT1710" s="82"/>
      <c r="AU1710" s="82"/>
      <c r="AV1710" s="82"/>
      <c r="AW1710" s="82"/>
      <c r="AX1710" s="82"/>
      <c r="AY1710" s="82"/>
      <c r="AZ1710" s="82"/>
      <c r="BA1710" s="82"/>
    </row>
    <row r="1711" spans="1:53" x14ac:dyDescent="0.35">
      <c r="A1711" s="82"/>
      <c r="B1711" s="82"/>
      <c r="C1711" s="82"/>
      <c r="D1711" s="82"/>
      <c r="E1711" s="82"/>
      <c r="F1711" s="82"/>
      <c r="G1711" s="82"/>
      <c r="H1711" s="82"/>
      <c r="I1711" s="82"/>
      <c r="J1711" s="82"/>
      <c r="K1711" s="82"/>
      <c r="L1711" s="82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  <c r="Z1711" s="82"/>
      <c r="AA1711" s="82"/>
      <c r="AB1711" s="82"/>
      <c r="AC1711" s="82"/>
      <c r="AD1711" s="82"/>
      <c r="AE1711" s="82"/>
      <c r="AF1711" s="82"/>
      <c r="AG1711" s="82"/>
      <c r="AH1711" s="82"/>
      <c r="AI1711" s="82"/>
      <c r="AJ1711" s="82"/>
      <c r="AK1711" s="82"/>
      <c r="AL1711" s="82"/>
      <c r="AM1711" s="82"/>
      <c r="AN1711" s="82"/>
      <c r="AO1711" s="82"/>
      <c r="AP1711" s="82"/>
      <c r="AQ1711" s="82"/>
      <c r="AR1711" s="82"/>
      <c r="AS1711" s="82"/>
      <c r="AT1711" s="82"/>
      <c r="AU1711" s="82"/>
      <c r="AV1711" s="82"/>
      <c r="AW1711" s="82"/>
      <c r="AX1711" s="82"/>
      <c r="AY1711" s="82"/>
      <c r="AZ1711" s="82"/>
      <c r="BA1711" s="82"/>
    </row>
    <row r="1712" spans="1:53" x14ac:dyDescent="0.35">
      <c r="A1712" s="82"/>
      <c r="B1712" s="82"/>
      <c r="C1712" s="82"/>
      <c r="D1712" s="82"/>
      <c r="E1712" s="82"/>
      <c r="F1712" s="82"/>
      <c r="G1712" s="82"/>
      <c r="H1712" s="82"/>
      <c r="I1712" s="82"/>
      <c r="J1712" s="82"/>
      <c r="K1712" s="82"/>
      <c r="L1712" s="82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  <c r="Z1712" s="82"/>
      <c r="AA1712" s="82"/>
      <c r="AB1712" s="82"/>
      <c r="AC1712" s="82"/>
      <c r="AD1712" s="82"/>
      <c r="AE1712" s="82"/>
      <c r="AF1712" s="82"/>
      <c r="AG1712" s="82"/>
      <c r="AH1712" s="82"/>
      <c r="AI1712" s="82"/>
      <c r="AJ1712" s="82"/>
      <c r="AK1712" s="82"/>
      <c r="AL1712" s="82"/>
      <c r="AM1712" s="82"/>
      <c r="AN1712" s="82"/>
      <c r="AO1712" s="82"/>
      <c r="AP1712" s="82"/>
      <c r="AQ1712" s="82"/>
      <c r="AR1712" s="82"/>
      <c r="AS1712" s="82"/>
      <c r="AT1712" s="82"/>
      <c r="AU1712" s="82"/>
      <c r="AV1712" s="82"/>
      <c r="AW1712" s="82"/>
      <c r="AX1712" s="82"/>
      <c r="AY1712" s="82"/>
      <c r="AZ1712" s="82"/>
      <c r="BA1712" s="82"/>
    </row>
    <row r="1713" spans="1:53" x14ac:dyDescent="0.35">
      <c r="A1713" s="82"/>
      <c r="B1713" s="82"/>
      <c r="C1713" s="82"/>
      <c r="D1713" s="82"/>
      <c r="E1713" s="82"/>
      <c r="F1713" s="82"/>
      <c r="G1713" s="82"/>
      <c r="H1713" s="82"/>
      <c r="I1713" s="82"/>
      <c r="J1713" s="82"/>
      <c r="K1713" s="82"/>
      <c r="L1713" s="82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  <c r="Z1713" s="82"/>
      <c r="AA1713" s="82"/>
      <c r="AB1713" s="82"/>
      <c r="AC1713" s="82"/>
      <c r="AD1713" s="82"/>
      <c r="AE1713" s="82"/>
      <c r="AF1713" s="82"/>
      <c r="AG1713" s="82"/>
      <c r="AH1713" s="82"/>
      <c r="AI1713" s="82"/>
      <c r="AJ1713" s="82"/>
      <c r="AK1713" s="82"/>
      <c r="AL1713" s="82"/>
      <c r="AM1713" s="82"/>
      <c r="AN1713" s="82"/>
      <c r="AO1713" s="82"/>
      <c r="AP1713" s="82"/>
      <c r="AQ1713" s="82"/>
      <c r="AR1713" s="82"/>
      <c r="AS1713" s="82"/>
      <c r="AT1713" s="82"/>
      <c r="AU1713" s="82"/>
      <c r="AV1713" s="82"/>
      <c r="AW1713" s="82"/>
      <c r="AX1713" s="82"/>
      <c r="AY1713" s="82"/>
      <c r="AZ1713" s="82"/>
      <c r="BA1713" s="82"/>
    </row>
    <row r="1714" spans="1:53" x14ac:dyDescent="0.35">
      <c r="A1714" s="82"/>
      <c r="B1714" s="82"/>
      <c r="C1714" s="82"/>
      <c r="D1714" s="82"/>
      <c r="E1714" s="82"/>
      <c r="F1714" s="82"/>
      <c r="G1714" s="82"/>
      <c r="H1714" s="82"/>
      <c r="I1714" s="82"/>
      <c r="J1714" s="82"/>
      <c r="K1714" s="82"/>
      <c r="L1714" s="82"/>
      <c r="M1714" s="82"/>
      <c r="N1714" s="82"/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  <c r="Z1714" s="82"/>
      <c r="AA1714" s="82"/>
      <c r="AB1714" s="82"/>
      <c r="AC1714" s="82"/>
      <c r="AD1714" s="82"/>
      <c r="AE1714" s="82"/>
      <c r="AF1714" s="82"/>
      <c r="AG1714" s="82"/>
      <c r="AH1714" s="82"/>
      <c r="AI1714" s="82"/>
      <c r="AJ1714" s="82"/>
      <c r="AK1714" s="82"/>
      <c r="AL1714" s="82"/>
      <c r="AM1714" s="82"/>
      <c r="AN1714" s="82"/>
      <c r="AO1714" s="82"/>
      <c r="AP1714" s="82"/>
      <c r="AQ1714" s="82"/>
      <c r="AR1714" s="82"/>
      <c r="AS1714" s="82"/>
      <c r="AT1714" s="82"/>
      <c r="AU1714" s="82"/>
      <c r="AV1714" s="82"/>
      <c r="AW1714" s="82"/>
      <c r="AX1714" s="82"/>
      <c r="AY1714" s="82"/>
      <c r="AZ1714" s="82"/>
      <c r="BA1714" s="82"/>
    </row>
    <row r="1715" spans="1:53" x14ac:dyDescent="0.35">
      <c r="A1715" s="82"/>
      <c r="B1715" s="82"/>
      <c r="C1715" s="82"/>
      <c r="D1715" s="82"/>
      <c r="E1715" s="82"/>
      <c r="F1715" s="82"/>
      <c r="G1715" s="82"/>
      <c r="H1715" s="82"/>
      <c r="I1715" s="82"/>
      <c r="J1715" s="82"/>
      <c r="K1715" s="82"/>
      <c r="L1715" s="82"/>
      <c r="M1715" s="82"/>
      <c r="N1715" s="82"/>
      <c r="O1715" s="82"/>
      <c r="P1715" s="82"/>
      <c r="Q1715" s="82"/>
      <c r="R1715" s="82"/>
      <c r="S1715" s="82"/>
      <c r="T1715" s="82"/>
      <c r="U1715" s="82"/>
      <c r="V1715" s="82"/>
      <c r="W1715" s="82"/>
      <c r="X1715" s="82"/>
      <c r="Y1715" s="82"/>
      <c r="Z1715" s="82"/>
      <c r="AA1715" s="82"/>
      <c r="AB1715" s="82"/>
      <c r="AC1715" s="82"/>
      <c r="AD1715" s="82"/>
      <c r="AE1715" s="82"/>
      <c r="AF1715" s="82"/>
      <c r="AG1715" s="82"/>
      <c r="AH1715" s="82"/>
      <c r="AI1715" s="82"/>
      <c r="AJ1715" s="82"/>
      <c r="AK1715" s="82"/>
      <c r="AL1715" s="82"/>
      <c r="AM1715" s="82"/>
      <c r="AN1715" s="82"/>
      <c r="AO1715" s="82"/>
      <c r="AP1715" s="82"/>
      <c r="AQ1715" s="82"/>
      <c r="AR1715" s="82"/>
      <c r="AS1715" s="82"/>
      <c r="AT1715" s="82"/>
      <c r="AU1715" s="82"/>
      <c r="AV1715" s="82"/>
      <c r="AW1715" s="82"/>
      <c r="AX1715" s="82"/>
      <c r="AY1715" s="82"/>
      <c r="AZ1715" s="82"/>
      <c r="BA1715" s="82"/>
    </row>
    <row r="1716" spans="1:53" x14ac:dyDescent="0.35">
      <c r="A1716" s="82"/>
      <c r="B1716" s="82"/>
      <c r="C1716" s="82"/>
      <c r="D1716" s="82"/>
      <c r="E1716" s="82"/>
      <c r="F1716" s="82"/>
      <c r="G1716" s="82"/>
      <c r="H1716" s="82"/>
      <c r="I1716" s="82"/>
      <c r="J1716" s="82"/>
      <c r="K1716" s="82"/>
      <c r="L1716" s="82"/>
      <c r="M1716" s="82"/>
      <c r="N1716" s="82"/>
      <c r="O1716" s="82"/>
      <c r="P1716" s="82"/>
      <c r="Q1716" s="82"/>
      <c r="R1716" s="82"/>
      <c r="S1716" s="82"/>
      <c r="T1716" s="82"/>
      <c r="U1716" s="82"/>
      <c r="V1716" s="82"/>
      <c r="W1716" s="82"/>
      <c r="X1716" s="82"/>
      <c r="Y1716" s="82"/>
      <c r="Z1716" s="82"/>
      <c r="AA1716" s="82"/>
      <c r="AB1716" s="82"/>
      <c r="AC1716" s="82"/>
      <c r="AD1716" s="82"/>
      <c r="AE1716" s="82"/>
      <c r="AF1716" s="82"/>
      <c r="AG1716" s="82"/>
      <c r="AH1716" s="82"/>
      <c r="AI1716" s="82"/>
      <c r="AJ1716" s="82"/>
      <c r="AK1716" s="82"/>
      <c r="AL1716" s="82"/>
      <c r="AM1716" s="82"/>
      <c r="AN1716" s="82"/>
      <c r="AO1716" s="82"/>
      <c r="AP1716" s="82"/>
      <c r="AQ1716" s="82"/>
      <c r="AR1716" s="82"/>
      <c r="AS1716" s="82"/>
      <c r="AT1716" s="82"/>
      <c r="AU1716" s="82"/>
      <c r="AV1716" s="82"/>
      <c r="AW1716" s="82"/>
      <c r="AX1716" s="82"/>
      <c r="AY1716" s="82"/>
      <c r="AZ1716" s="82"/>
      <c r="BA1716" s="82"/>
    </row>
    <row r="1717" spans="1:53" x14ac:dyDescent="0.35">
      <c r="A1717" s="82"/>
      <c r="B1717" s="82"/>
      <c r="C1717" s="82"/>
      <c r="D1717" s="82"/>
      <c r="E1717" s="82"/>
      <c r="F1717" s="82"/>
      <c r="G1717" s="82"/>
      <c r="H1717" s="82"/>
      <c r="I1717" s="82"/>
      <c r="J1717" s="82"/>
      <c r="K1717" s="82"/>
      <c r="L1717" s="82"/>
      <c r="M1717" s="82"/>
      <c r="N1717" s="82"/>
      <c r="O1717" s="82"/>
      <c r="P1717" s="82"/>
      <c r="Q1717" s="82"/>
      <c r="R1717" s="82"/>
      <c r="S1717" s="82"/>
      <c r="T1717" s="82"/>
      <c r="U1717" s="82"/>
      <c r="V1717" s="82"/>
      <c r="W1717" s="82"/>
      <c r="X1717" s="82"/>
      <c r="Y1717" s="82"/>
      <c r="Z1717" s="82"/>
      <c r="AA1717" s="82"/>
      <c r="AB1717" s="82"/>
      <c r="AC1717" s="82"/>
      <c r="AD1717" s="82"/>
      <c r="AE1717" s="82"/>
      <c r="AF1717" s="82"/>
      <c r="AG1717" s="82"/>
      <c r="AH1717" s="82"/>
      <c r="AI1717" s="82"/>
      <c r="AJ1717" s="82"/>
      <c r="AK1717" s="82"/>
      <c r="AL1717" s="82"/>
      <c r="AM1717" s="82"/>
      <c r="AN1717" s="82"/>
      <c r="AO1717" s="82"/>
      <c r="AP1717" s="82"/>
      <c r="AQ1717" s="82"/>
      <c r="AR1717" s="82"/>
      <c r="AS1717" s="82"/>
      <c r="AT1717" s="82"/>
      <c r="AU1717" s="82"/>
      <c r="AV1717" s="82"/>
      <c r="AW1717" s="82"/>
      <c r="AX1717" s="82"/>
      <c r="AY1717" s="82"/>
      <c r="AZ1717" s="82"/>
      <c r="BA1717" s="82"/>
    </row>
    <row r="1718" spans="1:53" x14ac:dyDescent="0.35">
      <c r="A1718" s="82"/>
      <c r="B1718" s="82"/>
      <c r="C1718" s="82"/>
      <c r="D1718" s="82"/>
      <c r="E1718" s="82"/>
      <c r="F1718" s="82"/>
      <c r="G1718" s="82"/>
      <c r="H1718" s="82"/>
      <c r="I1718" s="82"/>
      <c r="J1718" s="82"/>
      <c r="K1718" s="82"/>
      <c r="L1718" s="82"/>
      <c r="M1718" s="82"/>
      <c r="N1718" s="82"/>
      <c r="O1718" s="82"/>
      <c r="P1718" s="82"/>
      <c r="Q1718" s="82"/>
      <c r="R1718" s="82"/>
      <c r="S1718" s="82"/>
      <c r="T1718" s="82"/>
      <c r="U1718" s="82"/>
      <c r="V1718" s="82"/>
      <c r="W1718" s="82"/>
      <c r="X1718" s="82"/>
      <c r="Y1718" s="82"/>
      <c r="Z1718" s="82"/>
      <c r="AA1718" s="82"/>
      <c r="AB1718" s="82"/>
      <c r="AC1718" s="82"/>
      <c r="AD1718" s="82"/>
      <c r="AE1718" s="82"/>
      <c r="AF1718" s="82"/>
      <c r="AG1718" s="82"/>
      <c r="AH1718" s="82"/>
      <c r="AI1718" s="82"/>
      <c r="AJ1718" s="82"/>
      <c r="AK1718" s="82"/>
      <c r="AL1718" s="82"/>
      <c r="AM1718" s="82"/>
      <c r="AN1718" s="82"/>
      <c r="AO1718" s="82"/>
      <c r="AP1718" s="82"/>
      <c r="AQ1718" s="82"/>
      <c r="AR1718" s="82"/>
      <c r="AS1718" s="82"/>
      <c r="AT1718" s="82"/>
      <c r="AU1718" s="82"/>
      <c r="AV1718" s="82"/>
      <c r="AW1718" s="82"/>
      <c r="AX1718" s="82"/>
      <c r="AY1718" s="82"/>
      <c r="AZ1718" s="82"/>
      <c r="BA1718" s="82"/>
    </row>
    <row r="1719" spans="1:53" x14ac:dyDescent="0.35">
      <c r="A1719" s="82"/>
      <c r="B1719" s="82"/>
      <c r="C1719" s="82"/>
      <c r="D1719" s="82"/>
      <c r="E1719" s="82"/>
      <c r="F1719" s="82"/>
      <c r="G1719" s="82"/>
      <c r="H1719" s="82"/>
      <c r="I1719" s="82"/>
      <c r="J1719" s="82"/>
      <c r="K1719" s="82"/>
      <c r="L1719" s="82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  <c r="Z1719" s="82"/>
      <c r="AA1719" s="82"/>
      <c r="AB1719" s="82"/>
      <c r="AC1719" s="82"/>
      <c r="AD1719" s="82"/>
      <c r="AE1719" s="82"/>
      <c r="AF1719" s="82"/>
      <c r="AG1719" s="82"/>
      <c r="AH1719" s="82"/>
      <c r="AI1719" s="82"/>
      <c r="AJ1719" s="82"/>
      <c r="AK1719" s="82"/>
      <c r="AL1719" s="82"/>
      <c r="AM1719" s="82"/>
      <c r="AN1719" s="82"/>
      <c r="AO1719" s="82"/>
      <c r="AP1719" s="82"/>
      <c r="AQ1719" s="82"/>
      <c r="AR1719" s="82"/>
      <c r="AS1719" s="82"/>
      <c r="AT1719" s="82"/>
      <c r="AU1719" s="82"/>
      <c r="AV1719" s="82"/>
      <c r="AW1719" s="82"/>
      <c r="AX1719" s="82"/>
      <c r="AY1719" s="82"/>
      <c r="AZ1719" s="82"/>
      <c r="BA1719" s="82"/>
    </row>
    <row r="1720" spans="1:53" x14ac:dyDescent="0.35">
      <c r="A1720" s="82"/>
      <c r="B1720" s="82"/>
      <c r="C1720" s="82"/>
      <c r="D1720" s="82"/>
      <c r="E1720" s="82"/>
      <c r="F1720" s="82"/>
      <c r="G1720" s="82"/>
      <c r="H1720" s="82"/>
      <c r="I1720" s="82"/>
      <c r="J1720" s="82"/>
      <c r="K1720" s="82"/>
      <c r="L1720" s="82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  <c r="Z1720" s="82"/>
      <c r="AA1720" s="82"/>
      <c r="AB1720" s="82"/>
      <c r="AC1720" s="82"/>
      <c r="AD1720" s="82"/>
      <c r="AE1720" s="82"/>
      <c r="AF1720" s="82"/>
      <c r="AG1720" s="82"/>
      <c r="AH1720" s="82"/>
      <c r="AI1720" s="82"/>
      <c r="AJ1720" s="82"/>
      <c r="AK1720" s="82"/>
      <c r="AL1720" s="82"/>
      <c r="AM1720" s="82"/>
      <c r="AN1720" s="82"/>
      <c r="AO1720" s="82"/>
      <c r="AP1720" s="82"/>
      <c r="AQ1720" s="82"/>
      <c r="AR1720" s="82"/>
      <c r="AS1720" s="82"/>
      <c r="AT1720" s="82"/>
      <c r="AU1720" s="82"/>
      <c r="AV1720" s="82"/>
      <c r="AW1720" s="82"/>
      <c r="AX1720" s="82"/>
      <c r="AY1720" s="82"/>
      <c r="AZ1720" s="82"/>
      <c r="BA1720" s="82"/>
    </row>
    <row r="1721" spans="1:53" x14ac:dyDescent="0.35">
      <c r="A1721" s="82"/>
      <c r="B1721" s="82"/>
      <c r="C1721" s="82"/>
      <c r="D1721" s="82"/>
      <c r="E1721" s="82"/>
      <c r="F1721" s="82"/>
      <c r="G1721" s="82"/>
      <c r="H1721" s="82"/>
      <c r="I1721" s="82"/>
      <c r="J1721" s="82"/>
      <c r="K1721" s="82"/>
      <c r="L1721" s="82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  <c r="Z1721" s="82"/>
      <c r="AA1721" s="82"/>
      <c r="AB1721" s="82"/>
      <c r="AC1721" s="82"/>
      <c r="AD1721" s="82"/>
      <c r="AE1721" s="82"/>
      <c r="AF1721" s="82"/>
      <c r="AG1721" s="82"/>
      <c r="AH1721" s="82"/>
      <c r="AI1721" s="82"/>
      <c r="AJ1721" s="82"/>
      <c r="AK1721" s="82"/>
      <c r="AL1721" s="82"/>
      <c r="AM1721" s="82"/>
      <c r="AN1721" s="82"/>
      <c r="AO1721" s="82"/>
      <c r="AP1721" s="82"/>
      <c r="AQ1721" s="82"/>
      <c r="AR1721" s="82"/>
      <c r="AS1721" s="82"/>
      <c r="AT1721" s="82"/>
      <c r="AU1721" s="82"/>
      <c r="AV1721" s="82"/>
      <c r="AW1721" s="82"/>
      <c r="AX1721" s="82"/>
      <c r="AY1721" s="82"/>
      <c r="AZ1721" s="82"/>
      <c r="BA1721" s="82"/>
    </row>
    <row r="1722" spans="1:53" x14ac:dyDescent="0.35">
      <c r="A1722" s="82"/>
      <c r="B1722" s="82"/>
      <c r="C1722" s="82"/>
      <c r="D1722" s="82"/>
      <c r="E1722" s="82"/>
      <c r="F1722" s="82"/>
      <c r="G1722" s="82"/>
      <c r="H1722" s="82"/>
      <c r="I1722" s="82"/>
      <c r="J1722" s="82"/>
      <c r="K1722" s="82"/>
      <c r="L1722" s="82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  <c r="Z1722" s="82"/>
      <c r="AA1722" s="82"/>
      <c r="AB1722" s="82"/>
      <c r="AC1722" s="82"/>
      <c r="AD1722" s="82"/>
      <c r="AE1722" s="82"/>
      <c r="AF1722" s="82"/>
      <c r="AG1722" s="82"/>
      <c r="AH1722" s="82"/>
      <c r="AI1722" s="82"/>
      <c r="AJ1722" s="82"/>
      <c r="AK1722" s="82"/>
      <c r="AL1722" s="82"/>
      <c r="AM1722" s="82"/>
      <c r="AN1722" s="82"/>
      <c r="AO1722" s="82"/>
      <c r="AP1722" s="82"/>
      <c r="AQ1722" s="82"/>
      <c r="AR1722" s="82"/>
      <c r="AS1722" s="82"/>
      <c r="AT1722" s="82"/>
      <c r="AU1722" s="82"/>
      <c r="AV1722" s="82"/>
      <c r="AW1722" s="82"/>
      <c r="AX1722" s="82"/>
      <c r="AY1722" s="82"/>
      <c r="AZ1722" s="82"/>
      <c r="BA1722" s="82"/>
    </row>
    <row r="1723" spans="1:53" x14ac:dyDescent="0.35">
      <c r="A1723" s="82"/>
      <c r="B1723" s="82"/>
      <c r="C1723" s="82"/>
      <c r="D1723" s="82"/>
      <c r="E1723" s="82"/>
      <c r="F1723" s="82"/>
      <c r="G1723" s="82"/>
      <c r="H1723" s="82"/>
      <c r="I1723" s="82"/>
      <c r="J1723" s="82"/>
      <c r="K1723" s="82"/>
      <c r="L1723" s="82"/>
      <c r="M1723" s="82"/>
      <c r="N1723" s="82"/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  <c r="Z1723" s="82"/>
      <c r="AA1723" s="82"/>
      <c r="AB1723" s="82"/>
      <c r="AC1723" s="82"/>
      <c r="AD1723" s="82"/>
      <c r="AE1723" s="82"/>
      <c r="AF1723" s="82"/>
      <c r="AG1723" s="82"/>
      <c r="AH1723" s="82"/>
      <c r="AI1723" s="82"/>
      <c r="AJ1723" s="82"/>
      <c r="AK1723" s="82"/>
      <c r="AL1723" s="82"/>
      <c r="AM1723" s="82"/>
      <c r="AN1723" s="82"/>
      <c r="AO1723" s="82"/>
      <c r="AP1723" s="82"/>
      <c r="AQ1723" s="82"/>
      <c r="AR1723" s="82"/>
      <c r="AS1723" s="82"/>
      <c r="AT1723" s="82"/>
      <c r="AU1723" s="82"/>
      <c r="AV1723" s="82"/>
      <c r="AW1723" s="82"/>
      <c r="AX1723" s="82"/>
      <c r="AY1723" s="82"/>
      <c r="AZ1723" s="82"/>
      <c r="BA1723" s="82"/>
    </row>
    <row r="1724" spans="1:53" x14ac:dyDescent="0.35">
      <c r="A1724" s="82"/>
      <c r="B1724" s="82"/>
      <c r="C1724" s="82"/>
      <c r="D1724" s="82"/>
      <c r="E1724" s="82"/>
      <c r="F1724" s="82"/>
      <c r="G1724" s="82"/>
      <c r="H1724" s="82"/>
      <c r="I1724" s="82"/>
      <c r="J1724" s="82"/>
      <c r="K1724" s="82"/>
      <c r="L1724" s="82"/>
      <c r="M1724" s="82"/>
      <c r="N1724" s="82"/>
      <c r="O1724" s="82"/>
      <c r="P1724" s="82"/>
      <c r="Q1724" s="82"/>
      <c r="R1724" s="82"/>
      <c r="S1724" s="82"/>
      <c r="T1724" s="82"/>
      <c r="U1724" s="82"/>
      <c r="V1724" s="82"/>
      <c r="W1724" s="82"/>
      <c r="X1724" s="82"/>
      <c r="Y1724" s="82"/>
      <c r="Z1724" s="82"/>
      <c r="AA1724" s="82"/>
      <c r="AB1724" s="82"/>
      <c r="AC1724" s="82"/>
      <c r="AD1724" s="82"/>
      <c r="AE1724" s="82"/>
      <c r="AF1724" s="82"/>
      <c r="AG1724" s="82"/>
      <c r="AH1724" s="82"/>
      <c r="AI1724" s="82"/>
      <c r="AJ1724" s="82"/>
      <c r="AK1724" s="82"/>
      <c r="AL1724" s="82"/>
      <c r="AM1724" s="82"/>
      <c r="AN1724" s="82"/>
      <c r="AO1724" s="82"/>
      <c r="AP1724" s="82"/>
      <c r="AQ1724" s="82"/>
      <c r="AR1724" s="82"/>
      <c r="AS1724" s="82"/>
      <c r="AT1724" s="82"/>
      <c r="AU1724" s="82"/>
      <c r="AV1724" s="82"/>
      <c r="AW1724" s="82"/>
      <c r="AX1724" s="82"/>
      <c r="AY1724" s="82"/>
      <c r="AZ1724" s="82"/>
      <c r="BA1724" s="82"/>
    </row>
    <row r="1725" spans="1:53" x14ac:dyDescent="0.35">
      <c r="A1725" s="82"/>
      <c r="B1725" s="82"/>
      <c r="C1725" s="82"/>
      <c r="D1725" s="82"/>
      <c r="E1725" s="82"/>
      <c r="F1725" s="82"/>
      <c r="G1725" s="82"/>
      <c r="H1725" s="82"/>
      <c r="I1725" s="82"/>
      <c r="J1725" s="82"/>
      <c r="K1725" s="82"/>
      <c r="L1725" s="82"/>
      <c r="M1725" s="82"/>
      <c r="N1725" s="82"/>
      <c r="O1725" s="82"/>
      <c r="P1725" s="82"/>
      <c r="Q1725" s="82"/>
      <c r="R1725" s="82"/>
      <c r="S1725" s="82"/>
      <c r="T1725" s="82"/>
      <c r="U1725" s="82"/>
      <c r="V1725" s="82"/>
      <c r="W1725" s="82"/>
      <c r="X1725" s="82"/>
      <c r="Y1725" s="82"/>
      <c r="Z1725" s="82"/>
      <c r="AA1725" s="82"/>
      <c r="AB1725" s="82"/>
      <c r="AC1725" s="82"/>
      <c r="AD1725" s="82"/>
      <c r="AE1725" s="82"/>
      <c r="AF1725" s="82"/>
      <c r="AG1725" s="82"/>
      <c r="AH1725" s="82"/>
      <c r="AI1725" s="82"/>
      <c r="AJ1725" s="82"/>
      <c r="AK1725" s="82"/>
      <c r="AL1725" s="82"/>
      <c r="AM1725" s="82"/>
      <c r="AN1725" s="82"/>
      <c r="AO1725" s="82"/>
      <c r="AP1725" s="82"/>
      <c r="AQ1725" s="82"/>
      <c r="AR1725" s="82"/>
      <c r="AS1725" s="82"/>
      <c r="AT1725" s="82"/>
      <c r="AU1725" s="82"/>
      <c r="AV1725" s="82"/>
      <c r="AW1725" s="82"/>
      <c r="AX1725" s="82"/>
      <c r="AY1725" s="82"/>
      <c r="AZ1725" s="82"/>
      <c r="BA1725" s="82"/>
    </row>
    <row r="1726" spans="1:53" x14ac:dyDescent="0.35">
      <c r="A1726" s="82"/>
      <c r="B1726" s="82"/>
      <c r="C1726" s="82"/>
      <c r="D1726" s="82"/>
      <c r="E1726" s="82"/>
      <c r="F1726" s="82"/>
      <c r="G1726" s="82"/>
      <c r="H1726" s="82"/>
      <c r="I1726" s="82"/>
      <c r="J1726" s="82"/>
      <c r="K1726" s="82"/>
      <c r="L1726" s="82"/>
      <c r="M1726" s="82"/>
      <c r="N1726" s="82"/>
      <c r="O1726" s="82"/>
      <c r="P1726" s="82"/>
      <c r="Q1726" s="82"/>
      <c r="R1726" s="82"/>
      <c r="S1726" s="82"/>
      <c r="T1726" s="82"/>
      <c r="U1726" s="82"/>
      <c r="V1726" s="82"/>
      <c r="W1726" s="82"/>
      <c r="X1726" s="82"/>
      <c r="Y1726" s="82"/>
      <c r="Z1726" s="82"/>
      <c r="AA1726" s="82"/>
      <c r="AB1726" s="82"/>
      <c r="AC1726" s="82"/>
      <c r="AD1726" s="82"/>
      <c r="AE1726" s="82"/>
      <c r="AF1726" s="82"/>
      <c r="AG1726" s="82"/>
      <c r="AH1726" s="82"/>
      <c r="AI1726" s="82"/>
      <c r="AJ1726" s="82"/>
      <c r="AK1726" s="82"/>
      <c r="AL1726" s="82"/>
      <c r="AM1726" s="82"/>
      <c r="AN1726" s="82"/>
      <c r="AO1726" s="82"/>
      <c r="AP1726" s="82"/>
      <c r="AQ1726" s="82"/>
      <c r="AR1726" s="82"/>
      <c r="AS1726" s="82"/>
      <c r="AT1726" s="82"/>
      <c r="AU1726" s="82"/>
      <c r="AV1726" s="82"/>
      <c r="AW1726" s="82"/>
      <c r="AX1726" s="82"/>
      <c r="AY1726" s="82"/>
      <c r="AZ1726" s="82"/>
      <c r="BA1726" s="82"/>
    </row>
    <row r="1727" spans="1:53" x14ac:dyDescent="0.35">
      <c r="A1727" s="82"/>
      <c r="B1727" s="82"/>
      <c r="C1727" s="82"/>
      <c r="D1727" s="82"/>
      <c r="E1727" s="82"/>
      <c r="F1727" s="82"/>
      <c r="G1727" s="82"/>
      <c r="H1727" s="82"/>
      <c r="I1727" s="82"/>
      <c r="J1727" s="82"/>
      <c r="K1727" s="82"/>
      <c r="L1727" s="82"/>
      <c r="M1727" s="82"/>
      <c r="N1727" s="82"/>
      <c r="O1727" s="82"/>
      <c r="P1727" s="82"/>
      <c r="Q1727" s="82"/>
      <c r="R1727" s="82"/>
      <c r="S1727" s="82"/>
      <c r="T1727" s="82"/>
      <c r="U1727" s="82"/>
      <c r="V1727" s="82"/>
      <c r="W1727" s="82"/>
      <c r="X1727" s="82"/>
      <c r="Y1727" s="82"/>
      <c r="Z1727" s="82"/>
      <c r="AA1727" s="82"/>
      <c r="AB1727" s="82"/>
      <c r="AC1727" s="82"/>
      <c r="AD1727" s="82"/>
      <c r="AE1727" s="82"/>
      <c r="AF1727" s="82"/>
      <c r="AG1727" s="82"/>
      <c r="AH1727" s="82"/>
      <c r="AI1727" s="82"/>
      <c r="AJ1727" s="82"/>
      <c r="AK1727" s="82"/>
      <c r="AL1727" s="82"/>
      <c r="AM1727" s="82"/>
      <c r="AN1727" s="82"/>
      <c r="AO1727" s="82"/>
      <c r="AP1727" s="82"/>
      <c r="AQ1727" s="82"/>
      <c r="AR1727" s="82"/>
      <c r="AS1727" s="82"/>
      <c r="AT1727" s="82"/>
      <c r="AU1727" s="82"/>
      <c r="AV1727" s="82"/>
      <c r="AW1727" s="82"/>
      <c r="AX1727" s="82"/>
      <c r="AY1727" s="82"/>
      <c r="AZ1727" s="82"/>
      <c r="BA1727" s="82"/>
    </row>
    <row r="1728" spans="1:53" x14ac:dyDescent="0.35">
      <c r="A1728" s="82"/>
      <c r="B1728" s="82"/>
      <c r="C1728" s="82"/>
      <c r="D1728" s="82"/>
      <c r="E1728" s="82"/>
      <c r="F1728" s="82"/>
      <c r="G1728" s="82"/>
      <c r="H1728" s="82"/>
      <c r="I1728" s="82"/>
      <c r="J1728" s="82"/>
      <c r="K1728" s="82"/>
      <c r="L1728" s="82"/>
      <c r="M1728" s="82"/>
      <c r="N1728" s="82"/>
      <c r="O1728" s="82"/>
      <c r="P1728" s="82"/>
      <c r="Q1728" s="82"/>
      <c r="R1728" s="82"/>
      <c r="S1728" s="82"/>
      <c r="T1728" s="82"/>
      <c r="U1728" s="82"/>
      <c r="V1728" s="82"/>
      <c r="W1728" s="82"/>
      <c r="X1728" s="82"/>
      <c r="Y1728" s="82"/>
      <c r="Z1728" s="82"/>
      <c r="AA1728" s="82"/>
      <c r="AB1728" s="82"/>
      <c r="AC1728" s="82"/>
      <c r="AD1728" s="82"/>
      <c r="AE1728" s="82"/>
      <c r="AF1728" s="82"/>
      <c r="AG1728" s="82"/>
      <c r="AH1728" s="82"/>
      <c r="AI1728" s="82"/>
      <c r="AJ1728" s="82"/>
      <c r="AK1728" s="82"/>
      <c r="AL1728" s="82"/>
      <c r="AM1728" s="82"/>
      <c r="AN1728" s="82"/>
      <c r="AO1728" s="82"/>
      <c r="AP1728" s="82"/>
      <c r="AQ1728" s="82"/>
      <c r="AR1728" s="82"/>
      <c r="AS1728" s="82"/>
      <c r="AT1728" s="82"/>
      <c r="AU1728" s="82"/>
      <c r="AV1728" s="82"/>
      <c r="AW1728" s="82"/>
      <c r="AX1728" s="82"/>
      <c r="AY1728" s="82"/>
      <c r="AZ1728" s="82"/>
      <c r="BA1728" s="82"/>
    </row>
    <row r="1729" spans="1:53" x14ac:dyDescent="0.35">
      <c r="A1729" s="82"/>
      <c r="B1729" s="82"/>
      <c r="C1729" s="82"/>
      <c r="D1729" s="82"/>
      <c r="E1729" s="82"/>
      <c r="F1729" s="82"/>
      <c r="G1729" s="82"/>
      <c r="H1729" s="82"/>
      <c r="I1729" s="82"/>
      <c r="J1729" s="82"/>
      <c r="K1729" s="82"/>
      <c r="L1729" s="82"/>
      <c r="M1729" s="82"/>
      <c r="N1729" s="82"/>
      <c r="O1729" s="82"/>
      <c r="P1729" s="82"/>
      <c r="Q1729" s="82"/>
      <c r="R1729" s="82"/>
      <c r="S1729" s="82"/>
      <c r="T1729" s="82"/>
      <c r="U1729" s="82"/>
      <c r="V1729" s="82"/>
      <c r="W1729" s="82"/>
      <c r="X1729" s="82"/>
      <c r="Y1729" s="82"/>
      <c r="Z1729" s="82"/>
      <c r="AA1729" s="82"/>
      <c r="AB1729" s="82"/>
      <c r="AC1729" s="82"/>
      <c r="AD1729" s="82"/>
      <c r="AE1729" s="82"/>
      <c r="AF1729" s="82"/>
      <c r="AG1729" s="82"/>
      <c r="AH1729" s="82"/>
      <c r="AI1729" s="82"/>
      <c r="AJ1729" s="82"/>
      <c r="AK1729" s="82"/>
      <c r="AL1729" s="82"/>
      <c r="AM1729" s="82"/>
      <c r="AN1729" s="82"/>
      <c r="AO1729" s="82"/>
      <c r="AP1729" s="82"/>
      <c r="AQ1729" s="82"/>
      <c r="AR1729" s="82"/>
      <c r="AS1729" s="82"/>
      <c r="AT1729" s="82"/>
      <c r="AU1729" s="82"/>
      <c r="AV1729" s="82"/>
      <c r="AW1729" s="82"/>
      <c r="AX1729" s="82"/>
      <c r="AY1729" s="82"/>
      <c r="AZ1729" s="82"/>
      <c r="BA1729" s="82"/>
    </row>
    <row r="1730" spans="1:53" x14ac:dyDescent="0.35">
      <c r="A1730" s="82"/>
      <c r="B1730" s="82"/>
      <c r="C1730" s="82"/>
      <c r="D1730" s="82"/>
      <c r="E1730" s="82"/>
      <c r="F1730" s="82"/>
      <c r="G1730" s="82"/>
      <c r="H1730" s="82"/>
      <c r="I1730" s="82"/>
      <c r="J1730" s="82"/>
      <c r="K1730" s="82"/>
      <c r="L1730" s="82"/>
      <c r="M1730" s="82"/>
      <c r="N1730" s="82"/>
      <c r="O1730" s="82"/>
      <c r="P1730" s="82"/>
      <c r="Q1730" s="82"/>
      <c r="R1730" s="82"/>
      <c r="S1730" s="82"/>
      <c r="T1730" s="82"/>
      <c r="U1730" s="82"/>
      <c r="V1730" s="82"/>
      <c r="W1730" s="82"/>
      <c r="X1730" s="82"/>
      <c r="Y1730" s="82"/>
      <c r="Z1730" s="82"/>
      <c r="AA1730" s="82"/>
      <c r="AB1730" s="82"/>
      <c r="AC1730" s="82"/>
      <c r="AD1730" s="82"/>
      <c r="AE1730" s="82"/>
      <c r="AF1730" s="82"/>
      <c r="AG1730" s="82"/>
      <c r="AH1730" s="82"/>
      <c r="AI1730" s="82"/>
      <c r="AJ1730" s="82"/>
      <c r="AK1730" s="82"/>
      <c r="AL1730" s="82"/>
      <c r="AM1730" s="82"/>
      <c r="AN1730" s="82"/>
      <c r="AO1730" s="82"/>
      <c r="AP1730" s="82"/>
      <c r="AQ1730" s="82"/>
      <c r="AR1730" s="82"/>
      <c r="AS1730" s="82"/>
      <c r="AT1730" s="82"/>
      <c r="AU1730" s="82"/>
      <c r="AV1730" s="82"/>
      <c r="AW1730" s="82"/>
      <c r="AX1730" s="82"/>
      <c r="AY1730" s="82"/>
      <c r="AZ1730" s="82"/>
      <c r="BA1730" s="82"/>
    </row>
    <row r="1731" spans="1:53" x14ac:dyDescent="0.35">
      <c r="A1731" s="82"/>
      <c r="B1731" s="82"/>
      <c r="C1731" s="82"/>
      <c r="D1731" s="82"/>
      <c r="E1731" s="82"/>
      <c r="F1731" s="82"/>
      <c r="G1731" s="82"/>
      <c r="H1731" s="82"/>
      <c r="I1731" s="82"/>
      <c r="J1731" s="82"/>
      <c r="K1731" s="82"/>
      <c r="L1731" s="82"/>
      <c r="M1731" s="82"/>
      <c r="N1731" s="82"/>
      <c r="O1731" s="82"/>
      <c r="P1731" s="82"/>
      <c r="Q1731" s="82"/>
      <c r="R1731" s="82"/>
      <c r="S1731" s="82"/>
      <c r="T1731" s="82"/>
      <c r="U1731" s="82"/>
      <c r="V1731" s="82"/>
      <c r="W1731" s="82"/>
      <c r="X1731" s="82"/>
      <c r="Y1731" s="82"/>
      <c r="Z1731" s="82"/>
      <c r="AA1731" s="82"/>
      <c r="AB1731" s="82"/>
      <c r="AC1731" s="82"/>
      <c r="AD1731" s="82"/>
      <c r="AE1731" s="82"/>
      <c r="AF1731" s="82"/>
      <c r="AG1731" s="82"/>
      <c r="AH1731" s="82"/>
      <c r="AI1731" s="82"/>
      <c r="AJ1731" s="82"/>
      <c r="AK1731" s="82"/>
      <c r="AL1731" s="82"/>
      <c r="AM1731" s="82"/>
      <c r="AN1731" s="82"/>
      <c r="AO1731" s="82"/>
      <c r="AP1731" s="82"/>
      <c r="AQ1731" s="82"/>
      <c r="AR1731" s="82"/>
      <c r="AS1731" s="82"/>
      <c r="AT1731" s="82"/>
      <c r="AU1731" s="82"/>
      <c r="AV1731" s="82"/>
      <c r="AW1731" s="82"/>
      <c r="AX1731" s="82"/>
      <c r="AY1731" s="82"/>
      <c r="AZ1731" s="82"/>
      <c r="BA1731" s="82"/>
    </row>
    <row r="1732" spans="1:53" x14ac:dyDescent="0.35">
      <c r="A1732" s="82"/>
      <c r="B1732" s="82"/>
      <c r="C1732" s="82"/>
      <c r="D1732" s="82"/>
      <c r="E1732" s="82"/>
      <c r="F1732" s="82"/>
      <c r="G1732" s="82"/>
      <c r="H1732" s="82"/>
      <c r="I1732" s="82"/>
      <c r="J1732" s="82"/>
      <c r="K1732" s="82"/>
      <c r="L1732" s="82"/>
      <c r="M1732" s="82"/>
      <c r="N1732" s="82"/>
      <c r="O1732" s="82"/>
      <c r="P1732" s="82"/>
      <c r="Q1732" s="82"/>
      <c r="R1732" s="82"/>
      <c r="S1732" s="82"/>
      <c r="T1732" s="82"/>
      <c r="U1732" s="82"/>
      <c r="V1732" s="82"/>
      <c r="W1732" s="82"/>
      <c r="X1732" s="82"/>
      <c r="Y1732" s="82"/>
      <c r="Z1732" s="82"/>
      <c r="AA1732" s="82"/>
      <c r="AB1732" s="82"/>
      <c r="AC1732" s="82"/>
      <c r="AD1732" s="82"/>
      <c r="AE1732" s="82"/>
      <c r="AF1732" s="82"/>
      <c r="AG1732" s="82"/>
      <c r="AH1732" s="82"/>
      <c r="AI1732" s="82"/>
      <c r="AJ1732" s="82"/>
      <c r="AK1732" s="82"/>
      <c r="AL1732" s="82"/>
      <c r="AM1732" s="82"/>
      <c r="AN1732" s="82"/>
      <c r="AO1732" s="82"/>
      <c r="AP1732" s="82"/>
      <c r="AQ1732" s="82"/>
      <c r="AR1732" s="82"/>
      <c r="AS1732" s="82"/>
      <c r="AT1732" s="82"/>
      <c r="AU1732" s="82"/>
      <c r="AV1732" s="82"/>
      <c r="AW1732" s="82"/>
      <c r="AX1732" s="82"/>
      <c r="AY1732" s="82"/>
      <c r="AZ1732" s="82"/>
      <c r="BA1732" s="82"/>
    </row>
    <row r="1733" spans="1:53" x14ac:dyDescent="0.35">
      <c r="A1733" s="82"/>
      <c r="B1733" s="82"/>
      <c r="C1733" s="82"/>
      <c r="D1733" s="82"/>
      <c r="E1733" s="82"/>
      <c r="F1733" s="82"/>
      <c r="G1733" s="82"/>
      <c r="H1733" s="82"/>
      <c r="I1733" s="82"/>
      <c r="J1733" s="82"/>
      <c r="K1733" s="82"/>
      <c r="L1733" s="82"/>
      <c r="M1733" s="82"/>
      <c r="N1733" s="82"/>
      <c r="O1733" s="82"/>
      <c r="P1733" s="82"/>
      <c r="Q1733" s="82"/>
      <c r="R1733" s="82"/>
      <c r="S1733" s="82"/>
      <c r="T1733" s="82"/>
      <c r="U1733" s="82"/>
      <c r="V1733" s="82"/>
      <c r="W1733" s="82"/>
      <c r="X1733" s="82"/>
      <c r="Y1733" s="82"/>
      <c r="Z1733" s="82"/>
      <c r="AA1733" s="82"/>
      <c r="AB1733" s="82"/>
      <c r="AC1733" s="82"/>
      <c r="AD1733" s="82"/>
      <c r="AE1733" s="82"/>
      <c r="AF1733" s="82"/>
      <c r="AG1733" s="82"/>
      <c r="AH1733" s="82"/>
      <c r="AI1733" s="82"/>
      <c r="AJ1733" s="82"/>
      <c r="AK1733" s="82"/>
      <c r="AL1733" s="82"/>
      <c r="AM1733" s="82"/>
      <c r="AN1733" s="82"/>
      <c r="AO1733" s="82"/>
      <c r="AP1733" s="82"/>
      <c r="AQ1733" s="82"/>
      <c r="AR1733" s="82"/>
      <c r="AS1733" s="82"/>
      <c r="AT1733" s="82"/>
      <c r="AU1733" s="82"/>
      <c r="AV1733" s="82"/>
      <c r="AW1733" s="82"/>
      <c r="AX1733" s="82"/>
      <c r="AY1733" s="82"/>
      <c r="AZ1733" s="82"/>
      <c r="BA1733" s="82"/>
    </row>
    <row r="1734" spans="1:53" x14ac:dyDescent="0.35">
      <c r="A1734" s="82"/>
      <c r="B1734" s="82"/>
      <c r="C1734" s="82"/>
      <c r="D1734" s="82"/>
      <c r="E1734" s="82"/>
      <c r="F1734" s="82"/>
      <c r="G1734" s="82"/>
      <c r="H1734" s="82"/>
      <c r="I1734" s="82"/>
      <c r="J1734" s="82"/>
      <c r="K1734" s="82"/>
      <c r="L1734" s="82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  <c r="Z1734" s="82"/>
      <c r="AA1734" s="82"/>
      <c r="AB1734" s="82"/>
      <c r="AC1734" s="82"/>
      <c r="AD1734" s="82"/>
      <c r="AE1734" s="82"/>
      <c r="AF1734" s="82"/>
      <c r="AG1734" s="82"/>
      <c r="AH1734" s="82"/>
      <c r="AI1734" s="82"/>
      <c r="AJ1734" s="82"/>
      <c r="AK1734" s="82"/>
      <c r="AL1734" s="82"/>
      <c r="AM1734" s="82"/>
      <c r="AN1734" s="82"/>
      <c r="AO1734" s="82"/>
      <c r="AP1734" s="82"/>
      <c r="AQ1734" s="82"/>
      <c r="AR1734" s="82"/>
      <c r="AS1734" s="82"/>
      <c r="AT1734" s="82"/>
      <c r="AU1734" s="82"/>
      <c r="AV1734" s="82"/>
      <c r="AW1734" s="82"/>
      <c r="AX1734" s="82"/>
      <c r="AY1734" s="82"/>
      <c r="AZ1734" s="82"/>
      <c r="BA1734" s="82"/>
    </row>
    <row r="1735" spans="1:53" x14ac:dyDescent="0.35">
      <c r="A1735" s="82"/>
      <c r="B1735" s="82"/>
      <c r="C1735" s="82"/>
      <c r="D1735" s="82"/>
      <c r="E1735" s="82"/>
      <c r="F1735" s="82"/>
      <c r="G1735" s="82"/>
      <c r="H1735" s="82"/>
      <c r="I1735" s="82"/>
      <c r="J1735" s="82"/>
      <c r="K1735" s="82"/>
      <c r="L1735" s="82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  <c r="Z1735" s="82"/>
      <c r="AA1735" s="82"/>
      <c r="AB1735" s="82"/>
      <c r="AC1735" s="82"/>
      <c r="AD1735" s="82"/>
      <c r="AE1735" s="82"/>
      <c r="AF1735" s="82"/>
      <c r="AG1735" s="82"/>
      <c r="AH1735" s="82"/>
      <c r="AI1735" s="82"/>
      <c r="AJ1735" s="82"/>
      <c r="AK1735" s="82"/>
      <c r="AL1735" s="82"/>
      <c r="AM1735" s="82"/>
      <c r="AN1735" s="82"/>
      <c r="AO1735" s="82"/>
      <c r="AP1735" s="82"/>
      <c r="AQ1735" s="82"/>
      <c r="AR1735" s="82"/>
      <c r="AS1735" s="82"/>
      <c r="AT1735" s="82"/>
      <c r="AU1735" s="82"/>
      <c r="AV1735" s="82"/>
      <c r="AW1735" s="82"/>
      <c r="AX1735" s="82"/>
      <c r="AY1735" s="82"/>
      <c r="AZ1735" s="82"/>
      <c r="BA1735" s="82"/>
    </row>
    <row r="1736" spans="1:53" x14ac:dyDescent="0.35">
      <c r="A1736" s="82"/>
      <c r="B1736" s="82"/>
      <c r="C1736" s="82"/>
      <c r="D1736" s="82"/>
      <c r="E1736" s="82"/>
      <c r="F1736" s="82"/>
      <c r="G1736" s="82"/>
      <c r="H1736" s="82"/>
      <c r="I1736" s="82"/>
      <c r="J1736" s="82"/>
      <c r="K1736" s="82"/>
      <c r="L1736" s="82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  <c r="Z1736" s="82"/>
      <c r="AA1736" s="82"/>
      <c r="AB1736" s="82"/>
      <c r="AC1736" s="82"/>
      <c r="AD1736" s="82"/>
      <c r="AE1736" s="82"/>
      <c r="AF1736" s="82"/>
      <c r="AG1736" s="82"/>
      <c r="AH1736" s="82"/>
      <c r="AI1736" s="82"/>
      <c r="AJ1736" s="82"/>
      <c r="AK1736" s="82"/>
      <c r="AL1736" s="82"/>
      <c r="AM1736" s="82"/>
      <c r="AN1736" s="82"/>
      <c r="AO1736" s="82"/>
      <c r="AP1736" s="82"/>
      <c r="AQ1736" s="82"/>
      <c r="AR1736" s="82"/>
      <c r="AS1736" s="82"/>
      <c r="AT1736" s="82"/>
      <c r="AU1736" s="82"/>
      <c r="AV1736" s="82"/>
      <c r="AW1736" s="82"/>
      <c r="AX1736" s="82"/>
      <c r="AY1736" s="82"/>
      <c r="AZ1736" s="82"/>
      <c r="BA1736" s="82"/>
    </row>
    <row r="1737" spans="1:53" x14ac:dyDescent="0.35">
      <c r="A1737" s="82"/>
      <c r="B1737" s="82"/>
      <c r="C1737" s="82"/>
      <c r="D1737" s="82"/>
      <c r="E1737" s="82"/>
      <c r="F1737" s="82"/>
      <c r="G1737" s="82"/>
      <c r="H1737" s="82"/>
      <c r="I1737" s="82"/>
      <c r="J1737" s="82"/>
      <c r="K1737" s="82"/>
      <c r="L1737" s="82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  <c r="Z1737" s="82"/>
      <c r="AA1737" s="82"/>
      <c r="AB1737" s="82"/>
      <c r="AC1737" s="82"/>
      <c r="AD1737" s="82"/>
      <c r="AE1737" s="82"/>
      <c r="AF1737" s="82"/>
      <c r="AG1737" s="82"/>
      <c r="AH1737" s="82"/>
      <c r="AI1737" s="82"/>
      <c r="AJ1737" s="82"/>
      <c r="AK1737" s="82"/>
      <c r="AL1737" s="82"/>
      <c r="AM1737" s="82"/>
      <c r="AN1737" s="82"/>
      <c r="AO1737" s="82"/>
      <c r="AP1737" s="82"/>
      <c r="AQ1737" s="82"/>
      <c r="AR1737" s="82"/>
      <c r="AS1737" s="82"/>
      <c r="AT1737" s="82"/>
      <c r="AU1737" s="82"/>
      <c r="AV1737" s="82"/>
      <c r="AW1737" s="82"/>
      <c r="AX1737" s="82"/>
      <c r="AY1737" s="82"/>
      <c r="AZ1737" s="82"/>
      <c r="BA1737" s="82"/>
    </row>
    <row r="1738" spans="1:53" x14ac:dyDescent="0.35">
      <c r="A1738" s="82"/>
      <c r="B1738" s="82"/>
      <c r="C1738" s="82"/>
      <c r="D1738" s="82"/>
      <c r="E1738" s="82"/>
      <c r="F1738" s="82"/>
      <c r="G1738" s="82"/>
      <c r="H1738" s="82"/>
      <c r="I1738" s="82"/>
      <c r="J1738" s="82"/>
      <c r="K1738" s="82"/>
      <c r="L1738" s="82"/>
      <c r="M1738" s="82"/>
      <c r="N1738" s="82"/>
      <c r="O1738" s="82"/>
      <c r="P1738" s="82"/>
      <c r="Q1738" s="82"/>
      <c r="R1738" s="82"/>
      <c r="S1738" s="82"/>
      <c r="T1738" s="82"/>
      <c r="U1738" s="82"/>
      <c r="V1738" s="82"/>
      <c r="W1738" s="82"/>
      <c r="X1738" s="82"/>
      <c r="Y1738" s="82"/>
      <c r="Z1738" s="82"/>
      <c r="AA1738" s="82"/>
      <c r="AB1738" s="82"/>
      <c r="AC1738" s="82"/>
      <c r="AD1738" s="82"/>
      <c r="AE1738" s="82"/>
      <c r="AF1738" s="82"/>
      <c r="AG1738" s="82"/>
      <c r="AH1738" s="82"/>
      <c r="AI1738" s="82"/>
      <c r="AJ1738" s="82"/>
      <c r="AK1738" s="82"/>
      <c r="AL1738" s="82"/>
      <c r="AM1738" s="82"/>
      <c r="AN1738" s="82"/>
      <c r="AO1738" s="82"/>
      <c r="AP1738" s="82"/>
      <c r="AQ1738" s="82"/>
      <c r="AR1738" s="82"/>
      <c r="AS1738" s="82"/>
      <c r="AT1738" s="82"/>
      <c r="AU1738" s="82"/>
      <c r="AV1738" s="82"/>
      <c r="AW1738" s="82"/>
      <c r="AX1738" s="82"/>
      <c r="AY1738" s="82"/>
      <c r="AZ1738" s="82"/>
      <c r="BA1738" s="82"/>
    </row>
    <row r="1739" spans="1:53" x14ac:dyDescent="0.35">
      <c r="A1739" s="82"/>
      <c r="B1739" s="82"/>
      <c r="C1739" s="82"/>
      <c r="D1739" s="82"/>
      <c r="E1739" s="82"/>
      <c r="F1739" s="82"/>
      <c r="G1739" s="82"/>
      <c r="H1739" s="82"/>
      <c r="I1739" s="82"/>
      <c r="J1739" s="82"/>
      <c r="K1739" s="82"/>
      <c r="L1739" s="82"/>
      <c r="M1739" s="82"/>
      <c r="N1739" s="82"/>
      <c r="O1739" s="82"/>
      <c r="P1739" s="82"/>
      <c r="Q1739" s="82"/>
      <c r="R1739" s="82"/>
      <c r="S1739" s="82"/>
      <c r="T1739" s="82"/>
      <c r="U1739" s="82"/>
      <c r="V1739" s="82"/>
      <c r="W1739" s="82"/>
      <c r="X1739" s="82"/>
      <c r="Y1739" s="82"/>
      <c r="Z1739" s="82"/>
      <c r="AA1739" s="82"/>
      <c r="AB1739" s="82"/>
      <c r="AC1739" s="82"/>
      <c r="AD1739" s="82"/>
      <c r="AE1739" s="82"/>
      <c r="AF1739" s="82"/>
      <c r="AG1739" s="82"/>
      <c r="AH1739" s="82"/>
      <c r="AI1739" s="82"/>
      <c r="AJ1739" s="82"/>
      <c r="AK1739" s="82"/>
      <c r="AL1739" s="82"/>
      <c r="AM1739" s="82"/>
      <c r="AN1739" s="82"/>
      <c r="AO1739" s="82"/>
      <c r="AP1739" s="82"/>
      <c r="AQ1739" s="82"/>
      <c r="AR1739" s="82"/>
      <c r="AS1739" s="82"/>
      <c r="AT1739" s="82"/>
      <c r="AU1739" s="82"/>
      <c r="AV1739" s="82"/>
      <c r="AW1739" s="82"/>
      <c r="AX1739" s="82"/>
      <c r="AY1739" s="82"/>
      <c r="AZ1739" s="82"/>
      <c r="BA1739" s="82"/>
    </row>
    <row r="1740" spans="1:53" x14ac:dyDescent="0.35">
      <c r="A1740" s="82"/>
      <c r="B1740" s="82"/>
      <c r="C1740" s="82"/>
      <c r="D1740" s="82"/>
      <c r="E1740" s="82"/>
      <c r="F1740" s="82"/>
      <c r="G1740" s="82"/>
      <c r="H1740" s="82"/>
      <c r="I1740" s="82"/>
      <c r="J1740" s="82"/>
      <c r="K1740" s="82"/>
      <c r="L1740" s="82"/>
      <c r="M1740" s="82"/>
      <c r="N1740" s="82"/>
      <c r="O1740" s="82"/>
      <c r="P1740" s="82"/>
      <c r="Q1740" s="82"/>
      <c r="R1740" s="82"/>
      <c r="S1740" s="82"/>
      <c r="T1740" s="82"/>
      <c r="U1740" s="82"/>
      <c r="V1740" s="82"/>
      <c r="W1740" s="82"/>
      <c r="X1740" s="82"/>
      <c r="Y1740" s="82"/>
      <c r="Z1740" s="82"/>
      <c r="AA1740" s="82"/>
      <c r="AB1740" s="82"/>
      <c r="AC1740" s="82"/>
      <c r="AD1740" s="82"/>
      <c r="AE1740" s="82"/>
      <c r="AF1740" s="82"/>
      <c r="AG1740" s="82"/>
      <c r="AH1740" s="82"/>
      <c r="AI1740" s="82"/>
      <c r="AJ1740" s="82"/>
      <c r="AK1740" s="82"/>
      <c r="AL1740" s="82"/>
      <c r="AM1740" s="82"/>
      <c r="AN1740" s="82"/>
      <c r="AO1740" s="82"/>
      <c r="AP1740" s="82"/>
      <c r="AQ1740" s="82"/>
      <c r="AR1740" s="82"/>
      <c r="AS1740" s="82"/>
      <c r="AT1740" s="82"/>
      <c r="AU1740" s="82"/>
      <c r="AV1740" s="82"/>
      <c r="AW1740" s="82"/>
      <c r="AX1740" s="82"/>
      <c r="AY1740" s="82"/>
      <c r="AZ1740" s="82"/>
      <c r="BA1740" s="82"/>
    </row>
    <row r="1741" spans="1:53" x14ac:dyDescent="0.35">
      <c r="A1741" s="82"/>
      <c r="B1741" s="82"/>
      <c r="C1741" s="82"/>
      <c r="D1741" s="82"/>
      <c r="E1741" s="82"/>
      <c r="F1741" s="82"/>
      <c r="G1741" s="82"/>
      <c r="H1741" s="82"/>
      <c r="I1741" s="82"/>
      <c r="J1741" s="82"/>
      <c r="K1741" s="82"/>
      <c r="L1741" s="82"/>
      <c r="M1741" s="82"/>
      <c r="N1741" s="82"/>
      <c r="O1741" s="82"/>
      <c r="P1741" s="82"/>
      <c r="Q1741" s="82"/>
      <c r="R1741" s="82"/>
      <c r="S1741" s="82"/>
      <c r="T1741" s="82"/>
      <c r="U1741" s="82"/>
      <c r="V1741" s="82"/>
      <c r="W1741" s="82"/>
      <c r="X1741" s="82"/>
      <c r="Y1741" s="82"/>
      <c r="Z1741" s="82"/>
      <c r="AA1741" s="82"/>
      <c r="AB1741" s="82"/>
      <c r="AC1741" s="82"/>
      <c r="AD1741" s="82"/>
      <c r="AE1741" s="82"/>
      <c r="AF1741" s="82"/>
      <c r="AG1741" s="82"/>
      <c r="AH1741" s="82"/>
      <c r="AI1741" s="82"/>
      <c r="AJ1741" s="82"/>
      <c r="AK1741" s="82"/>
      <c r="AL1741" s="82"/>
      <c r="AM1741" s="82"/>
      <c r="AN1741" s="82"/>
      <c r="AO1741" s="82"/>
      <c r="AP1741" s="82"/>
      <c r="AQ1741" s="82"/>
      <c r="AR1741" s="82"/>
      <c r="AS1741" s="82"/>
      <c r="AT1741" s="82"/>
      <c r="AU1741" s="82"/>
      <c r="AV1741" s="82"/>
      <c r="AW1741" s="82"/>
      <c r="AX1741" s="82"/>
      <c r="AY1741" s="82"/>
      <c r="AZ1741" s="82"/>
      <c r="BA1741" s="82"/>
    </row>
    <row r="1742" spans="1:53" x14ac:dyDescent="0.35">
      <c r="A1742" s="82"/>
      <c r="B1742" s="82"/>
      <c r="C1742" s="82"/>
      <c r="D1742" s="82"/>
      <c r="E1742" s="82"/>
      <c r="F1742" s="82"/>
      <c r="G1742" s="82"/>
      <c r="H1742" s="82"/>
      <c r="I1742" s="82"/>
      <c r="J1742" s="82"/>
      <c r="K1742" s="82"/>
      <c r="L1742" s="82"/>
      <c r="M1742" s="82"/>
      <c r="N1742" s="82"/>
      <c r="O1742" s="82"/>
      <c r="P1742" s="82"/>
      <c r="Q1742" s="82"/>
      <c r="R1742" s="82"/>
      <c r="S1742" s="82"/>
      <c r="T1742" s="82"/>
      <c r="U1742" s="82"/>
      <c r="V1742" s="82"/>
      <c r="W1742" s="82"/>
      <c r="X1742" s="82"/>
      <c r="Y1742" s="82"/>
      <c r="Z1742" s="82"/>
      <c r="AA1742" s="82"/>
      <c r="AB1742" s="82"/>
      <c r="AC1742" s="82"/>
      <c r="AD1742" s="82"/>
      <c r="AE1742" s="82"/>
      <c r="AF1742" s="82"/>
      <c r="AG1742" s="82"/>
      <c r="AH1742" s="82"/>
      <c r="AI1742" s="82"/>
      <c r="AJ1742" s="82"/>
      <c r="AK1742" s="82"/>
      <c r="AL1742" s="82"/>
      <c r="AM1742" s="82"/>
      <c r="AN1742" s="82"/>
      <c r="AO1742" s="82"/>
      <c r="AP1742" s="82"/>
      <c r="AQ1742" s="82"/>
      <c r="AR1742" s="82"/>
      <c r="AS1742" s="82"/>
      <c r="AT1742" s="82"/>
      <c r="AU1742" s="82"/>
      <c r="AV1742" s="82"/>
      <c r="AW1742" s="82"/>
      <c r="AX1742" s="82"/>
      <c r="AY1742" s="82"/>
      <c r="AZ1742" s="82"/>
      <c r="BA1742" s="82"/>
    </row>
    <row r="1743" spans="1:53" x14ac:dyDescent="0.35">
      <c r="A1743" s="82"/>
      <c r="B1743" s="82"/>
      <c r="C1743" s="82"/>
      <c r="D1743" s="82"/>
      <c r="E1743" s="82"/>
      <c r="F1743" s="82"/>
      <c r="G1743" s="82"/>
      <c r="H1743" s="82"/>
      <c r="I1743" s="82"/>
      <c r="J1743" s="82"/>
      <c r="K1743" s="82"/>
      <c r="L1743" s="82"/>
      <c r="M1743" s="82"/>
      <c r="N1743" s="82"/>
      <c r="O1743" s="82"/>
      <c r="P1743" s="82"/>
      <c r="Q1743" s="82"/>
      <c r="R1743" s="82"/>
      <c r="S1743" s="82"/>
      <c r="T1743" s="82"/>
      <c r="U1743" s="82"/>
      <c r="V1743" s="82"/>
      <c r="W1743" s="82"/>
      <c r="X1743" s="82"/>
      <c r="Y1743" s="82"/>
      <c r="Z1743" s="82"/>
      <c r="AA1743" s="82"/>
      <c r="AB1743" s="82"/>
      <c r="AC1743" s="82"/>
      <c r="AD1743" s="82"/>
      <c r="AE1743" s="82"/>
      <c r="AF1743" s="82"/>
      <c r="AG1743" s="82"/>
      <c r="AH1743" s="82"/>
      <c r="AI1743" s="82"/>
      <c r="AJ1743" s="82"/>
      <c r="AK1743" s="82"/>
      <c r="AL1743" s="82"/>
      <c r="AM1743" s="82"/>
      <c r="AN1743" s="82"/>
      <c r="AO1743" s="82"/>
      <c r="AP1743" s="82"/>
      <c r="AQ1743" s="82"/>
      <c r="AR1743" s="82"/>
      <c r="AS1743" s="82"/>
      <c r="AT1743" s="82"/>
      <c r="AU1743" s="82"/>
      <c r="AV1743" s="82"/>
      <c r="AW1743" s="82"/>
      <c r="AX1743" s="82"/>
      <c r="AY1743" s="82"/>
      <c r="AZ1743" s="82"/>
      <c r="BA1743" s="82"/>
    </row>
    <row r="1744" spans="1:53" x14ac:dyDescent="0.35">
      <c r="A1744" s="82"/>
      <c r="B1744" s="82"/>
      <c r="C1744" s="82"/>
      <c r="D1744" s="82"/>
      <c r="E1744" s="82"/>
      <c r="F1744" s="82"/>
      <c r="G1744" s="82"/>
      <c r="H1744" s="82"/>
      <c r="I1744" s="82"/>
      <c r="J1744" s="82"/>
      <c r="K1744" s="82"/>
      <c r="L1744" s="82"/>
      <c r="M1744" s="82"/>
      <c r="N1744" s="82"/>
      <c r="O1744" s="82"/>
      <c r="P1744" s="82"/>
      <c r="Q1744" s="82"/>
      <c r="R1744" s="82"/>
      <c r="S1744" s="82"/>
      <c r="T1744" s="82"/>
      <c r="U1744" s="82"/>
      <c r="V1744" s="82"/>
      <c r="W1744" s="82"/>
      <c r="X1744" s="82"/>
      <c r="Y1744" s="82"/>
      <c r="Z1744" s="82"/>
      <c r="AA1744" s="82"/>
      <c r="AB1744" s="82"/>
      <c r="AC1744" s="82"/>
      <c r="AD1744" s="82"/>
      <c r="AE1744" s="82"/>
      <c r="AF1744" s="82"/>
      <c r="AG1744" s="82"/>
      <c r="AH1744" s="82"/>
      <c r="AI1744" s="82"/>
      <c r="AJ1744" s="82"/>
      <c r="AK1744" s="82"/>
      <c r="AL1744" s="82"/>
      <c r="AM1744" s="82"/>
      <c r="AN1744" s="82"/>
      <c r="AO1744" s="82"/>
      <c r="AP1744" s="82"/>
      <c r="AQ1744" s="82"/>
      <c r="AR1744" s="82"/>
      <c r="AS1744" s="82"/>
      <c r="AT1744" s="82"/>
      <c r="AU1744" s="82"/>
      <c r="AV1744" s="82"/>
      <c r="AW1744" s="82"/>
      <c r="AX1744" s="82"/>
      <c r="AY1744" s="82"/>
      <c r="AZ1744" s="82"/>
      <c r="BA1744" s="82"/>
    </row>
    <row r="1745" spans="1:53" x14ac:dyDescent="0.35">
      <c r="A1745" s="82"/>
      <c r="B1745" s="82"/>
      <c r="C1745" s="82"/>
      <c r="D1745" s="82"/>
      <c r="E1745" s="82"/>
      <c r="F1745" s="82"/>
      <c r="G1745" s="82"/>
      <c r="H1745" s="82"/>
      <c r="I1745" s="82"/>
      <c r="J1745" s="82"/>
      <c r="K1745" s="82"/>
      <c r="L1745" s="82"/>
      <c r="M1745" s="82"/>
      <c r="N1745" s="82"/>
      <c r="O1745" s="82"/>
      <c r="P1745" s="82"/>
      <c r="Q1745" s="82"/>
      <c r="R1745" s="82"/>
      <c r="S1745" s="82"/>
      <c r="T1745" s="82"/>
      <c r="U1745" s="82"/>
      <c r="V1745" s="82"/>
      <c r="W1745" s="82"/>
      <c r="X1745" s="82"/>
      <c r="Y1745" s="82"/>
      <c r="Z1745" s="82"/>
      <c r="AA1745" s="82"/>
      <c r="AB1745" s="82"/>
      <c r="AC1745" s="82"/>
      <c r="AD1745" s="82"/>
      <c r="AE1745" s="82"/>
      <c r="AF1745" s="82"/>
      <c r="AG1745" s="82"/>
      <c r="AH1745" s="82"/>
      <c r="AI1745" s="82"/>
      <c r="AJ1745" s="82"/>
      <c r="AK1745" s="82"/>
      <c r="AL1745" s="82"/>
      <c r="AM1745" s="82"/>
      <c r="AN1745" s="82"/>
      <c r="AO1745" s="82"/>
      <c r="AP1745" s="82"/>
      <c r="AQ1745" s="82"/>
      <c r="AR1745" s="82"/>
      <c r="AS1745" s="82"/>
      <c r="AT1745" s="82"/>
      <c r="AU1745" s="82"/>
      <c r="AV1745" s="82"/>
      <c r="AW1745" s="82"/>
      <c r="AX1745" s="82"/>
      <c r="AY1745" s="82"/>
      <c r="AZ1745" s="82"/>
      <c r="BA1745" s="82"/>
    </row>
    <row r="1746" spans="1:53" x14ac:dyDescent="0.35">
      <c r="A1746" s="82"/>
      <c r="B1746" s="82"/>
      <c r="C1746" s="82"/>
      <c r="D1746" s="82"/>
      <c r="E1746" s="82"/>
      <c r="F1746" s="82"/>
      <c r="G1746" s="82"/>
      <c r="H1746" s="82"/>
      <c r="I1746" s="82"/>
      <c r="J1746" s="82"/>
      <c r="K1746" s="82"/>
      <c r="L1746" s="82"/>
      <c r="M1746" s="82"/>
      <c r="N1746" s="82"/>
      <c r="O1746" s="82"/>
      <c r="P1746" s="82"/>
      <c r="Q1746" s="82"/>
      <c r="R1746" s="82"/>
      <c r="S1746" s="82"/>
      <c r="T1746" s="82"/>
      <c r="U1746" s="82"/>
      <c r="V1746" s="82"/>
      <c r="W1746" s="82"/>
      <c r="X1746" s="82"/>
      <c r="Y1746" s="82"/>
      <c r="Z1746" s="82"/>
      <c r="AA1746" s="82"/>
      <c r="AB1746" s="82"/>
      <c r="AC1746" s="82"/>
      <c r="AD1746" s="82"/>
      <c r="AE1746" s="82"/>
      <c r="AF1746" s="82"/>
      <c r="AG1746" s="82"/>
      <c r="AH1746" s="82"/>
      <c r="AI1746" s="82"/>
      <c r="AJ1746" s="82"/>
      <c r="AK1746" s="82"/>
      <c r="AL1746" s="82"/>
      <c r="AM1746" s="82"/>
      <c r="AN1746" s="82"/>
      <c r="AO1746" s="82"/>
      <c r="AP1746" s="82"/>
      <c r="AQ1746" s="82"/>
      <c r="AR1746" s="82"/>
      <c r="AS1746" s="82"/>
      <c r="AT1746" s="82"/>
      <c r="AU1746" s="82"/>
      <c r="AV1746" s="82"/>
      <c r="AW1746" s="82"/>
      <c r="AX1746" s="82"/>
      <c r="AY1746" s="82"/>
      <c r="AZ1746" s="82"/>
      <c r="BA1746" s="82"/>
    </row>
    <row r="1747" spans="1:53" x14ac:dyDescent="0.35">
      <c r="A1747" s="82"/>
      <c r="B1747" s="82"/>
      <c r="C1747" s="82"/>
      <c r="D1747" s="82"/>
      <c r="E1747" s="82"/>
      <c r="F1747" s="82"/>
      <c r="G1747" s="82"/>
      <c r="H1747" s="82"/>
      <c r="I1747" s="82"/>
      <c r="J1747" s="82"/>
      <c r="K1747" s="82"/>
      <c r="L1747" s="82"/>
      <c r="M1747" s="82"/>
      <c r="N1747" s="82"/>
      <c r="O1747" s="82"/>
      <c r="P1747" s="82"/>
      <c r="Q1747" s="82"/>
      <c r="R1747" s="82"/>
      <c r="S1747" s="82"/>
      <c r="T1747" s="82"/>
      <c r="U1747" s="82"/>
      <c r="V1747" s="82"/>
      <c r="W1747" s="82"/>
      <c r="X1747" s="82"/>
      <c r="Y1747" s="82"/>
      <c r="Z1747" s="82"/>
      <c r="AA1747" s="82"/>
      <c r="AB1747" s="82"/>
      <c r="AC1747" s="82"/>
      <c r="AD1747" s="82"/>
      <c r="AE1747" s="82"/>
      <c r="AF1747" s="82"/>
      <c r="AG1747" s="82"/>
      <c r="AH1747" s="82"/>
      <c r="AI1747" s="82"/>
      <c r="AJ1747" s="82"/>
      <c r="AK1747" s="82"/>
      <c r="AL1747" s="82"/>
      <c r="AM1747" s="82"/>
      <c r="AN1747" s="82"/>
      <c r="AO1747" s="82"/>
      <c r="AP1747" s="82"/>
      <c r="AQ1747" s="82"/>
      <c r="AR1747" s="82"/>
      <c r="AS1747" s="82"/>
      <c r="AT1747" s="82"/>
      <c r="AU1747" s="82"/>
      <c r="AV1747" s="82"/>
      <c r="AW1747" s="82"/>
      <c r="AX1747" s="82"/>
      <c r="AY1747" s="82"/>
      <c r="AZ1747" s="82"/>
      <c r="BA1747" s="82"/>
    </row>
    <row r="1748" spans="1:53" x14ac:dyDescent="0.35">
      <c r="A1748" s="82"/>
      <c r="B1748" s="82"/>
      <c r="C1748" s="82"/>
      <c r="D1748" s="82"/>
      <c r="E1748" s="82"/>
      <c r="F1748" s="82"/>
      <c r="G1748" s="82"/>
      <c r="H1748" s="82"/>
      <c r="I1748" s="82"/>
      <c r="J1748" s="82"/>
      <c r="K1748" s="82"/>
      <c r="L1748" s="82"/>
      <c r="M1748" s="82"/>
      <c r="N1748" s="82"/>
      <c r="O1748" s="82"/>
      <c r="P1748" s="82"/>
      <c r="Q1748" s="82"/>
      <c r="R1748" s="82"/>
      <c r="S1748" s="82"/>
      <c r="T1748" s="82"/>
      <c r="U1748" s="82"/>
      <c r="V1748" s="82"/>
      <c r="W1748" s="82"/>
      <c r="X1748" s="82"/>
      <c r="Y1748" s="82"/>
      <c r="Z1748" s="82"/>
      <c r="AA1748" s="82"/>
      <c r="AB1748" s="82"/>
      <c r="AC1748" s="82"/>
      <c r="AD1748" s="82"/>
      <c r="AE1748" s="82"/>
      <c r="AF1748" s="82"/>
      <c r="AG1748" s="82"/>
      <c r="AH1748" s="82"/>
      <c r="AI1748" s="82"/>
      <c r="AJ1748" s="82"/>
      <c r="AK1748" s="82"/>
      <c r="AL1748" s="82"/>
      <c r="AM1748" s="82"/>
      <c r="AN1748" s="82"/>
      <c r="AO1748" s="82"/>
      <c r="AP1748" s="82"/>
      <c r="AQ1748" s="82"/>
      <c r="AR1748" s="82"/>
      <c r="AS1748" s="82"/>
      <c r="AT1748" s="82"/>
      <c r="AU1748" s="82"/>
      <c r="AV1748" s="82"/>
      <c r="AW1748" s="82"/>
      <c r="AX1748" s="82"/>
      <c r="AY1748" s="82"/>
      <c r="AZ1748" s="82"/>
      <c r="BA1748" s="82"/>
    </row>
    <row r="1749" spans="1:53" x14ac:dyDescent="0.35">
      <c r="A1749" s="82"/>
      <c r="B1749" s="82"/>
      <c r="C1749" s="82"/>
      <c r="D1749" s="82"/>
      <c r="E1749" s="82"/>
      <c r="F1749" s="82"/>
      <c r="G1749" s="82"/>
      <c r="H1749" s="82"/>
      <c r="I1749" s="82"/>
      <c r="J1749" s="82"/>
      <c r="K1749" s="82"/>
      <c r="L1749" s="82"/>
      <c r="M1749" s="82"/>
      <c r="N1749" s="82"/>
      <c r="O1749" s="82"/>
      <c r="P1749" s="82"/>
      <c r="Q1749" s="82"/>
      <c r="R1749" s="82"/>
      <c r="S1749" s="82"/>
      <c r="T1749" s="82"/>
      <c r="U1749" s="82"/>
      <c r="V1749" s="82"/>
      <c r="W1749" s="82"/>
      <c r="X1749" s="82"/>
      <c r="Y1749" s="82"/>
      <c r="Z1749" s="82"/>
      <c r="AA1749" s="82"/>
      <c r="AB1749" s="82"/>
      <c r="AC1749" s="82"/>
      <c r="AD1749" s="82"/>
      <c r="AE1749" s="82"/>
      <c r="AF1749" s="82"/>
      <c r="AG1749" s="82"/>
      <c r="AH1749" s="82"/>
      <c r="AI1749" s="82"/>
      <c r="AJ1749" s="82"/>
      <c r="AK1749" s="82"/>
      <c r="AL1749" s="82"/>
      <c r="AM1749" s="82"/>
      <c r="AN1749" s="82"/>
      <c r="AO1749" s="82"/>
      <c r="AP1749" s="82"/>
      <c r="AQ1749" s="82"/>
      <c r="AR1749" s="82"/>
      <c r="AS1749" s="82"/>
      <c r="AT1749" s="82"/>
      <c r="AU1749" s="82"/>
      <c r="AV1749" s="82"/>
      <c r="AW1749" s="82"/>
      <c r="AX1749" s="82"/>
      <c r="AY1749" s="82"/>
      <c r="AZ1749" s="82"/>
      <c r="BA1749" s="82"/>
    </row>
    <row r="1750" spans="1:53" x14ac:dyDescent="0.35">
      <c r="A1750" s="82"/>
      <c r="B1750" s="82"/>
      <c r="C1750" s="82"/>
      <c r="D1750" s="82"/>
      <c r="E1750" s="82"/>
      <c r="F1750" s="82"/>
      <c r="G1750" s="82"/>
      <c r="H1750" s="82"/>
      <c r="I1750" s="82"/>
      <c r="J1750" s="82"/>
      <c r="K1750" s="82"/>
      <c r="L1750" s="82"/>
      <c r="M1750" s="82"/>
      <c r="N1750" s="82"/>
      <c r="O1750" s="82"/>
      <c r="P1750" s="82"/>
      <c r="Q1750" s="82"/>
      <c r="R1750" s="82"/>
      <c r="S1750" s="82"/>
      <c r="T1750" s="82"/>
      <c r="U1750" s="82"/>
      <c r="V1750" s="82"/>
      <c r="W1750" s="82"/>
      <c r="X1750" s="82"/>
      <c r="Y1750" s="82"/>
      <c r="Z1750" s="82"/>
      <c r="AA1750" s="82"/>
      <c r="AB1750" s="82"/>
      <c r="AC1750" s="82"/>
      <c r="AD1750" s="82"/>
      <c r="AE1750" s="82"/>
      <c r="AF1750" s="82"/>
      <c r="AG1750" s="82"/>
      <c r="AH1750" s="82"/>
      <c r="AI1750" s="82"/>
      <c r="AJ1750" s="82"/>
      <c r="AK1750" s="82"/>
      <c r="AL1750" s="82"/>
      <c r="AM1750" s="82"/>
      <c r="AN1750" s="82"/>
      <c r="AO1750" s="82"/>
      <c r="AP1750" s="82"/>
      <c r="AQ1750" s="82"/>
      <c r="AR1750" s="82"/>
      <c r="AS1750" s="82"/>
      <c r="AT1750" s="82"/>
      <c r="AU1750" s="82"/>
      <c r="AV1750" s="82"/>
      <c r="AW1750" s="82"/>
      <c r="AX1750" s="82"/>
      <c r="AY1750" s="82"/>
      <c r="AZ1750" s="82"/>
      <c r="BA1750" s="82"/>
    </row>
    <row r="1751" spans="1:53" x14ac:dyDescent="0.35">
      <c r="A1751" s="82"/>
      <c r="B1751" s="82"/>
      <c r="C1751" s="82"/>
      <c r="D1751" s="82"/>
      <c r="E1751" s="82"/>
      <c r="F1751" s="82"/>
      <c r="G1751" s="82"/>
      <c r="H1751" s="82"/>
      <c r="I1751" s="82"/>
      <c r="J1751" s="82"/>
      <c r="K1751" s="82"/>
      <c r="L1751" s="82"/>
      <c r="M1751" s="82"/>
      <c r="N1751" s="82"/>
      <c r="O1751" s="82"/>
      <c r="P1751" s="82"/>
      <c r="Q1751" s="82"/>
      <c r="R1751" s="82"/>
      <c r="S1751" s="82"/>
      <c r="T1751" s="82"/>
      <c r="U1751" s="82"/>
      <c r="V1751" s="82"/>
      <c r="W1751" s="82"/>
      <c r="X1751" s="82"/>
      <c r="Y1751" s="82"/>
      <c r="Z1751" s="82"/>
      <c r="AA1751" s="82"/>
      <c r="AB1751" s="82"/>
      <c r="AC1751" s="82"/>
      <c r="AD1751" s="82"/>
      <c r="AE1751" s="82"/>
      <c r="AF1751" s="82"/>
      <c r="AG1751" s="82"/>
      <c r="AH1751" s="82"/>
      <c r="AI1751" s="82"/>
      <c r="AJ1751" s="82"/>
      <c r="AK1751" s="82"/>
      <c r="AL1751" s="82"/>
      <c r="AM1751" s="82"/>
      <c r="AN1751" s="82"/>
      <c r="AO1751" s="82"/>
      <c r="AP1751" s="82"/>
      <c r="AQ1751" s="82"/>
      <c r="AR1751" s="82"/>
      <c r="AS1751" s="82"/>
      <c r="AT1751" s="82"/>
      <c r="AU1751" s="82"/>
      <c r="AV1751" s="82"/>
      <c r="AW1751" s="82"/>
      <c r="AX1751" s="82"/>
      <c r="AY1751" s="82"/>
      <c r="AZ1751" s="82"/>
      <c r="BA1751" s="82"/>
    </row>
    <row r="1752" spans="1:53" x14ac:dyDescent="0.35">
      <c r="A1752" s="82"/>
      <c r="B1752" s="82"/>
      <c r="C1752" s="82"/>
      <c r="D1752" s="82"/>
      <c r="E1752" s="82"/>
      <c r="F1752" s="82"/>
      <c r="G1752" s="82"/>
      <c r="H1752" s="82"/>
      <c r="I1752" s="82"/>
      <c r="J1752" s="82"/>
      <c r="K1752" s="82"/>
      <c r="L1752" s="82"/>
      <c r="M1752" s="82"/>
      <c r="N1752" s="82"/>
      <c r="O1752" s="82"/>
      <c r="P1752" s="82"/>
      <c r="Q1752" s="82"/>
      <c r="R1752" s="82"/>
      <c r="S1752" s="82"/>
      <c r="T1752" s="82"/>
      <c r="U1752" s="82"/>
      <c r="V1752" s="82"/>
      <c r="W1752" s="82"/>
      <c r="X1752" s="82"/>
      <c r="Y1752" s="82"/>
      <c r="Z1752" s="82"/>
      <c r="AA1752" s="82"/>
      <c r="AB1752" s="82"/>
      <c r="AC1752" s="82"/>
      <c r="AD1752" s="82"/>
      <c r="AE1752" s="82"/>
      <c r="AF1752" s="82"/>
      <c r="AG1752" s="82"/>
      <c r="AH1752" s="82"/>
      <c r="AI1752" s="82"/>
      <c r="AJ1752" s="82"/>
      <c r="AK1752" s="82"/>
      <c r="AL1752" s="82"/>
      <c r="AM1752" s="82"/>
      <c r="AN1752" s="82"/>
      <c r="AO1752" s="82"/>
      <c r="AP1752" s="82"/>
      <c r="AQ1752" s="82"/>
      <c r="AR1752" s="82"/>
      <c r="AS1752" s="82"/>
      <c r="AT1752" s="82"/>
      <c r="AU1752" s="82"/>
      <c r="AV1752" s="82"/>
      <c r="AW1752" s="82"/>
      <c r="AX1752" s="82"/>
      <c r="AY1752" s="82"/>
      <c r="AZ1752" s="82"/>
      <c r="BA1752" s="82"/>
    </row>
    <row r="1753" spans="1:53" x14ac:dyDescent="0.35">
      <c r="A1753" s="82"/>
      <c r="B1753" s="82"/>
      <c r="C1753" s="82"/>
      <c r="D1753" s="82"/>
      <c r="E1753" s="82"/>
      <c r="F1753" s="82"/>
      <c r="G1753" s="82"/>
      <c r="H1753" s="82"/>
      <c r="I1753" s="82"/>
      <c r="J1753" s="82"/>
      <c r="K1753" s="82"/>
      <c r="L1753" s="82"/>
      <c r="M1753" s="82"/>
      <c r="N1753" s="82"/>
      <c r="O1753" s="82"/>
      <c r="P1753" s="82"/>
      <c r="Q1753" s="82"/>
      <c r="R1753" s="82"/>
      <c r="S1753" s="82"/>
      <c r="T1753" s="82"/>
      <c r="U1753" s="82"/>
      <c r="V1753" s="82"/>
      <c r="W1753" s="82"/>
      <c r="X1753" s="82"/>
      <c r="Y1753" s="82"/>
      <c r="Z1753" s="82"/>
      <c r="AA1753" s="82"/>
      <c r="AB1753" s="82"/>
      <c r="AC1753" s="82"/>
      <c r="AD1753" s="82"/>
      <c r="AE1753" s="82"/>
      <c r="AF1753" s="82"/>
      <c r="AG1753" s="82"/>
      <c r="AH1753" s="82"/>
      <c r="AI1753" s="82"/>
      <c r="AJ1753" s="82"/>
      <c r="AK1753" s="82"/>
      <c r="AL1753" s="82"/>
      <c r="AM1753" s="82"/>
      <c r="AN1753" s="82"/>
      <c r="AO1753" s="82"/>
      <c r="AP1753" s="82"/>
      <c r="AQ1753" s="82"/>
      <c r="AR1753" s="82"/>
      <c r="AS1753" s="82"/>
      <c r="AT1753" s="82"/>
      <c r="AU1753" s="82"/>
      <c r="AV1753" s="82"/>
      <c r="AW1753" s="82"/>
      <c r="AX1753" s="82"/>
      <c r="AY1753" s="82"/>
      <c r="AZ1753" s="82"/>
      <c r="BA1753" s="82"/>
    </row>
    <row r="1754" spans="1:53" x14ac:dyDescent="0.35">
      <c r="A1754" s="82"/>
      <c r="B1754" s="82"/>
      <c r="C1754" s="82"/>
      <c r="D1754" s="82"/>
      <c r="E1754" s="82"/>
      <c r="F1754" s="82"/>
      <c r="G1754" s="82"/>
      <c r="H1754" s="82"/>
      <c r="I1754" s="82"/>
      <c r="J1754" s="82"/>
      <c r="K1754" s="82"/>
      <c r="L1754" s="82"/>
      <c r="M1754" s="82"/>
      <c r="N1754" s="82"/>
      <c r="O1754" s="82"/>
      <c r="P1754" s="82"/>
      <c r="Q1754" s="82"/>
      <c r="R1754" s="82"/>
      <c r="S1754" s="82"/>
      <c r="T1754" s="82"/>
      <c r="U1754" s="82"/>
      <c r="V1754" s="82"/>
      <c r="W1754" s="82"/>
      <c r="X1754" s="82"/>
      <c r="Y1754" s="82"/>
      <c r="Z1754" s="82"/>
      <c r="AA1754" s="82"/>
      <c r="AB1754" s="82"/>
      <c r="AC1754" s="82"/>
      <c r="AD1754" s="82"/>
      <c r="AE1754" s="82"/>
      <c r="AF1754" s="82"/>
      <c r="AG1754" s="82"/>
      <c r="AH1754" s="82"/>
      <c r="AI1754" s="82"/>
      <c r="AJ1754" s="82"/>
      <c r="AK1754" s="82"/>
      <c r="AL1754" s="82"/>
      <c r="AM1754" s="82"/>
      <c r="AN1754" s="82"/>
      <c r="AO1754" s="82"/>
      <c r="AP1754" s="82"/>
      <c r="AQ1754" s="82"/>
      <c r="AR1754" s="82"/>
      <c r="AS1754" s="82"/>
      <c r="AT1754" s="82"/>
      <c r="AU1754" s="82"/>
      <c r="AV1754" s="82"/>
      <c r="AW1754" s="82"/>
      <c r="AX1754" s="82"/>
      <c r="AY1754" s="82"/>
      <c r="AZ1754" s="82"/>
      <c r="BA1754" s="82"/>
    </row>
    <row r="1755" spans="1:53" x14ac:dyDescent="0.35">
      <c r="A1755" s="82"/>
      <c r="B1755" s="82"/>
      <c r="C1755" s="82"/>
      <c r="D1755" s="82"/>
      <c r="E1755" s="82"/>
      <c r="F1755" s="82"/>
      <c r="G1755" s="82"/>
      <c r="H1755" s="82"/>
      <c r="I1755" s="82"/>
      <c r="J1755" s="82"/>
      <c r="K1755" s="82"/>
      <c r="L1755" s="82"/>
      <c r="M1755" s="82"/>
      <c r="N1755" s="82"/>
      <c r="O1755" s="82"/>
      <c r="P1755" s="82"/>
      <c r="Q1755" s="82"/>
      <c r="R1755" s="82"/>
      <c r="S1755" s="82"/>
      <c r="T1755" s="82"/>
      <c r="U1755" s="82"/>
      <c r="V1755" s="82"/>
      <c r="W1755" s="82"/>
      <c r="X1755" s="82"/>
      <c r="Y1755" s="82"/>
      <c r="Z1755" s="82"/>
      <c r="AA1755" s="82"/>
      <c r="AB1755" s="82"/>
      <c r="AC1755" s="82"/>
      <c r="AD1755" s="82"/>
      <c r="AE1755" s="82"/>
      <c r="AF1755" s="82"/>
      <c r="AG1755" s="82"/>
      <c r="AH1755" s="82"/>
      <c r="AI1755" s="82"/>
      <c r="AJ1755" s="82"/>
      <c r="AK1755" s="82"/>
      <c r="AL1755" s="82"/>
      <c r="AM1755" s="82"/>
      <c r="AN1755" s="82"/>
      <c r="AO1755" s="82"/>
      <c r="AP1755" s="82"/>
      <c r="AQ1755" s="82"/>
      <c r="AR1755" s="82"/>
      <c r="AS1755" s="82"/>
      <c r="AT1755" s="82"/>
      <c r="AU1755" s="82"/>
      <c r="AV1755" s="82"/>
      <c r="AW1755" s="82"/>
      <c r="AX1755" s="82"/>
      <c r="AY1755" s="82"/>
      <c r="AZ1755" s="82"/>
      <c r="BA1755" s="82"/>
    </row>
    <row r="1756" spans="1:53" x14ac:dyDescent="0.35">
      <c r="A1756" s="82"/>
      <c r="B1756" s="82"/>
      <c r="C1756" s="82"/>
      <c r="D1756" s="82"/>
      <c r="E1756" s="82"/>
      <c r="F1756" s="82"/>
      <c r="G1756" s="82"/>
      <c r="H1756" s="82"/>
      <c r="I1756" s="82"/>
      <c r="J1756" s="82"/>
      <c r="K1756" s="82"/>
      <c r="L1756" s="82"/>
      <c r="M1756" s="82"/>
      <c r="N1756" s="82"/>
      <c r="O1756" s="82"/>
      <c r="P1756" s="82"/>
      <c r="Q1756" s="82"/>
      <c r="R1756" s="82"/>
      <c r="S1756" s="82"/>
      <c r="T1756" s="82"/>
      <c r="U1756" s="82"/>
      <c r="V1756" s="82"/>
      <c r="W1756" s="82"/>
      <c r="X1756" s="82"/>
      <c r="Y1756" s="82"/>
      <c r="Z1756" s="82"/>
      <c r="AA1756" s="82"/>
      <c r="AB1756" s="82"/>
      <c r="AC1756" s="82"/>
      <c r="AD1756" s="82"/>
      <c r="AE1756" s="82"/>
      <c r="AF1756" s="82"/>
      <c r="AG1756" s="82"/>
      <c r="AH1756" s="82"/>
      <c r="AI1756" s="82"/>
      <c r="AJ1756" s="82"/>
      <c r="AK1756" s="82"/>
      <c r="AL1756" s="82"/>
      <c r="AM1756" s="82"/>
      <c r="AN1756" s="82"/>
      <c r="AO1756" s="82"/>
      <c r="AP1756" s="82"/>
      <c r="AQ1756" s="82"/>
      <c r="AR1756" s="82"/>
      <c r="AS1756" s="82"/>
      <c r="AT1756" s="82"/>
      <c r="AU1756" s="82"/>
      <c r="AV1756" s="82"/>
      <c r="AW1756" s="82"/>
      <c r="AX1756" s="82"/>
      <c r="AY1756" s="82"/>
      <c r="AZ1756" s="82"/>
      <c r="BA1756" s="82"/>
    </row>
    <row r="1757" spans="1:53" x14ac:dyDescent="0.35">
      <c r="A1757" s="82"/>
      <c r="B1757" s="82"/>
      <c r="C1757" s="82"/>
      <c r="D1757" s="82"/>
      <c r="E1757" s="82"/>
      <c r="F1757" s="82"/>
      <c r="G1757" s="82"/>
      <c r="H1757" s="82"/>
      <c r="I1757" s="82"/>
      <c r="J1757" s="82"/>
      <c r="K1757" s="82"/>
      <c r="L1757" s="82"/>
      <c r="M1757" s="82"/>
      <c r="N1757" s="82"/>
      <c r="O1757" s="82"/>
      <c r="P1757" s="82"/>
      <c r="Q1757" s="82"/>
      <c r="R1757" s="82"/>
      <c r="S1757" s="82"/>
      <c r="T1757" s="82"/>
      <c r="U1757" s="82"/>
      <c r="V1757" s="82"/>
      <c r="W1757" s="82"/>
      <c r="X1757" s="82"/>
      <c r="Y1757" s="82"/>
      <c r="Z1757" s="82"/>
      <c r="AA1757" s="82"/>
      <c r="AB1757" s="82"/>
      <c r="AC1757" s="82"/>
      <c r="AD1757" s="82"/>
      <c r="AE1757" s="82"/>
      <c r="AF1757" s="82"/>
      <c r="AG1757" s="82"/>
      <c r="AH1757" s="82"/>
      <c r="AI1757" s="82"/>
      <c r="AJ1757" s="82"/>
      <c r="AK1757" s="82"/>
      <c r="AL1757" s="82"/>
      <c r="AM1757" s="82"/>
      <c r="AN1757" s="82"/>
      <c r="AO1757" s="82"/>
      <c r="AP1757" s="82"/>
      <c r="AQ1757" s="82"/>
      <c r="AR1757" s="82"/>
      <c r="AS1757" s="82"/>
      <c r="AT1757" s="82"/>
      <c r="AU1757" s="82"/>
      <c r="AV1757" s="82"/>
      <c r="AW1757" s="82"/>
      <c r="AX1757" s="82"/>
      <c r="AY1757" s="82"/>
      <c r="AZ1757" s="82"/>
      <c r="BA1757" s="82"/>
    </row>
    <row r="1758" spans="1:53" x14ac:dyDescent="0.35">
      <c r="A1758" s="82"/>
      <c r="B1758" s="82"/>
      <c r="C1758" s="82"/>
      <c r="D1758" s="82"/>
      <c r="E1758" s="82"/>
      <c r="F1758" s="82"/>
      <c r="G1758" s="82"/>
      <c r="H1758" s="82"/>
      <c r="I1758" s="82"/>
      <c r="J1758" s="82"/>
      <c r="K1758" s="82"/>
      <c r="L1758" s="82"/>
      <c r="M1758" s="82"/>
      <c r="N1758" s="82"/>
      <c r="O1758" s="82"/>
      <c r="P1758" s="82"/>
      <c r="Q1758" s="82"/>
      <c r="R1758" s="82"/>
      <c r="S1758" s="82"/>
      <c r="T1758" s="82"/>
      <c r="U1758" s="82"/>
      <c r="V1758" s="82"/>
      <c r="W1758" s="82"/>
      <c r="X1758" s="82"/>
      <c r="Y1758" s="82"/>
      <c r="Z1758" s="82"/>
      <c r="AA1758" s="82"/>
      <c r="AB1758" s="82"/>
      <c r="AC1758" s="82"/>
      <c r="AD1758" s="82"/>
      <c r="AE1758" s="82"/>
      <c r="AF1758" s="82"/>
      <c r="AG1758" s="82"/>
      <c r="AH1758" s="82"/>
      <c r="AI1758" s="82"/>
      <c r="AJ1758" s="82"/>
      <c r="AK1758" s="82"/>
      <c r="AL1758" s="82"/>
      <c r="AM1758" s="82"/>
      <c r="AN1758" s="82"/>
      <c r="AO1758" s="82"/>
      <c r="AP1758" s="82"/>
      <c r="AQ1758" s="82"/>
      <c r="AR1758" s="82"/>
      <c r="AS1758" s="82"/>
      <c r="AT1758" s="82"/>
      <c r="AU1758" s="82"/>
      <c r="AV1758" s="82"/>
      <c r="AW1758" s="82"/>
      <c r="AX1758" s="82"/>
      <c r="AY1758" s="82"/>
      <c r="AZ1758" s="82"/>
      <c r="BA1758" s="82"/>
    </row>
    <row r="1759" spans="1:53" ht="15.5" customHeight="1" x14ac:dyDescent="0.35">
      <c r="A1759" s="82"/>
      <c r="B1759" s="82"/>
      <c r="C1759" s="82"/>
      <c r="D1759" s="82"/>
      <c r="E1759" s="82"/>
      <c r="F1759" s="82"/>
      <c r="G1759" s="82"/>
      <c r="H1759" s="82"/>
      <c r="I1759" s="82"/>
      <c r="J1759" s="82"/>
      <c r="K1759" s="82"/>
      <c r="L1759" s="82"/>
      <c r="M1759" s="82"/>
      <c r="N1759" s="82"/>
      <c r="O1759" s="82"/>
      <c r="P1759" s="82"/>
      <c r="Q1759" s="82"/>
      <c r="R1759" s="82"/>
      <c r="S1759" s="82"/>
      <c r="T1759" s="82"/>
      <c r="U1759" s="82"/>
      <c r="V1759" s="82"/>
      <c r="W1759" s="82"/>
      <c r="X1759" s="82"/>
      <c r="Y1759" s="82"/>
      <c r="Z1759" s="82"/>
      <c r="AA1759" s="82"/>
      <c r="AB1759" s="82"/>
      <c r="AC1759" s="82"/>
      <c r="AD1759" s="82"/>
      <c r="AE1759" s="82"/>
      <c r="AF1759" s="82"/>
      <c r="AG1759" s="82"/>
      <c r="AH1759" s="82"/>
      <c r="AI1759" s="82"/>
      <c r="AJ1759" s="82"/>
      <c r="AK1759" s="82"/>
      <c r="AL1759" s="82"/>
      <c r="AM1759" s="82"/>
      <c r="AN1759" s="82"/>
      <c r="AO1759" s="82"/>
      <c r="AP1759" s="82"/>
      <c r="AQ1759" s="82"/>
      <c r="AR1759" s="82"/>
      <c r="AS1759" s="82"/>
      <c r="AT1759" s="82"/>
      <c r="AU1759" s="82"/>
      <c r="AV1759" s="82"/>
      <c r="AW1759" s="82"/>
      <c r="AX1759" s="82"/>
      <c r="AY1759" s="82"/>
      <c r="AZ1759" s="82"/>
      <c r="BA1759" s="82"/>
    </row>
    <row r="1760" spans="1:53" ht="15.5" customHeight="1" x14ac:dyDescent="0.35">
      <c r="A1760" s="82"/>
      <c r="B1760" s="82"/>
      <c r="C1760" s="82"/>
      <c r="D1760" s="82"/>
      <c r="E1760" s="82"/>
      <c r="F1760" s="82"/>
      <c r="G1760" s="82"/>
      <c r="H1760" s="82"/>
      <c r="I1760" s="82"/>
      <c r="J1760" s="82"/>
      <c r="K1760" s="82"/>
      <c r="L1760" s="82"/>
      <c r="M1760" s="82"/>
      <c r="N1760" s="82"/>
      <c r="O1760" s="82"/>
      <c r="P1760" s="82"/>
      <c r="Q1760" s="82"/>
      <c r="R1760" s="82"/>
      <c r="S1760" s="82"/>
      <c r="T1760" s="82"/>
      <c r="U1760" s="82"/>
      <c r="V1760" s="82"/>
      <c r="W1760" s="82"/>
      <c r="X1760" s="82"/>
      <c r="Y1760" s="82"/>
      <c r="Z1760" s="82"/>
      <c r="AA1760" s="82"/>
      <c r="AB1760" s="82"/>
      <c r="AC1760" s="82"/>
      <c r="AD1760" s="82"/>
      <c r="AE1760" s="82"/>
      <c r="AF1760" s="82"/>
      <c r="AG1760" s="82"/>
      <c r="AH1760" s="82"/>
      <c r="AI1760" s="82"/>
      <c r="AJ1760" s="82"/>
      <c r="AK1760" s="82"/>
      <c r="AL1760" s="82"/>
      <c r="AM1760" s="82"/>
      <c r="AN1760" s="82"/>
      <c r="AO1760" s="82"/>
      <c r="AP1760" s="82"/>
      <c r="AQ1760" s="82"/>
      <c r="AR1760" s="82"/>
      <c r="AS1760" s="82"/>
      <c r="AT1760" s="82"/>
      <c r="AU1760" s="82"/>
      <c r="AV1760" s="82"/>
      <c r="AW1760" s="82"/>
      <c r="AX1760" s="82"/>
      <c r="AY1760" s="82"/>
      <c r="AZ1760" s="82"/>
      <c r="BA1760" s="82"/>
    </row>
    <row r="1761" spans="1:53" x14ac:dyDescent="0.35">
      <c r="A1761" s="82"/>
      <c r="B1761" s="82"/>
      <c r="C1761" s="82"/>
      <c r="D1761" s="82"/>
      <c r="E1761" s="82"/>
      <c r="F1761" s="82"/>
      <c r="G1761" s="82"/>
      <c r="H1761" s="82"/>
      <c r="I1761" s="82"/>
      <c r="J1761" s="82"/>
      <c r="K1761" s="82"/>
      <c r="L1761" s="82"/>
      <c r="M1761" s="82"/>
      <c r="N1761" s="82"/>
      <c r="O1761" s="82"/>
      <c r="P1761" s="82"/>
      <c r="Q1761" s="82"/>
      <c r="R1761" s="82"/>
      <c r="S1761" s="82"/>
      <c r="T1761" s="82"/>
      <c r="U1761" s="82"/>
      <c r="V1761" s="82"/>
      <c r="W1761" s="82"/>
      <c r="X1761" s="82"/>
      <c r="Y1761" s="82"/>
      <c r="Z1761" s="82"/>
      <c r="AA1761" s="82"/>
      <c r="AB1761" s="82"/>
      <c r="AC1761" s="82"/>
      <c r="AD1761" s="82"/>
      <c r="AE1761" s="82"/>
      <c r="AF1761" s="82"/>
      <c r="AG1761" s="82"/>
      <c r="AH1761" s="82"/>
      <c r="AI1761" s="82"/>
      <c r="AJ1761" s="82"/>
      <c r="AK1761" s="82"/>
      <c r="AL1761" s="82"/>
      <c r="AM1761" s="82"/>
      <c r="AN1761" s="82"/>
      <c r="AO1761" s="82"/>
      <c r="AP1761" s="82"/>
      <c r="AQ1761" s="82"/>
      <c r="AR1761" s="82"/>
      <c r="AS1761" s="82"/>
      <c r="AT1761" s="82"/>
      <c r="AU1761" s="82"/>
      <c r="AV1761" s="82"/>
      <c r="AW1761" s="82"/>
      <c r="AX1761" s="82"/>
      <c r="AY1761" s="82"/>
      <c r="AZ1761" s="82"/>
      <c r="BA1761" s="82"/>
    </row>
    <row r="1762" spans="1:53" x14ac:dyDescent="0.35">
      <c r="A1762" s="82"/>
      <c r="B1762" s="82"/>
      <c r="C1762" s="82"/>
      <c r="D1762" s="82"/>
      <c r="E1762" s="82"/>
      <c r="F1762" s="82"/>
      <c r="G1762" s="82"/>
      <c r="H1762" s="82"/>
      <c r="I1762" s="82"/>
      <c r="J1762" s="82"/>
      <c r="K1762" s="82"/>
      <c r="L1762" s="82"/>
      <c r="M1762" s="82"/>
      <c r="N1762" s="82"/>
      <c r="O1762" s="82"/>
      <c r="P1762" s="82"/>
      <c r="Q1762" s="82"/>
      <c r="R1762" s="82"/>
      <c r="S1762" s="82"/>
      <c r="T1762" s="82"/>
      <c r="U1762" s="82"/>
      <c r="V1762" s="82"/>
      <c r="W1762" s="82"/>
      <c r="X1762" s="82"/>
      <c r="Y1762" s="82"/>
      <c r="Z1762" s="82"/>
      <c r="AA1762" s="82"/>
      <c r="AB1762" s="82"/>
      <c r="AC1762" s="82"/>
      <c r="AD1762" s="82"/>
      <c r="AE1762" s="82"/>
      <c r="AF1762" s="82"/>
      <c r="AG1762" s="82"/>
      <c r="AH1762" s="82"/>
      <c r="AI1762" s="82"/>
      <c r="AJ1762" s="82"/>
      <c r="AK1762" s="82"/>
      <c r="AL1762" s="82"/>
      <c r="AM1762" s="82"/>
      <c r="AN1762" s="82"/>
      <c r="AO1762" s="82"/>
      <c r="AP1762" s="82"/>
      <c r="AQ1762" s="82"/>
      <c r="AR1762" s="82"/>
      <c r="AS1762" s="82"/>
      <c r="AT1762" s="82"/>
      <c r="AU1762" s="82"/>
      <c r="AV1762" s="82"/>
      <c r="AW1762" s="82"/>
      <c r="AX1762" s="82"/>
      <c r="AY1762" s="82"/>
      <c r="AZ1762" s="82"/>
      <c r="BA1762" s="82"/>
    </row>
    <row r="1763" spans="1:53" x14ac:dyDescent="0.35">
      <c r="A1763" s="82"/>
      <c r="B1763" s="82"/>
      <c r="C1763" s="82"/>
      <c r="D1763" s="82"/>
      <c r="E1763" s="82"/>
      <c r="F1763" s="82"/>
      <c r="G1763" s="82"/>
      <c r="H1763" s="82"/>
      <c r="I1763" s="82"/>
      <c r="J1763" s="82"/>
      <c r="K1763" s="82"/>
      <c r="L1763" s="82"/>
      <c r="M1763" s="82"/>
      <c r="N1763" s="82"/>
      <c r="O1763" s="82"/>
      <c r="P1763" s="82"/>
      <c r="Q1763" s="82"/>
      <c r="R1763" s="82"/>
      <c r="S1763" s="82"/>
      <c r="T1763" s="82"/>
      <c r="U1763" s="82"/>
      <c r="V1763" s="82"/>
      <c r="W1763" s="82"/>
      <c r="X1763" s="82"/>
      <c r="Y1763" s="82"/>
      <c r="Z1763" s="82"/>
      <c r="AA1763" s="82"/>
      <c r="AB1763" s="82"/>
      <c r="AC1763" s="82"/>
      <c r="AD1763" s="82"/>
      <c r="AE1763" s="82"/>
      <c r="AF1763" s="82"/>
      <c r="AG1763" s="82"/>
      <c r="AH1763" s="82"/>
      <c r="AI1763" s="82"/>
      <c r="AJ1763" s="82"/>
      <c r="AK1763" s="82"/>
      <c r="AL1763" s="82"/>
      <c r="AM1763" s="82"/>
      <c r="AN1763" s="82"/>
      <c r="AO1763" s="82"/>
      <c r="AP1763" s="82"/>
      <c r="AQ1763" s="82"/>
      <c r="AR1763" s="82"/>
      <c r="AS1763" s="82"/>
      <c r="AT1763" s="82"/>
      <c r="AU1763" s="82"/>
      <c r="AV1763" s="82"/>
      <c r="AW1763" s="82"/>
      <c r="AX1763" s="82"/>
      <c r="AY1763" s="82"/>
      <c r="AZ1763" s="82"/>
      <c r="BA1763" s="82"/>
    </row>
    <row r="1764" spans="1:53" x14ac:dyDescent="0.35">
      <c r="A1764" s="82"/>
      <c r="B1764" s="82"/>
      <c r="C1764" s="82"/>
      <c r="D1764" s="82"/>
      <c r="E1764" s="82"/>
      <c r="F1764" s="82"/>
      <c r="G1764" s="82"/>
      <c r="H1764" s="82"/>
      <c r="I1764" s="82"/>
      <c r="J1764" s="82"/>
      <c r="K1764" s="82"/>
      <c r="L1764" s="82"/>
      <c r="M1764" s="82"/>
      <c r="N1764" s="82"/>
      <c r="O1764" s="82"/>
      <c r="P1764" s="82"/>
      <c r="Q1764" s="82"/>
      <c r="R1764" s="82"/>
      <c r="S1764" s="82"/>
      <c r="T1764" s="82"/>
      <c r="U1764" s="82"/>
      <c r="V1764" s="82"/>
      <c r="W1764" s="82"/>
      <c r="X1764" s="82"/>
      <c r="Y1764" s="82"/>
      <c r="Z1764" s="82"/>
      <c r="AA1764" s="82"/>
      <c r="AB1764" s="82"/>
      <c r="AC1764" s="82"/>
      <c r="AD1764" s="82"/>
      <c r="AE1764" s="82"/>
      <c r="AF1764" s="82"/>
      <c r="AG1764" s="82"/>
      <c r="AH1764" s="82"/>
      <c r="AI1764" s="82"/>
      <c r="AJ1764" s="82"/>
      <c r="AK1764" s="82"/>
      <c r="AL1764" s="82"/>
      <c r="AM1764" s="82"/>
      <c r="AN1764" s="82"/>
      <c r="AO1764" s="82"/>
      <c r="AP1764" s="82"/>
      <c r="AQ1764" s="82"/>
      <c r="AR1764" s="82"/>
      <c r="AS1764" s="82"/>
      <c r="AT1764" s="82"/>
      <c r="AU1764" s="82"/>
      <c r="AV1764" s="82"/>
      <c r="AW1764" s="82"/>
      <c r="AX1764" s="82"/>
      <c r="AY1764" s="82"/>
      <c r="AZ1764" s="82"/>
      <c r="BA1764" s="82"/>
    </row>
    <row r="1765" spans="1:53" x14ac:dyDescent="0.35">
      <c r="A1765" s="82"/>
      <c r="B1765" s="82"/>
      <c r="C1765" s="82"/>
      <c r="D1765" s="82"/>
      <c r="E1765" s="82"/>
      <c r="F1765" s="82"/>
      <c r="G1765" s="82"/>
      <c r="H1765" s="82"/>
      <c r="I1765" s="82"/>
      <c r="J1765" s="82"/>
      <c r="K1765" s="82"/>
      <c r="L1765" s="82"/>
      <c r="M1765" s="82"/>
      <c r="N1765" s="82"/>
      <c r="O1765" s="82"/>
      <c r="P1765" s="82"/>
      <c r="Q1765" s="82"/>
      <c r="R1765" s="82"/>
      <c r="S1765" s="82"/>
      <c r="T1765" s="82"/>
      <c r="U1765" s="82"/>
      <c r="V1765" s="82"/>
      <c r="W1765" s="82"/>
      <c r="X1765" s="82"/>
      <c r="Y1765" s="82"/>
      <c r="Z1765" s="82"/>
      <c r="AA1765" s="82"/>
      <c r="AB1765" s="82"/>
      <c r="AC1765" s="82"/>
      <c r="AD1765" s="82"/>
      <c r="AE1765" s="82"/>
      <c r="AF1765" s="82"/>
      <c r="AG1765" s="82"/>
      <c r="AH1765" s="82"/>
      <c r="AI1765" s="82"/>
      <c r="AJ1765" s="82"/>
      <c r="AK1765" s="82"/>
      <c r="AL1765" s="82"/>
      <c r="AM1765" s="82"/>
      <c r="AN1765" s="82"/>
      <c r="AO1765" s="82"/>
      <c r="AP1765" s="82"/>
      <c r="AQ1765" s="82"/>
      <c r="AR1765" s="82"/>
      <c r="AS1765" s="82"/>
      <c r="AT1765" s="82"/>
      <c r="AU1765" s="82"/>
      <c r="AV1765" s="82"/>
      <c r="AW1765" s="82"/>
      <c r="AX1765" s="82"/>
      <c r="AY1765" s="82"/>
      <c r="AZ1765" s="82"/>
      <c r="BA1765" s="82"/>
    </row>
    <row r="1766" spans="1:53" x14ac:dyDescent="0.35">
      <c r="A1766" s="82"/>
      <c r="B1766" s="82"/>
      <c r="C1766" s="82"/>
      <c r="D1766" s="82"/>
      <c r="E1766" s="82"/>
      <c r="F1766" s="82"/>
      <c r="G1766" s="82"/>
      <c r="H1766" s="82"/>
      <c r="I1766" s="82"/>
      <c r="J1766" s="82"/>
      <c r="K1766" s="82"/>
      <c r="L1766" s="82"/>
      <c r="M1766" s="82"/>
      <c r="N1766" s="82"/>
      <c r="O1766" s="82"/>
      <c r="P1766" s="82"/>
      <c r="Q1766" s="82"/>
      <c r="R1766" s="82"/>
      <c r="S1766" s="82"/>
      <c r="T1766" s="82"/>
      <c r="U1766" s="82"/>
      <c r="V1766" s="82"/>
      <c r="W1766" s="82"/>
      <c r="X1766" s="82"/>
      <c r="Y1766" s="82"/>
      <c r="Z1766" s="82"/>
      <c r="AA1766" s="82"/>
      <c r="AB1766" s="82"/>
      <c r="AC1766" s="82"/>
      <c r="AD1766" s="82"/>
      <c r="AE1766" s="82"/>
      <c r="AF1766" s="82"/>
      <c r="AG1766" s="82"/>
      <c r="AH1766" s="82"/>
      <c r="AI1766" s="82"/>
      <c r="AJ1766" s="82"/>
      <c r="AK1766" s="82"/>
      <c r="AL1766" s="82"/>
      <c r="AM1766" s="82"/>
      <c r="AN1766" s="82"/>
      <c r="AO1766" s="82"/>
      <c r="AP1766" s="82"/>
      <c r="AQ1766" s="82"/>
      <c r="AR1766" s="82"/>
      <c r="AS1766" s="82"/>
      <c r="AT1766" s="82"/>
      <c r="AU1766" s="82"/>
      <c r="AV1766" s="82"/>
      <c r="AW1766" s="82"/>
      <c r="AX1766" s="82"/>
      <c r="AY1766" s="82"/>
      <c r="AZ1766" s="82"/>
      <c r="BA1766" s="82"/>
    </row>
    <row r="1767" spans="1:53" x14ac:dyDescent="0.35">
      <c r="A1767" s="82"/>
      <c r="B1767" s="82"/>
      <c r="C1767" s="82"/>
      <c r="D1767" s="82"/>
      <c r="E1767" s="82"/>
      <c r="F1767" s="82"/>
      <c r="G1767" s="82"/>
      <c r="H1767" s="82"/>
      <c r="I1767" s="82"/>
      <c r="J1767" s="82"/>
      <c r="K1767" s="82"/>
      <c r="L1767" s="82"/>
      <c r="M1767" s="82"/>
      <c r="N1767" s="82"/>
      <c r="O1767" s="82"/>
      <c r="P1767" s="82"/>
      <c r="Q1767" s="82"/>
      <c r="R1767" s="82"/>
      <c r="S1767" s="82"/>
      <c r="T1767" s="82"/>
      <c r="U1767" s="82"/>
      <c r="V1767" s="82"/>
      <c r="W1767" s="82"/>
      <c r="X1767" s="82"/>
      <c r="Y1767" s="82"/>
      <c r="Z1767" s="82"/>
      <c r="AA1767" s="82"/>
      <c r="AB1767" s="82"/>
      <c r="AC1767" s="82"/>
      <c r="AD1767" s="82"/>
      <c r="AE1767" s="82"/>
      <c r="AF1767" s="82"/>
      <c r="AG1767" s="82"/>
      <c r="AH1767" s="82"/>
      <c r="AI1767" s="82"/>
      <c r="AJ1767" s="82"/>
      <c r="AK1767" s="82"/>
      <c r="AL1767" s="82"/>
      <c r="AM1767" s="82"/>
      <c r="AN1767" s="82"/>
      <c r="AO1767" s="82"/>
      <c r="AP1767" s="82"/>
      <c r="AQ1767" s="82"/>
      <c r="AR1767" s="82"/>
      <c r="AS1767" s="82"/>
      <c r="AT1767" s="82"/>
      <c r="AU1767" s="82"/>
      <c r="AV1767" s="82"/>
      <c r="AW1767" s="82"/>
      <c r="AX1767" s="82"/>
      <c r="AY1767" s="82"/>
      <c r="AZ1767" s="82"/>
      <c r="BA1767" s="82"/>
    </row>
    <row r="1768" spans="1:53" x14ac:dyDescent="0.35">
      <c r="A1768" s="82"/>
      <c r="B1768" s="82"/>
      <c r="C1768" s="82"/>
      <c r="D1768" s="82"/>
      <c r="E1768" s="82"/>
      <c r="F1768" s="82"/>
      <c r="G1768" s="82"/>
      <c r="H1768" s="82"/>
      <c r="I1768" s="82"/>
      <c r="J1768" s="82"/>
      <c r="K1768" s="82"/>
      <c r="L1768" s="82"/>
      <c r="M1768" s="82"/>
      <c r="N1768" s="82"/>
      <c r="O1768" s="82"/>
      <c r="P1768" s="82"/>
      <c r="Q1768" s="82"/>
      <c r="R1768" s="82"/>
      <c r="S1768" s="82"/>
      <c r="T1768" s="82"/>
      <c r="U1768" s="82"/>
      <c r="V1768" s="82"/>
      <c r="W1768" s="82"/>
      <c r="X1768" s="82"/>
      <c r="Y1768" s="82"/>
      <c r="Z1768" s="82"/>
      <c r="AA1768" s="82"/>
      <c r="AB1768" s="82"/>
      <c r="AC1768" s="82"/>
      <c r="AD1768" s="82"/>
      <c r="AE1768" s="82"/>
      <c r="AF1768" s="82"/>
      <c r="AG1768" s="82"/>
      <c r="AH1768" s="82"/>
      <c r="AI1768" s="82"/>
      <c r="AJ1768" s="82"/>
      <c r="AK1768" s="82"/>
      <c r="AL1768" s="82"/>
      <c r="AM1768" s="82"/>
      <c r="AN1768" s="82"/>
      <c r="AO1768" s="82"/>
      <c r="AP1768" s="82"/>
      <c r="AQ1768" s="82"/>
      <c r="AR1768" s="82"/>
      <c r="AS1768" s="82"/>
      <c r="AT1768" s="82"/>
      <c r="AU1768" s="82"/>
      <c r="AV1768" s="82"/>
      <c r="AW1768" s="82"/>
      <c r="AX1768" s="82"/>
      <c r="AY1768" s="82"/>
      <c r="AZ1768" s="82"/>
      <c r="BA1768" s="82"/>
    </row>
    <row r="1769" spans="1:53" x14ac:dyDescent="0.35">
      <c r="A1769" s="82"/>
      <c r="B1769" s="82"/>
      <c r="C1769" s="82"/>
      <c r="D1769" s="82"/>
      <c r="E1769" s="82"/>
      <c r="F1769" s="82"/>
      <c r="G1769" s="82"/>
      <c r="H1769" s="82"/>
      <c r="I1769" s="82"/>
      <c r="J1769" s="82"/>
      <c r="K1769" s="82"/>
      <c r="L1769" s="82"/>
      <c r="M1769" s="82"/>
      <c r="N1769" s="82"/>
      <c r="O1769" s="82"/>
      <c r="P1769" s="82"/>
      <c r="Q1769" s="82"/>
      <c r="R1769" s="82"/>
      <c r="S1769" s="82"/>
      <c r="T1769" s="82"/>
      <c r="U1769" s="82"/>
      <c r="V1769" s="82"/>
      <c r="W1769" s="82"/>
      <c r="X1769" s="82"/>
      <c r="Y1769" s="82"/>
      <c r="Z1769" s="82"/>
      <c r="AA1769" s="82"/>
      <c r="AB1769" s="82"/>
      <c r="AC1769" s="82"/>
      <c r="AD1769" s="82"/>
      <c r="AE1769" s="82"/>
      <c r="AF1769" s="82"/>
      <c r="AG1769" s="82"/>
      <c r="AH1769" s="82"/>
      <c r="AI1769" s="82"/>
      <c r="AJ1769" s="82"/>
      <c r="AK1769" s="82"/>
      <c r="AL1769" s="82"/>
      <c r="AM1769" s="82"/>
      <c r="AN1769" s="82"/>
      <c r="AO1769" s="82"/>
      <c r="AP1769" s="82"/>
      <c r="AQ1769" s="82"/>
      <c r="AR1769" s="82"/>
      <c r="AS1769" s="82"/>
      <c r="AT1769" s="82"/>
      <c r="AU1769" s="82"/>
      <c r="AV1769" s="82"/>
      <c r="AW1769" s="82"/>
      <c r="AX1769" s="82"/>
      <c r="AY1769" s="82"/>
      <c r="AZ1769" s="82"/>
      <c r="BA1769" s="82"/>
    </row>
    <row r="1770" spans="1:53" x14ac:dyDescent="0.35">
      <c r="A1770" s="82"/>
      <c r="B1770" s="82"/>
      <c r="C1770" s="82"/>
      <c r="D1770" s="82"/>
      <c r="E1770" s="82"/>
      <c r="F1770" s="82"/>
      <c r="G1770" s="82"/>
      <c r="H1770" s="82"/>
      <c r="I1770" s="82"/>
      <c r="J1770" s="82"/>
      <c r="K1770" s="82"/>
      <c r="L1770" s="82"/>
      <c r="M1770" s="82"/>
      <c r="N1770" s="82"/>
      <c r="O1770" s="82"/>
      <c r="P1770" s="82"/>
      <c r="Q1770" s="82"/>
      <c r="R1770" s="82"/>
      <c r="S1770" s="82"/>
      <c r="T1770" s="82"/>
      <c r="U1770" s="82"/>
      <c r="V1770" s="82"/>
      <c r="W1770" s="82"/>
      <c r="X1770" s="82"/>
      <c r="Y1770" s="82"/>
      <c r="Z1770" s="82"/>
      <c r="AA1770" s="82"/>
      <c r="AB1770" s="82"/>
      <c r="AC1770" s="82"/>
      <c r="AD1770" s="82"/>
      <c r="AE1770" s="82"/>
      <c r="AF1770" s="82"/>
      <c r="AG1770" s="82"/>
      <c r="AH1770" s="82"/>
      <c r="AI1770" s="82"/>
      <c r="AJ1770" s="82"/>
      <c r="AK1770" s="82"/>
      <c r="AL1770" s="82"/>
      <c r="AM1770" s="82"/>
      <c r="AN1770" s="82"/>
      <c r="AO1770" s="82"/>
      <c r="AP1770" s="82"/>
      <c r="AQ1770" s="82"/>
      <c r="AR1770" s="82"/>
      <c r="AS1770" s="82"/>
      <c r="AT1770" s="82"/>
      <c r="AU1770" s="82"/>
      <c r="AV1770" s="82"/>
      <c r="AW1770" s="82"/>
      <c r="AX1770" s="82"/>
      <c r="AY1770" s="82"/>
      <c r="AZ1770" s="82"/>
      <c r="BA1770" s="82"/>
    </row>
    <row r="1771" spans="1:53" x14ac:dyDescent="0.35">
      <c r="A1771" s="82"/>
      <c r="B1771" s="82"/>
      <c r="C1771" s="82"/>
      <c r="D1771" s="82"/>
      <c r="E1771" s="82"/>
      <c r="F1771" s="82"/>
      <c r="G1771" s="82"/>
      <c r="H1771" s="82"/>
      <c r="I1771" s="82"/>
      <c r="J1771" s="82"/>
      <c r="K1771" s="82"/>
      <c r="L1771" s="82"/>
      <c r="M1771" s="82"/>
      <c r="N1771" s="82"/>
      <c r="O1771" s="82"/>
      <c r="P1771" s="82"/>
      <c r="Q1771" s="82"/>
      <c r="R1771" s="82"/>
      <c r="S1771" s="82"/>
      <c r="T1771" s="82"/>
      <c r="U1771" s="82"/>
      <c r="V1771" s="82"/>
      <c r="W1771" s="82"/>
      <c r="X1771" s="82"/>
      <c r="Y1771" s="82"/>
      <c r="Z1771" s="82"/>
      <c r="AA1771" s="82"/>
      <c r="AB1771" s="82"/>
      <c r="AC1771" s="82"/>
      <c r="AD1771" s="82"/>
      <c r="AE1771" s="82"/>
      <c r="AF1771" s="82"/>
      <c r="AG1771" s="82"/>
      <c r="AH1771" s="82"/>
      <c r="AI1771" s="82"/>
      <c r="AJ1771" s="82"/>
      <c r="AK1771" s="82"/>
      <c r="AL1771" s="82"/>
      <c r="AM1771" s="82"/>
      <c r="AN1771" s="82"/>
      <c r="AO1771" s="82"/>
      <c r="AP1771" s="82"/>
      <c r="AQ1771" s="82"/>
      <c r="AR1771" s="82"/>
      <c r="AS1771" s="82"/>
      <c r="AT1771" s="82"/>
      <c r="AU1771" s="82"/>
      <c r="AV1771" s="82"/>
      <c r="AW1771" s="82"/>
      <c r="AX1771" s="82"/>
      <c r="AY1771" s="82"/>
      <c r="AZ1771" s="82"/>
      <c r="BA1771" s="82"/>
    </row>
    <row r="1772" spans="1:53" x14ac:dyDescent="0.35">
      <c r="A1772" s="82"/>
      <c r="B1772" s="82"/>
      <c r="C1772" s="82"/>
      <c r="D1772" s="82"/>
      <c r="E1772" s="82"/>
      <c r="F1772" s="82"/>
      <c r="G1772" s="82"/>
      <c r="H1772" s="82"/>
      <c r="I1772" s="82"/>
      <c r="J1772" s="82"/>
      <c r="K1772" s="82"/>
      <c r="L1772" s="82"/>
      <c r="M1772" s="82"/>
      <c r="N1772" s="82"/>
      <c r="O1772" s="82"/>
      <c r="P1772" s="82"/>
      <c r="Q1772" s="82"/>
      <c r="R1772" s="82"/>
      <c r="S1772" s="82"/>
      <c r="T1772" s="82"/>
      <c r="U1772" s="82"/>
      <c r="V1772" s="82"/>
      <c r="W1772" s="82"/>
      <c r="X1772" s="82"/>
      <c r="Y1772" s="82"/>
      <c r="Z1772" s="82"/>
      <c r="AA1772" s="82"/>
      <c r="AB1772" s="82"/>
      <c r="AC1772" s="82"/>
      <c r="AD1772" s="82"/>
      <c r="AE1772" s="82"/>
      <c r="AF1772" s="82"/>
      <c r="AG1772" s="82"/>
      <c r="AH1772" s="82"/>
      <c r="AI1772" s="82"/>
      <c r="AJ1772" s="82"/>
      <c r="AK1772" s="82"/>
      <c r="AL1772" s="82"/>
      <c r="AM1772" s="82"/>
      <c r="AN1772" s="82"/>
      <c r="AO1772" s="82"/>
      <c r="AP1772" s="82"/>
      <c r="AQ1772" s="82"/>
      <c r="AR1772" s="82"/>
      <c r="AS1772" s="82"/>
      <c r="AT1772" s="82"/>
      <c r="AU1772" s="82"/>
      <c r="AV1772" s="82"/>
      <c r="AW1772" s="82"/>
      <c r="AX1772" s="82"/>
      <c r="AY1772" s="82"/>
      <c r="AZ1772" s="82"/>
      <c r="BA1772" s="82"/>
    </row>
    <row r="1773" spans="1:53" x14ac:dyDescent="0.35">
      <c r="A1773" s="82"/>
      <c r="B1773" s="82"/>
      <c r="C1773" s="82"/>
      <c r="D1773" s="82"/>
      <c r="E1773" s="82"/>
      <c r="F1773" s="82"/>
      <c r="G1773" s="82"/>
      <c r="H1773" s="82"/>
      <c r="I1773" s="82"/>
      <c r="J1773" s="82"/>
      <c r="K1773" s="82"/>
      <c r="L1773" s="82"/>
      <c r="M1773" s="82"/>
      <c r="N1773" s="82"/>
      <c r="O1773" s="82"/>
      <c r="P1773" s="82"/>
      <c r="Q1773" s="82"/>
      <c r="R1773" s="82"/>
      <c r="S1773" s="82"/>
      <c r="T1773" s="82"/>
      <c r="U1773" s="82"/>
      <c r="V1773" s="82"/>
      <c r="W1773" s="82"/>
      <c r="X1773" s="82"/>
      <c r="Y1773" s="82"/>
      <c r="Z1773" s="82"/>
      <c r="AA1773" s="82"/>
      <c r="AB1773" s="82"/>
      <c r="AC1773" s="82"/>
      <c r="AD1773" s="82"/>
      <c r="AE1773" s="82"/>
      <c r="AF1773" s="82"/>
      <c r="AG1773" s="82"/>
      <c r="AH1773" s="82"/>
      <c r="AI1773" s="82"/>
      <c r="AJ1773" s="82"/>
      <c r="AK1773" s="82"/>
      <c r="AL1773" s="82"/>
      <c r="AM1773" s="82"/>
      <c r="AN1773" s="82"/>
      <c r="AO1773" s="82"/>
      <c r="AP1773" s="82"/>
      <c r="AQ1773" s="82"/>
      <c r="AR1773" s="82"/>
      <c r="AS1773" s="82"/>
      <c r="AT1773" s="82"/>
      <c r="AU1773" s="82"/>
      <c r="AV1773" s="82"/>
      <c r="AW1773" s="82"/>
      <c r="AX1773" s="82"/>
      <c r="AY1773" s="82"/>
      <c r="AZ1773" s="82"/>
      <c r="BA1773" s="82"/>
    </row>
    <row r="1774" spans="1:53" x14ac:dyDescent="0.35">
      <c r="A1774" s="82"/>
      <c r="B1774" s="82"/>
      <c r="C1774" s="82"/>
      <c r="D1774" s="82"/>
      <c r="E1774" s="82"/>
      <c r="F1774" s="82"/>
      <c r="G1774" s="82"/>
      <c r="H1774" s="82"/>
      <c r="I1774" s="82"/>
      <c r="J1774" s="82"/>
      <c r="K1774" s="82"/>
      <c r="L1774" s="82"/>
      <c r="M1774" s="82"/>
      <c r="N1774" s="82"/>
      <c r="O1774" s="82"/>
      <c r="P1774" s="82"/>
      <c r="Q1774" s="82"/>
      <c r="R1774" s="82"/>
      <c r="S1774" s="82"/>
      <c r="T1774" s="82"/>
      <c r="U1774" s="82"/>
      <c r="V1774" s="82"/>
      <c r="W1774" s="82"/>
      <c r="X1774" s="82"/>
      <c r="Y1774" s="82"/>
      <c r="Z1774" s="82"/>
      <c r="AA1774" s="82"/>
      <c r="AB1774" s="82"/>
      <c r="AC1774" s="82"/>
      <c r="AD1774" s="82"/>
      <c r="AE1774" s="82"/>
      <c r="AF1774" s="82"/>
      <c r="AG1774" s="82"/>
      <c r="AH1774" s="82"/>
      <c r="AI1774" s="82"/>
      <c r="AJ1774" s="82"/>
      <c r="AK1774" s="82"/>
      <c r="AL1774" s="82"/>
      <c r="AM1774" s="82"/>
      <c r="AN1774" s="82"/>
      <c r="AO1774" s="82"/>
      <c r="AP1774" s="82"/>
      <c r="AQ1774" s="82"/>
      <c r="AR1774" s="82"/>
      <c r="AS1774" s="82"/>
      <c r="AT1774" s="82"/>
      <c r="AU1774" s="82"/>
      <c r="AV1774" s="82"/>
      <c r="AW1774" s="82"/>
      <c r="AX1774" s="82"/>
      <c r="AY1774" s="82"/>
      <c r="AZ1774" s="82"/>
      <c r="BA1774" s="82"/>
    </row>
    <row r="1775" spans="1:53" x14ac:dyDescent="0.35">
      <c r="A1775" s="82"/>
      <c r="B1775" s="82"/>
      <c r="C1775" s="82"/>
      <c r="D1775" s="82"/>
      <c r="E1775" s="82"/>
      <c r="F1775" s="82"/>
      <c r="G1775" s="82"/>
      <c r="H1775" s="82"/>
      <c r="I1775" s="82"/>
      <c r="J1775" s="82"/>
      <c r="K1775" s="82"/>
      <c r="L1775" s="82"/>
      <c r="M1775" s="82"/>
      <c r="N1775" s="82"/>
      <c r="O1775" s="82"/>
      <c r="P1775" s="82"/>
      <c r="Q1775" s="82"/>
      <c r="R1775" s="82"/>
      <c r="S1775" s="82"/>
      <c r="T1775" s="82"/>
      <c r="U1775" s="82"/>
      <c r="V1775" s="82"/>
      <c r="W1775" s="82"/>
      <c r="X1775" s="82"/>
      <c r="Y1775" s="82"/>
      <c r="Z1775" s="82"/>
      <c r="AA1775" s="82"/>
      <c r="AB1775" s="82"/>
      <c r="AC1775" s="82"/>
      <c r="AD1775" s="82"/>
      <c r="AE1775" s="82"/>
      <c r="AF1775" s="82"/>
      <c r="AG1775" s="82"/>
      <c r="AH1775" s="82"/>
      <c r="AI1775" s="82"/>
      <c r="AJ1775" s="82"/>
      <c r="AK1775" s="82"/>
      <c r="AL1775" s="82"/>
      <c r="AM1775" s="82"/>
      <c r="AN1775" s="82"/>
      <c r="AO1775" s="82"/>
      <c r="AP1775" s="82"/>
      <c r="AQ1775" s="82"/>
      <c r="AR1775" s="82"/>
      <c r="AS1775" s="82"/>
      <c r="AT1775" s="82"/>
      <c r="AU1775" s="82"/>
      <c r="AV1775" s="82"/>
      <c r="AW1775" s="82"/>
      <c r="AX1775" s="82"/>
      <c r="AY1775" s="82"/>
      <c r="AZ1775" s="82"/>
      <c r="BA1775" s="82"/>
    </row>
    <row r="1776" spans="1:53" x14ac:dyDescent="0.35">
      <c r="A1776" s="82"/>
      <c r="B1776" s="82"/>
      <c r="C1776" s="82"/>
      <c r="D1776" s="82"/>
      <c r="E1776" s="82"/>
      <c r="F1776" s="82"/>
      <c r="G1776" s="82"/>
      <c r="H1776" s="82"/>
      <c r="I1776" s="82"/>
      <c r="J1776" s="82"/>
      <c r="K1776" s="82"/>
      <c r="L1776" s="82"/>
      <c r="M1776" s="82"/>
      <c r="N1776" s="82"/>
      <c r="O1776" s="82"/>
      <c r="P1776" s="82"/>
      <c r="Q1776" s="82"/>
      <c r="R1776" s="82"/>
      <c r="S1776" s="82"/>
      <c r="T1776" s="82"/>
      <c r="U1776" s="82"/>
      <c r="V1776" s="82"/>
      <c r="W1776" s="82"/>
      <c r="X1776" s="82"/>
      <c r="Y1776" s="82"/>
      <c r="Z1776" s="82"/>
      <c r="AA1776" s="82"/>
      <c r="AB1776" s="82"/>
      <c r="AC1776" s="82"/>
      <c r="AD1776" s="82"/>
      <c r="AE1776" s="82"/>
      <c r="AF1776" s="82"/>
      <c r="AG1776" s="82"/>
      <c r="AH1776" s="82"/>
      <c r="AI1776" s="82"/>
      <c r="AJ1776" s="82"/>
      <c r="AK1776" s="82"/>
      <c r="AL1776" s="82"/>
      <c r="AM1776" s="82"/>
      <c r="AN1776" s="82"/>
      <c r="AO1776" s="82"/>
      <c r="AP1776" s="82"/>
      <c r="AQ1776" s="82"/>
      <c r="AR1776" s="82"/>
      <c r="AS1776" s="82"/>
      <c r="AT1776" s="82"/>
      <c r="AU1776" s="82"/>
      <c r="AV1776" s="82"/>
      <c r="AW1776" s="82"/>
      <c r="AX1776" s="82"/>
      <c r="AY1776" s="82"/>
      <c r="AZ1776" s="82"/>
      <c r="BA1776" s="82"/>
    </row>
    <row r="1777" spans="1:53" x14ac:dyDescent="0.35">
      <c r="A1777" s="82"/>
      <c r="B1777" s="82"/>
      <c r="C1777" s="82"/>
      <c r="D1777" s="82"/>
      <c r="E1777" s="82"/>
      <c r="F1777" s="82"/>
      <c r="G1777" s="82"/>
      <c r="H1777" s="82"/>
      <c r="I1777" s="82"/>
      <c r="J1777" s="82"/>
      <c r="K1777" s="82"/>
      <c r="L1777" s="82"/>
      <c r="M1777" s="82"/>
      <c r="N1777" s="82"/>
      <c r="O1777" s="82"/>
      <c r="P1777" s="82"/>
      <c r="Q1777" s="82"/>
      <c r="R1777" s="82"/>
      <c r="S1777" s="82"/>
      <c r="T1777" s="82"/>
      <c r="U1777" s="82"/>
      <c r="V1777" s="82"/>
      <c r="W1777" s="82"/>
      <c r="X1777" s="82"/>
      <c r="Y1777" s="82"/>
      <c r="Z1777" s="82"/>
      <c r="AA1777" s="82"/>
      <c r="AB1777" s="82"/>
      <c r="AC1777" s="82"/>
      <c r="AD1777" s="82"/>
      <c r="AE1777" s="82"/>
      <c r="AF1777" s="82"/>
      <c r="AG1777" s="82"/>
      <c r="AH1777" s="82"/>
      <c r="AI1777" s="82"/>
      <c r="AJ1777" s="82"/>
      <c r="AK1777" s="82"/>
      <c r="AL1777" s="82"/>
      <c r="AM1777" s="82"/>
      <c r="AN1777" s="82"/>
      <c r="AO1777" s="82"/>
      <c r="AP1777" s="82"/>
      <c r="AQ1777" s="82"/>
      <c r="AR1777" s="82"/>
      <c r="AS1777" s="82"/>
      <c r="AT1777" s="82"/>
      <c r="AU1777" s="82"/>
      <c r="AV1777" s="82"/>
      <c r="AW1777" s="82"/>
      <c r="AX1777" s="82"/>
      <c r="AY1777" s="82"/>
      <c r="AZ1777" s="82"/>
      <c r="BA1777" s="82"/>
    </row>
    <row r="1778" spans="1:53" x14ac:dyDescent="0.35">
      <c r="A1778" s="82"/>
      <c r="B1778" s="82"/>
      <c r="C1778" s="82"/>
      <c r="D1778" s="82"/>
      <c r="E1778" s="82"/>
      <c r="F1778" s="82"/>
      <c r="G1778" s="82"/>
      <c r="H1778" s="82"/>
      <c r="I1778" s="82"/>
      <c r="J1778" s="82"/>
      <c r="K1778" s="82"/>
      <c r="L1778" s="82"/>
      <c r="M1778" s="82"/>
      <c r="N1778" s="82"/>
      <c r="O1778" s="82"/>
      <c r="P1778" s="82"/>
      <c r="Q1778" s="82"/>
      <c r="R1778" s="82"/>
      <c r="S1778" s="82"/>
      <c r="T1778" s="82"/>
      <c r="U1778" s="82"/>
      <c r="V1778" s="82"/>
      <c r="W1778" s="82"/>
      <c r="X1778" s="82"/>
      <c r="Y1778" s="82"/>
      <c r="Z1778" s="82"/>
      <c r="AA1778" s="82"/>
      <c r="AB1778" s="82"/>
      <c r="AC1778" s="82"/>
      <c r="AD1778" s="82"/>
      <c r="AE1778" s="82"/>
      <c r="AF1778" s="82"/>
      <c r="AG1778" s="82"/>
      <c r="AH1778" s="82"/>
      <c r="AI1778" s="82"/>
      <c r="AJ1778" s="82"/>
      <c r="AK1778" s="82"/>
      <c r="AL1778" s="82"/>
      <c r="AM1778" s="82"/>
      <c r="AN1778" s="82"/>
      <c r="AO1778" s="82"/>
      <c r="AP1778" s="82"/>
      <c r="AQ1778" s="82"/>
      <c r="AR1778" s="82"/>
      <c r="AS1778" s="82"/>
      <c r="AT1778" s="82"/>
      <c r="AU1778" s="82"/>
      <c r="AV1778" s="82"/>
      <c r="AW1778" s="82"/>
      <c r="AX1778" s="82"/>
      <c r="AY1778" s="82"/>
      <c r="AZ1778" s="82"/>
      <c r="BA1778" s="82"/>
    </row>
    <row r="1779" spans="1:53" x14ac:dyDescent="0.35">
      <c r="A1779" s="82"/>
      <c r="B1779" s="82"/>
      <c r="C1779" s="82"/>
      <c r="D1779" s="82"/>
      <c r="E1779" s="82"/>
      <c r="F1779" s="82"/>
      <c r="G1779" s="82"/>
      <c r="H1779" s="82"/>
      <c r="I1779" s="82"/>
      <c r="J1779" s="82"/>
      <c r="K1779" s="82"/>
      <c r="L1779" s="82"/>
      <c r="M1779" s="82"/>
      <c r="N1779" s="82"/>
      <c r="O1779" s="82"/>
      <c r="P1779" s="82"/>
      <c r="Q1779" s="82"/>
      <c r="R1779" s="82"/>
      <c r="S1779" s="82"/>
      <c r="T1779" s="82"/>
      <c r="U1779" s="82"/>
      <c r="V1779" s="82"/>
      <c r="W1779" s="82"/>
      <c r="X1779" s="82"/>
      <c r="Y1779" s="82"/>
      <c r="Z1779" s="82"/>
      <c r="AA1779" s="82"/>
      <c r="AB1779" s="82"/>
      <c r="AC1779" s="82"/>
      <c r="AD1779" s="82"/>
      <c r="AE1779" s="82"/>
      <c r="AF1779" s="82"/>
      <c r="AG1779" s="82"/>
      <c r="AH1779" s="82"/>
      <c r="AI1779" s="82"/>
      <c r="AJ1779" s="82"/>
      <c r="AK1779" s="82"/>
      <c r="AL1779" s="82"/>
      <c r="AM1779" s="82"/>
      <c r="AN1779" s="82"/>
      <c r="AO1779" s="82"/>
      <c r="AP1779" s="82"/>
      <c r="AQ1779" s="82"/>
      <c r="AR1779" s="82"/>
      <c r="AS1779" s="82"/>
      <c r="AT1779" s="82"/>
      <c r="AU1779" s="82"/>
      <c r="AV1779" s="82"/>
      <c r="AW1779" s="82"/>
      <c r="AX1779" s="82"/>
      <c r="AY1779" s="82"/>
      <c r="AZ1779" s="82"/>
      <c r="BA1779" s="82"/>
    </row>
    <row r="1780" spans="1:53" x14ac:dyDescent="0.35">
      <c r="A1780" s="82"/>
      <c r="B1780" s="82"/>
      <c r="C1780" s="82"/>
      <c r="D1780" s="82"/>
      <c r="E1780" s="82"/>
      <c r="F1780" s="82"/>
      <c r="G1780" s="82"/>
      <c r="H1780" s="82"/>
      <c r="I1780" s="82"/>
      <c r="J1780" s="82"/>
      <c r="K1780" s="82"/>
      <c r="L1780" s="82"/>
      <c r="M1780" s="82"/>
      <c r="N1780" s="82"/>
      <c r="O1780" s="82"/>
      <c r="P1780" s="82"/>
      <c r="Q1780" s="82"/>
      <c r="R1780" s="82"/>
      <c r="S1780" s="82"/>
      <c r="T1780" s="82"/>
      <c r="U1780" s="82"/>
      <c r="V1780" s="82"/>
      <c r="W1780" s="82"/>
      <c r="X1780" s="82"/>
      <c r="Y1780" s="82"/>
      <c r="Z1780" s="82"/>
      <c r="AA1780" s="82"/>
      <c r="AB1780" s="82"/>
      <c r="AC1780" s="82"/>
      <c r="AD1780" s="82"/>
      <c r="AE1780" s="82"/>
      <c r="AF1780" s="82"/>
      <c r="AG1780" s="82"/>
      <c r="AH1780" s="82"/>
      <c r="AI1780" s="82"/>
      <c r="AJ1780" s="82"/>
      <c r="AK1780" s="82"/>
      <c r="AL1780" s="82"/>
      <c r="AM1780" s="82"/>
      <c r="AN1780" s="82"/>
      <c r="AO1780" s="82"/>
      <c r="AP1780" s="82"/>
      <c r="AQ1780" s="82"/>
      <c r="AR1780" s="82"/>
      <c r="AS1780" s="82"/>
      <c r="AT1780" s="82"/>
      <c r="AU1780" s="82"/>
      <c r="AV1780" s="82"/>
      <c r="AW1780" s="82"/>
      <c r="AX1780" s="82"/>
      <c r="AY1780" s="82"/>
      <c r="AZ1780" s="82"/>
      <c r="BA1780" s="82"/>
    </row>
    <row r="1781" spans="1:53" x14ac:dyDescent="0.35">
      <c r="A1781" s="82"/>
      <c r="B1781" s="82"/>
      <c r="C1781" s="82"/>
      <c r="D1781" s="82"/>
      <c r="E1781" s="82"/>
      <c r="F1781" s="82"/>
      <c r="G1781" s="82"/>
      <c r="H1781" s="82"/>
      <c r="I1781" s="82"/>
      <c r="J1781" s="82"/>
      <c r="K1781" s="82"/>
      <c r="L1781" s="82"/>
      <c r="M1781" s="82"/>
      <c r="N1781" s="82"/>
      <c r="O1781" s="82"/>
      <c r="P1781" s="82"/>
      <c r="Q1781" s="82"/>
      <c r="R1781" s="82"/>
      <c r="S1781" s="82"/>
      <c r="T1781" s="82"/>
      <c r="U1781" s="82"/>
      <c r="V1781" s="82"/>
      <c r="W1781" s="82"/>
      <c r="X1781" s="82"/>
      <c r="Y1781" s="82"/>
      <c r="Z1781" s="82"/>
      <c r="AA1781" s="82"/>
      <c r="AB1781" s="82"/>
      <c r="AC1781" s="82"/>
      <c r="AD1781" s="82"/>
      <c r="AE1781" s="82"/>
      <c r="AF1781" s="82"/>
      <c r="AG1781" s="82"/>
      <c r="AH1781" s="82"/>
      <c r="AI1781" s="82"/>
      <c r="AJ1781" s="82"/>
      <c r="AK1781" s="82"/>
      <c r="AL1781" s="82"/>
      <c r="AM1781" s="82"/>
      <c r="AN1781" s="82"/>
      <c r="AO1781" s="82"/>
      <c r="AP1781" s="82"/>
      <c r="AQ1781" s="82"/>
      <c r="AR1781" s="82"/>
      <c r="AS1781" s="82"/>
      <c r="AT1781" s="82"/>
      <c r="AU1781" s="82"/>
      <c r="AV1781" s="82"/>
      <c r="AW1781" s="82"/>
      <c r="AX1781" s="82"/>
      <c r="AY1781" s="82"/>
      <c r="AZ1781" s="82"/>
      <c r="BA1781" s="82"/>
    </row>
    <row r="1782" spans="1:53" x14ac:dyDescent="0.35">
      <c r="A1782" s="82"/>
      <c r="B1782" s="82"/>
      <c r="C1782" s="82"/>
      <c r="D1782" s="82"/>
      <c r="E1782" s="82"/>
      <c r="F1782" s="82"/>
      <c r="G1782" s="82"/>
      <c r="H1782" s="82"/>
      <c r="I1782" s="82"/>
      <c r="J1782" s="82"/>
      <c r="K1782" s="82"/>
      <c r="L1782" s="82"/>
      <c r="M1782" s="82"/>
      <c r="N1782" s="82"/>
      <c r="O1782" s="82"/>
      <c r="P1782" s="82"/>
      <c r="Q1782" s="82"/>
      <c r="R1782" s="82"/>
      <c r="S1782" s="82"/>
      <c r="T1782" s="82"/>
      <c r="U1782" s="82"/>
      <c r="V1782" s="82"/>
      <c r="W1782" s="82"/>
      <c r="X1782" s="82"/>
      <c r="Y1782" s="82"/>
      <c r="Z1782" s="82"/>
      <c r="AA1782" s="82"/>
      <c r="AB1782" s="82"/>
      <c r="AC1782" s="82"/>
      <c r="AD1782" s="82"/>
      <c r="AE1782" s="82"/>
      <c r="AF1782" s="82"/>
      <c r="AG1782" s="82"/>
      <c r="AH1782" s="82"/>
      <c r="AI1782" s="82"/>
      <c r="AJ1782" s="82"/>
      <c r="AK1782" s="82"/>
      <c r="AL1782" s="82"/>
      <c r="AM1782" s="82"/>
      <c r="AN1782" s="82"/>
      <c r="AO1782" s="82"/>
      <c r="AP1782" s="82"/>
      <c r="AQ1782" s="82"/>
      <c r="AR1782" s="82"/>
      <c r="AS1782" s="82"/>
      <c r="AT1782" s="82"/>
      <c r="AU1782" s="82"/>
      <c r="AV1782" s="82"/>
      <c r="AW1782" s="82"/>
      <c r="AX1782" s="82"/>
      <c r="AY1782" s="82"/>
      <c r="AZ1782" s="82"/>
      <c r="BA1782" s="82"/>
    </row>
    <row r="1783" spans="1:53" x14ac:dyDescent="0.35">
      <c r="A1783" s="82"/>
      <c r="B1783" s="82"/>
      <c r="C1783" s="82"/>
      <c r="D1783" s="82"/>
      <c r="E1783" s="82"/>
      <c r="F1783" s="82"/>
      <c r="G1783" s="82"/>
      <c r="H1783" s="82"/>
      <c r="I1783" s="82"/>
      <c r="J1783" s="82"/>
      <c r="K1783" s="82"/>
      <c r="L1783" s="82"/>
      <c r="M1783" s="82"/>
      <c r="N1783" s="82"/>
      <c r="O1783" s="82"/>
      <c r="P1783" s="82"/>
      <c r="Q1783" s="82"/>
      <c r="R1783" s="82"/>
      <c r="S1783" s="82"/>
      <c r="T1783" s="82"/>
      <c r="U1783" s="82"/>
      <c r="V1783" s="82"/>
      <c r="W1783" s="82"/>
      <c r="X1783" s="82"/>
      <c r="Y1783" s="82"/>
      <c r="Z1783" s="82"/>
      <c r="AA1783" s="82"/>
      <c r="AB1783" s="82"/>
      <c r="AC1783" s="82"/>
      <c r="AD1783" s="82"/>
      <c r="AE1783" s="82"/>
      <c r="AF1783" s="82"/>
      <c r="AG1783" s="82"/>
      <c r="AH1783" s="82"/>
      <c r="AI1783" s="82"/>
      <c r="AJ1783" s="82"/>
      <c r="AK1783" s="82"/>
      <c r="AL1783" s="82"/>
      <c r="AM1783" s="82"/>
      <c r="AN1783" s="82"/>
      <c r="AO1783" s="82"/>
      <c r="AP1783" s="82"/>
      <c r="AQ1783" s="82"/>
      <c r="AR1783" s="82"/>
      <c r="AS1783" s="82"/>
      <c r="AT1783" s="82"/>
      <c r="AU1783" s="82"/>
      <c r="AV1783" s="82"/>
      <c r="AW1783" s="82"/>
      <c r="AX1783" s="82"/>
      <c r="AY1783" s="82"/>
      <c r="AZ1783" s="82"/>
      <c r="BA1783" s="82"/>
    </row>
    <row r="1784" spans="1:53" x14ac:dyDescent="0.35">
      <c r="A1784" s="82"/>
      <c r="B1784" s="82"/>
      <c r="C1784" s="82"/>
      <c r="D1784" s="82"/>
      <c r="E1784" s="82"/>
      <c r="F1784" s="82"/>
      <c r="G1784" s="82"/>
      <c r="H1784" s="82"/>
      <c r="I1784" s="82"/>
      <c r="J1784" s="82"/>
      <c r="K1784" s="82"/>
      <c r="L1784" s="82"/>
      <c r="M1784" s="82"/>
      <c r="N1784" s="82"/>
      <c r="O1784" s="82"/>
      <c r="P1784" s="82"/>
      <c r="Q1784" s="82"/>
      <c r="R1784" s="82"/>
      <c r="S1784" s="82"/>
      <c r="T1784" s="82"/>
      <c r="U1784" s="82"/>
      <c r="V1784" s="82"/>
      <c r="W1784" s="82"/>
      <c r="X1784" s="82"/>
      <c r="Y1784" s="82"/>
      <c r="Z1784" s="82"/>
      <c r="AA1784" s="82"/>
      <c r="AB1784" s="82"/>
      <c r="AC1784" s="82"/>
      <c r="AD1784" s="82"/>
      <c r="AE1784" s="82"/>
      <c r="AF1784" s="82"/>
      <c r="AG1784" s="82"/>
      <c r="AH1784" s="82"/>
      <c r="AI1784" s="82"/>
      <c r="AJ1784" s="82"/>
      <c r="AK1784" s="82"/>
      <c r="AL1784" s="82"/>
      <c r="AM1784" s="82"/>
      <c r="AN1784" s="82"/>
      <c r="AO1784" s="82"/>
      <c r="AP1784" s="82"/>
      <c r="AQ1784" s="82"/>
      <c r="AR1784" s="82"/>
      <c r="AS1784" s="82"/>
      <c r="AT1784" s="82"/>
      <c r="AU1784" s="82"/>
      <c r="AV1784" s="82"/>
      <c r="AW1784" s="82"/>
      <c r="AX1784" s="82"/>
      <c r="AY1784" s="82"/>
      <c r="AZ1784" s="82"/>
      <c r="BA1784" s="82"/>
    </row>
    <row r="1785" spans="1:53" x14ac:dyDescent="0.35">
      <c r="A1785" s="82"/>
      <c r="B1785" s="82"/>
      <c r="C1785" s="82"/>
      <c r="D1785" s="82"/>
      <c r="E1785" s="82"/>
      <c r="F1785" s="82"/>
      <c r="G1785" s="82"/>
      <c r="H1785" s="82"/>
      <c r="I1785" s="82"/>
      <c r="J1785" s="82"/>
      <c r="K1785" s="82"/>
      <c r="L1785" s="82"/>
      <c r="M1785" s="82"/>
      <c r="N1785" s="82"/>
      <c r="O1785" s="82"/>
      <c r="P1785" s="82"/>
      <c r="Q1785" s="82"/>
      <c r="R1785" s="82"/>
      <c r="S1785" s="82"/>
      <c r="T1785" s="82"/>
      <c r="U1785" s="82"/>
      <c r="V1785" s="82"/>
      <c r="W1785" s="82"/>
      <c r="X1785" s="82"/>
      <c r="Y1785" s="82"/>
      <c r="Z1785" s="82"/>
      <c r="AA1785" s="82"/>
      <c r="AB1785" s="82"/>
      <c r="AC1785" s="82"/>
      <c r="AD1785" s="82"/>
      <c r="AE1785" s="82"/>
      <c r="AF1785" s="82"/>
      <c r="AG1785" s="82"/>
      <c r="AH1785" s="82"/>
      <c r="AI1785" s="82"/>
      <c r="AJ1785" s="82"/>
      <c r="AK1785" s="82"/>
      <c r="AL1785" s="82"/>
      <c r="AM1785" s="82"/>
      <c r="AN1785" s="82"/>
      <c r="AO1785" s="82"/>
      <c r="AP1785" s="82"/>
      <c r="AQ1785" s="82"/>
      <c r="AR1785" s="82"/>
      <c r="AS1785" s="82"/>
      <c r="AT1785" s="82"/>
      <c r="AU1785" s="82"/>
      <c r="AV1785" s="82"/>
      <c r="AW1785" s="82"/>
      <c r="AX1785" s="82"/>
      <c r="AY1785" s="82"/>
      <c r="AZ1785" s="82"/>
      <c r="BA1785" s="82"/>
    </row>
    <row r="1786" spans="1:53" x14ac:dyDescent="0.35">
      <c r="A1786" s="82"/>
      <c r="B1786" s="82"/>
      <c r="C1786" s="82"/>
      <c r="D1786" s="82"/>
      <c r="E1786" s="82"/>
      <c r="F1786" s="82"/>
      <c r="G1786" s="82"/>
      <c r="H1786" s="82"/>
      <c r="I1786" s="82"/>
      <c r="J1786" s="82"/>
      <c r="K1786" s="82"/>
      <c r="L1786" s="82"/>
      <c r="M1786" s="82"/>
      <c r="N1786" s="82"/>
      <c r="O1786" s="82"/>
      <c r="P1786" s="82"/>
      <c r="Q1786" s="82"/>
      <c r="R1786" s="82"/>
      <c r="S1786" s="82"/>
      <c r="T1786" s="82"/>
      <c r="U1786" s="82"/>
      <c r="V1786" s="82"/>
      <c r="W1786" s="82"/>
      <c r="X1786" s="82"/>
      <c r="Y1786" s="82"/>
      <c r="Z1786" s="82"/>
      <c r="AA1786" s="82"/>
      <c r="AB1786" s="82"/>
      <c r="AC1786" s="82"/>
      <c r="AD1786" s="82"/>
      <c r="AE1786" s="82"/>
      <c r="AF1786" s="82"/>
      <c r="AG1786" s="82"/>
      <c r="AH1786" s="82"/>
      <c r="AI1786" s="82"/>
      <c r="AJ1786" s="82"/>
      <c r="AK1786" s="82"/>
      <c r="AL1786" s="82"/>
      <c r="AM1786" s="82"/>
      <c r="AN1786" s="82"/>
      <c r="AO1786" s="82"/>
      <c r="AP1786" s="82"/>
      <c r="AQ1786" s="82"/>
      <c r="AR1786" s="82"/>
      <c r="AS1786" s="82"/>
      <c r="AT1786" s="82"/>
      <c r="AU1786" s="82"/>
      <c r="AV1786" s="82"/>
      <c r="AW1786" s="82"/>
      <c r="AX1786" s="82"/>
      <c r="AY1786" s="82"/>
      <c r="AZ1786" s="82"/>
      <c r="BA1786" s="82"/>
    </row>
    <row r="1787" spans="1:53" x14ac:dyDescent="0.35">
      <c r="A1787" s="82"/>
      <c r="B1787" s="82"/>
      <c r="C1787" s="82"/>
      <c r="D1787" s="82"/>
      <c r="E1787" s="82"/>
      <c r="F1787" s="82"/>
      <c r="G1787" s="82"/>
      <c r="H1787" s="82"/>
      <c r="I1787" s="82"/>
      <c r="J1787" s="82"/>
      <c r="K1787" s="82"/>
      <c r="L1787" s="82"/>
      <c r="M1787" s="82"/>
      <c r="N1787" s="82"/>
      <c r="O1787" s="82"/>
      <c r="P1787" s="82"/>
      <c r="Q1787" s="82"/>
      <c r="R1787" s="82"/>
      <c r="S1787" s="82"/>
      <c r="T1787" s="82"/>
      <c r="U1787" s="82"/>
      <c r="V1787" s="82"/>
      <c r="W1787" s="82"/>
      <c r="X1787" s="82"/>
      <c r="Y1787" s="82"/>
      <c r="Z1787" s="82"/>
      <c r="AA1787" s="82"/>
      <c r="AB1787" s="82"/>
      <c r="AC1787" s="82"/>
      <c r="AD1787" s="82"/>
      <c r="AE1787" s="82"/>
      <c r="AF1787" s="82"/>
      <c r="AG1787" s="82"/>
      <c r="AH1787" s="82"/>
      <c r="AI1787" s="82"/>
      <c r="AJ1787" s="82"/>
      <c r="AK1787" s="82"/>
      <c r="AL1787" s="82"/>
      <c r="AM1787" s="82"/>
      <c r="AN1787" s="82"/>
      <c r="AO1787" s="82"/>
      <c r="AP1787" s="82"/>
      <c r="AQ1787" s="82"/>
      <c r="AR1787" s="82"/>
      <c r="AS1787" s="82"/>
      <c r="AT1787" s="82"/>
      <c r="AU1787" s="82"/>
      <c r="AV1787" s="82"/>
      <c r="AW1787" s="82"/>
      <c r="AX1787" s="82"/>
      <c r="AY1787" s="82"/>
      <c r="AZ1787" s="82"/>
      <c r="BA1787" s="82"/>
    </row>
    <row r="1788" spans="1:53" x14ac:dyDescent="0.35">
      <c r="A1788" s="82"/>
      <c r="B1788" s="82"/>
      <c r="C1788" s="82"/>
      <c r="D1788" s="82"/>
      <c r="E1788" s="82"/>
      <c r="F1788" s="82"/>
      <c r="G1788" s="82"/>
      <c r="H1788" s="82"/>
      <c r="I1788" s="82"/>
      <c r="J1788" s="82"/>
      <c r="K1788" s="82"/>
      <c r="L1788" s="82"/>
      <c r="M1788" s="82"/>
      <c r="N1788" s="82"/>
      <c r="O1788" s="82"/>
      <c r="P1788" s="82"/>
      <c r="Q1788" s="82"/>
      <c r="R1788" s="82"/>
      <c r="S1788" s="82"/>
      <c r="T1788" s="82"/>
      <c r="U1788" s="82"/>
      <c r="V1788" s="82"/>
      <c r="W1788" s="82"/>
      <c r="X1788" s="82"/>
      <c r="Y1788" s="82"/>
      <c r="Z1788" s="82"/>
      <c r="AA1788" s="82"/>
      <c r="AB1788" s="82"/>
      <c r="AC1788" s="82"/>
      <c r="AD1788" s="82"/>
      <c r="AE1788" s="82"/>
      <c r="AF1788" s="82"/>
      <c r="AG1788" s="82"/>
      <c r="AH1788" s="82"/>
      <c r="AI1788" s="82"/>
      <c r="AJ1788" s="82"/>
      <c r="AK1788" s="82"/>
      <c r="AL1788" s="82"/>
      <c r="AM1788" s="82"/>
      <c r="AN1788" s="82"/>
      <c r="AO1788" s="82"/>
      <c r="AP1788" s="82"/>
      <c r="AQ1788" s="82"/>
      <c r="AR1788" s="82"/>
      <c r="AS1788" s="82"/>
      <c r="AT1788" s="82"/>
      <c r="AU1788" s="82"/>
      <c r="AV1788" s="82"/>
      <c r="AW1788" s="82"/>
      <c r="AX1788" s="82"/>
      <c r="AY1788" s="82"/>
      <c r="AZ1788" s="82"/>
      <c r="BA1788" s="82"/>
    </row>
    <row r="1789" spans="1:53" x14ac:dyDescent="0.35">
      <c r="A1789" s="82"/>
      <c r="B1789" s="82"/>
      <c r="C1789" s="82"/>
      <c r="D1789" s="82"/>
      <c r="E1789" s="82"/>
      <c r="F1789" s="82"/>
      <c r="G1789" s="82"/>
      <c r="H1789" s="82"/>
      <c r="I1789" s="82"/>
      <c r="J1789" s="82"/>
      <c r="K1789" s="82"/>
      <c r="L1789" s="82"/>
      <c r="M1789" s="82"/>
      <c r="N1789" s="82"/>
      <c r="O1789" s="82"/>
      <c r="P1789" s="82"/>
      <c r="Q1789" s="82"/>
      <c r="R1789" s="82"/>
      <c r="S1789" s="82"/>
      <c r="T1789" s="82"/>
      <c r="U1789" s="82"/>
      <c r="V1789" s="82"/>
      <c r="W1789" s="82"/>
      <c r="X1789" s="82"/>
      <c r="Y1789" s="82"/>
      <c r="Z1789" s="82"/>
      <c r="AA1789" s="82"/>
      <c r="AB1789" s="82"/>
      <c r="AC1789" s="82"/>
      <c r="AD1789" s="82"/>
      <c r="AE1789" s="82"/>
      <c r="AF1789" s="82"/>
      <c r="AG1789" s="82"/>
      <c r="AH1789" s="82"/>
      <c r="AI1789" s="82"/>
      <c r="AJ1789" s="82"/>
      <c r="AK1789" s="82"/>
      <c r="AL1789" s="82"/>
      <c r="AM1789" s="82"/>
      <c r="AN1789" s="82"/>
      <c r="AO1789" s="82"/>
      <c r="AP1789" s="82"/>
      <c r="AQ1789" s="82"/>
      <c r="AR1789" s="82"/>
      <c r="AS1789" s="82"/>
      <c r="AT1789" s="82"/>
      <c r="AU1789" s="82"/>
      <c r="AV1789" s="82"/>
      <c r="AW1789" s="82"/>
      <c r="AX1789" s="82"/>
      <c r="AY1789" s="82"/>
      <c r="AZ1789" s="82"/>
      <c r="BA1789" s="82"/>
    </row>
    <row r="1790" spans="1:53" x14ac:dyDescent="0.35">
      <c r="A1790" s="82"/>
      <c r="B1790" s="82"/>
      <c r="C1790" s="82"/>
      <c r="D1790" s="82"/>
      <c r="E1790" s="82"/>
      <c r="F1790" s="82"/>
      <c r="G1790" s="82"/>
      <c r="H1790" s="82"/>
      <c r="I1790" s="82"/>
      <c r="J1790" s="82"/>
      <c r="K1790" s="82"/>
      <c r="L1790" s="82"/>
      <c r="M1790" s="82"/>
      <c r="N1790" s="82"/>
      <c r="O1790" s="82"/>
      <c r="P1790" s="82"/>
      <c r="Q1790" s="82"/>
      <c r="R1790" s="82"/>
      <c r="S1790" s="82"/>
      <c r="T1790" s="82"/>
      <c r="U1790" s="82"/>
      <c r="V1790" s="82"/>
      <c r="W1790" s="82"/>
      <c r="X1790" s="82"/>
      <c r="Y1790" s="82"/>
      <c r="Z1790" s="82"/>
      <c r="AA1790" s="82"/>
      <c r="AB1790" s="82"/>
      <c r="AC1790" s="82"/>
      <c r="AD1790" s="82"/>
      <c r="AE1790" s="82"/>
      <c r="AF1790" s="82"/>
      <c r="AG1790" s="82"/>
      <c r="AH1790" s="82"/>
      <c r="AI1790" s="82"/>
      <c r="AJ1790" s="82"/>
      <c r="AK1790" s="82"/>
      <c r="AL1790" s="82"/>
      <c r="AM1790" s="82"/>
      <c r="AN1790" s="82"/>
      <c r="AO1790" s="82"/>
      <c r="AP1790" s="82"/>
      <c r="AQ1790" s="82"/>
      <c r="AR1790" s="82"/>
      <c r="AS1790" s="82"/>
      <c r="AT1790" s="82"/>
      <c r="AU1790" s="82"/>
      <c r="AV1790" s="82"/>
      <c r="AW1790" s="82"/>
      <c r="AX1790" s="82"/>
      <c r="AY1790" s="82"/>
      <c r="AZ1790" s="82"/>
      <c r="BA1790" s="82"/>
    </row>
    <row r="1791" spans="1:53" x14ac:dyDescent="0.35">
      <c r="A1791" s="82"/>
      <c r="B1791" s="82"/>
      <c r="C1791" s="82"/>
      <c r="D1791" s="82"/>
      <c r="E1791" s="82"/>
      <c r="F1791" s="82"/>
      <c r="G1791" s="82"/>
      <c r="H1791" s="82"/>
      <c r="I1791" s="82"/>
      <c r="J1791" s="82"/>
      <c r="K1791" s="82"/>
      <c r="L1791" s="82"/>
      <c r="M1791" s="82"/>
      <c r="N1791" s="82"/>
      <c r="O1791" s="82"/>
      <c r="P1791" s="82"/>
      <c r="Q1791" s="82"/>
      <c r="R1791" s="82"/>
      <c r="S1791" s="82"/>
      <c r="T1791" s="82"/>
      <c r="U1791" s="82"/>
      <c r="V1791" s="82"/>
      <c r="W1791" s="82"/>
      <c r="X1791" s="82"/>
      <c r="Y1791" s="82"/>
      <c r="Z1791" s="82"/>
      <c r="AA1791" s="82"/>
      <c r="AB1791" s="82"/>
      <c r="AC1791" s="82"/>
      <c r="AD1791" s="82"/>
      <c r="AE1791" s="82"/>
      <c r="AF1791" s="82"/>
      <c r="AG1791" s="82"/>
      <c r="AH1791" s="82"/>
      <c r="AI1791" s="82"/>
      <c r="AJ1791" s="82"/>
      <c r="AK1791" s="82"/>
      <c r="AL1791" s="82"/>
      <c r="AM1791" s="82"/>
      <c r="AN1791" s="82"/>
      <c r="AO1791" s="82"/>
      <c r="AP1791" s="82"/>
      <c r="AQ1791" s="82"/>
      <c r="AR1791" s="82"/>
      <c r="AS1791" s="82"/>
      <c r="AT1791" s="82"/>
      <c r="AU1791" s="82"/>
      <c r="AV1791" s="82"/>
      <c r="AW1791" s="82"/>
      <c r="AX1791" s="82"/>
      <c r="AY1791" s="82"/>
      <c r="AZ1791" s="82"/>
      <c r="BA1791" s="82"/>
    </row>
    <row r="1792" spans="1:53" x14ac:dyDescent="0.35">
      <c r="A1792" s="82"/>
      <c r="B1792" s="82"/>
      <c r="C1792" s="82"/>
      <c r="D1792" s="82"/>
      <c r="E1792" s="82"/>
      <c r="F1792" s="82"/>
      <c r="G1792" s="82"/>
      <c r="H1792" s="82"/>
      <c r="I1792" s="82"/>
      <c r="J1792" s="82"/>
      <c r="K1792" s="82"/>
      <c r="L1792" s="82"/>
      <c r="M1792" s="82"/>
      <c r="N1792" s="82"/>
      <c r="O1792" s="82"/>
      <c r="P1792" s="82"/>
      <c r="Q1792" s="82"/>
      <c r="R1792" s="82"/>
      <c r="S1792" s="82"/>
      <c r="T1792" s="82"/>
      <c r="U1792" s="82"/>
      <c r="V1792" s="82"/>
      <c r="W1792" s="82"/>
      <c r="X1792" s="82"/>
      <c r="Y1792" s="82"/>
      <c r="Z1792" s="82"/>
      <c r="AA1792" s="82"/>
      <c r="AB1792" s="82"/>
      <c r="AC1792" s="82"/>
      <c r="AD1792" s="82"/>
      <c r="AE1792" s="82"/>
      <c r="AF1792" s="82"/>
      <c r="AG1792" s="82"/>
      <c r="AH1792" s="82"/>
      <c r="AI1792" s="82"/>
      <c r="AJ1792" s="82"/>
      <c r="AK1792" s="82"/>
      <c r="AL1792" s="82"/>
      <c r="AM1792" s="82"/>
      <c r="AN1792" s="82"/>
      <c r="AO1792" s="82"/>
      <c r="AP1792" s="82"/>
      <c r="AQ1792" s="82"/>
      <c r="AR1792" s="82"/>
      <c r="AS1792" s="82"/>
      <c r="AT1792" s="82"/>
      <c r="AU1792" s="82"/>
      <c r="AV1792" s="82"/>
      <c r="AW1792" s="82"/>
      <c r="AX1792" s="82"/>
      <c r="AY1792" s="82"/>
      <c r="AZ1792" s="82"/>
      <c r="BA1792" s="82"/>
    </row>
    <row r="1793" spans="1:53" x14ac:dyDescent="0.35">
      <c r="A1793" s="82"/>
      <c r="B1793" s="82"/>
      <c r="C1793" s="82"/>
      <c r="D1793" s="82"/>
      <c r="E1793" s="82"/>
      <c r="F1793" s="82"/>
      <c r="G1793" s="82"/>
      <c r="H1793" s="82"/>
      <c r="I1793" s="82"/>
      <c r="J1793" s="82"/>
      <c r="K1793" s="82"/>
      <c r="L1793" s="82"/>
      <c r="M1793" s="82"/>
      <c r="N1793" s="82"/>
      <c r="O1793" s="82"/>
      <c r="P1793" s="82"/>
      <c r="Q1793" s="82"/>
      <c r="R1793" s="82"/>
      <c r="S1793" s="82"/>
      <c r="T1793" s="82"/>
      <c r="U1793" s="82"/>
      <c r="V1793" s="82"/>
      <c r="W1793" s="82"/>
      <c r="X1793" s="82"/>
      <c r="Y1793" s="82"/>
      <c r="Z1793" s="82"/>
      <c r="AA1793" s="82"/>
      <c r="AB1793" s="82"/>
      <c r="AC1793" s="82"/>
      <c r="AD1793" s="82"/>
      <c r="AE1793" s="82"/>
      <c r="AF1793" s="82"/>
      <c r="AG1793" s="82"/>
      <c r="AH1793" s="82"/>
      <c r="AI1793" s="82"/>
      <c r="AJ1793" s="82"/>
      <c r="AK1793" s="82"/>
      <c r="AL1793" s="82"/>
      <c r="AM1793" s="82"/>
      <c r="AN1793" s="82"/>
      <c r="AO1793" s="82"/>
      <c r="AP1793" s="82"/>
      <c r="AQ1793" s="82"/>
      <c r="AR1793" s="82"/>
      <c r="AS1793" s="82"/>
      <c r="AT1793" s="82"/>
      <c r="AU1793" s="82"/>
      <c r="AV1793" s="82"/>
      <c r="AW1793" s="82"/>
      <c r="AX1793" s="82"/>
      <c r="AY1793" s="82"/>
      <c r="AZ1793" s="82"/>
      <c r="BA1793" s="82"/>
    </row>
    <row r="1794" spans="1:53" x14ac:dyDescent="0.35">
      <c r="A1794" s="82"/>
      <c r="B1794" s="82"/>
      <c r="C1794" s="82"/>
      <c r="D1794" s="82"/>
      <c r="E1794" s="82"/>
      <c r="F1794" s="82"/>
      <c r="G1794" s="82"/>
      <c r="H1794" s="82"/>
      <c r="I1794" s="82"/>
      <c r="J1794" s="82"/>
      <c r="K1794" s="82"/>
      <c r="L1794" s="82"/>
      <c r="M1794" s="82"/>
      <c r="N1794" s="82"/>
      <c r="O1794" s="82"/>
      <c r="P1794" s="82"/>
      <c r="Q1794" s="82"/>
      <c r="R1794" s="82"/>
      <c r="S1794" s="82"/>
      <c r="T1794" s="82"/>
      <c r="U1794" s="82"/>
      <c r="V1794" s="82"/>
      <c r="W1794" s="82"/>
      <c r="X1794" s="82"/>
      <c r="Y1794" s="82"/>
      <c r="Z1794" s="82"/>
      <c r="AA1794" s="82"/>
      <c r="AB1794" s="82"/>
      <c r="AC1794" s="82"/>
      <c r="AD1794" s="82"/>
      <c r="AE1794" s="82"/>
      <c r="AF1794" s="82"/>
      <c r="AG1794" s="82"/>
      <c r="AH1794" s="82"/>
      <c r="AI1794" s="82"/>
      <c r="AJ1794" s="82"/>
      <c r="AK1794" s="82"/>
      <c r="AL1794" s="82"/>
      <c r="AM1794" s="82"/>
      <c r="AN1794" s="82"/>
      <c r="AO1794" s="82"/>
      <c r="AP1794" s="82"/>
      <c r="AQ1794" s="82"/>
      <c r="AR1794" s="82"/>
      <c r="AS1794" s="82"/>
      <c r="AT1794" s="82"/>
      <c r="AU1794" s="82"/>
      <c r="AV1794" s="82"/>
      <c r="AW1794" s="82"/>
      <c r="AX1794" s="82"/>
      <c r="AY1794" s="82"/>
      <c r="AZ1794" s="82"/>
      <c r="BA1794" s="82"/>
    </row>
    <row r="1795" spans="1:53" x14ac:dyDescent="0.35">
      <c r="A1795" s="82"/>
      <c r="B1795" s="82"/>
      <c r="C1795" s="82"/>
      <c r="D1795" s="82"/>
      <c r="E1795" s="82"/>
      <c r="F1795" s="82"/>
      <c r="G1795" s="82"/>
      <c r="H1795" s="82"/>
      <c r="I1795" s="82"/>
      <c r="J1795" s="82"/>
      <c r="K1795" s="82"/>
      <c r="L1795" s="82"/>
      <c r="M1795" s="82"/>
      <c r="N1795" s="82"/>
      <c r="O1795" s="82"/>
      <c r="P1795" s="82"/>
      <c r="Q1795" s="82"/>
      <c r="R1795" s="82"/>
      <c r="S1795" s="82"/>
      <c r="T1795" s="82"/>
      <c r="U1795" s="82"/>
      <c r="V1795" s="82"/>
      <c r="W1795" s="82"/>
      <c r="X1795" s="82"/>
      <c r="Y1795" s="82"/>
      <c r="Z1795" s="82"/>
      <c r="AA1795" s="82"/>
      <c r="AB1795" s="82"/>
      <c r="AC1795" s="82"/>
      <c r="AD1795" s="82"/>
      <c r="AE1795" s="82"/>
      <c r="AF1795" s="82"/>
      <c r="AG1795" s="82"/>
      <c r="AH1795" s="82"/>
      <c r="AI1795" s="82"/>
      <c r="AJ1795" s="82"/>
      <c r="AK1795" s="82"/>
      <c r="AL1795" s="82"/>
      <c r="AM1795" s="82"/>
      <c r="AN1795" s="82"/>
      <c r="AO1795" s="82"/>
      <c r="AP1795" s="82"/>
      <c r="AQ1795" s="82"/>
      <c r="AR1795" s="82"/>
      <c r="AS1795" s="82"/>
      <c r="AT1795" s="82"/>
      <c r="AU1795" s="82"/>
      <c r="AV1795" s="82"/>
      <c r="AW1795" s="82"/>
      <c r="AX1795" s="82"/>
      <c r="AY1795" s="82"/>
      <c r="AZ1795" s="82"/>
      <c r="BA1795" s="82"/>
    </row>
    <row r="1796" spans="1:53" x14ac:dyDescent="0.35">
      <c r="A1796" s="82"/>
      <c r="B1796" s="82"/>
      <c r="C1796" s="82"/>
      <c r="D1796" s="82"/>
      <c r="E1796" s="82"/>
      <c r="F1796" s="82"/>
      <c r="G1796" s="82"/>
      <c r="H1796" s="82"/>
      <c r="I1796" s="82"/>
      <c r="J1796" s="82"/>
      <c r="K1796" s="82"/>
      <c r="L1796" s="82"/>
      <c r="M1796" s="82"/>
      <c r="N1796" s="82"/>
      <c r="O1796" s="82"/>
      <c r="P1796" s="82"/>
      <c r="Q1796" s="82"/>
      <c r="R1796" s="82"/>
      <c r="S1796" s="82"/>
      <c r="T1796" s="82"/>
      <c r="U1796" s="82"/>
      <c r="V1796" s="82"/>
      <c r="W1796" s="82"/>
      <c r="X1796" s="82"/>
      <c r="Y1796" s="82"/>
      <c r="Z1796" s="82"/>
      <c r="AA1796" s="82"/>
      <c r="AB1796" s="82"/>
      <c r="AC1796" s="82"/>
      <c r="AD1796" s="82"/>
      <c r="AE1796" s="82"/>
      <c r="AF1796" s="82"/>
      <c r="AG1796" s="82"/>
      <c r="AH1796" s="82"/>
      <c r="AI1796" s="82"/>
      <c r="AJ1796" s="82"/>
      <c r="AK1796" s="82"/>
      <c r="AL1796" s="82"/>
      <c r="AM1796" s="82"/>
      <c r="AN1796" s="82"/>
      <c r="AO1796" s="82"/>
      <c r="AP1796" s="82"/>
      <c r="AQ1796" s="82"/>
      <c r="AR1796" s="82"/>
      <c r="AS1796" s="82"/>
      <c r="AT1796" s="82"/>
      <c r="AU1796" s="82"/>
      <c r="AV1796" s="82"/>
      <c r="AW1796" s="82"/>
      <c r="AX1796" s="82"/>
      <c r="AY1796" s="82"/>
      <c r="AZ1796" s="82"/>
      <c r="BA1796" s="82"/>
    </row>
    <row r="1797" spans="1:53" x14ac:dyDescent="0.35">
      <c r="A1797" s="82"/>
      <c r="B1797" s="82"/>
      <c r="C1797" s="82"/>
      <c r="D1797" s="82"/>
      <c r="E1797" s="82"/>
      <c r="F1797" s="82"/>
      <c r="G1797" s="82"/>
      <c r="H1797" s="82"/>
      <c r="I1797" s="82"/>
      <c r="J1797" s="82"/>
      <c r="K1797" s="82"/>
      <c r="L1797" s="82"/>
      <c r="M1797" s="82"/>
      <c r="N1797" s="82"/>
      <c r="O1797" s="82"/>
      <c r="P1797" s="82"/>
      <c r="Q1797" s="82"/>
      <c r="R1797" s="82"/>
      <c r="S1797" s="82"/>
      <c r="T1797" s="82"/>
      <c r="U1797" s="82"/>
      <c r="V1797" s="82"/>
      <c r="W1797" s="82"/>
      <c r="X1797" s="82"/>
      <c r="Y1797" s="82"/>
      <c r="Z1797" s="82"/>
      <c r="AA1797" s="82"/>
      <c r="AB1797" s="82"/>
      <c r="AC1797" s="82"/>
      <c r="AD1797" s="82"/>
      <c r="AE1797" s="82"/>
      <c r="AF1797" s="82"/>
      <c r="AG1797" s="82"/>
      <c r="AH1797" s="82"/>
      <c r="AI1797" s="82"/>
      <c r="AJ1797" s="82"/>
      <c r="AK1797" s="82"/>
      <c r="AL1797" s="82"/>
      <c r="AM1797" s="82"/>
      <c r="AN1797" s="82"/>
      <c r="AO1797" s="82"/>
      <c r="AP1797" s="82"/>
      <c r="AQ1797" s="82"/>
      <c r="AR1797" s="82"/>
      <c r="AS1797" s="82"/>
      <c r="AT1797" s="82"/>
      <c r="AU1797" s="82"/>
      <c r="AV1797" s="82"/>
      <c r="AW1797" s="82"/>
      <c r="AX1797" s="82"/>
      <c r="AY1797" s="82"/>
      <c r="AZ1797" s="82"/>
      <c r="BA1797" s="82"/>
    </row>
    <row r="1798" spans="1:53" x14ac:dyDescent="0.35">
      <c r="A1798" s="82"/>
      <c r="B1798" s="82"/>
      <c r="C1798" s="82"/>
      <c r="D1798" s="82"/>
      <c r="E1798" s="82"/>
      <c r="F1798" s="82"/>
      <c r="G1798" s="82"/>
      <c r="H1798" s="82"/>
      <c r="I1798" s="82"/>
      <c r="J1798" s="82"/>
      <c r="K1798" s="82"/>
      <c r="L1798" s="82"/>
      <c r="M1798" s="82"/>
      <c r="N1798" s="82"/>
      <c r="O1798" s="82"/>
      <c r="P1798" s="82"/>
      <c r="Q1798" s="82"/>
      <c r="R1798" s="82"/>
      <c r="S1798" s="82"/>
      <c r="T1798" s="82"/>
      <c r="U1798" s="82"/>
      <c r="V1798" s="82"/>
      <c r="W1798" s="82"/>
      <c r="X1798" s="82"/>
      <c r="Y1798" s="82"/>
      <c r="Z1798" s="82"/>
      <c r="AA1798" s="82"/>
      <c r="AB1798" s="82"/>
      <c r="AC1798" s="82"/>
      <c r="AD1798" s="82"/>
      <c r="AE1798" s="82"/>
      <c r="AF1798" s="82"/>
      <c r="AG1798" s="82"/>
      <c r="AH1798" s="82"/>
      <c r="AI1798" s="82"/>
      <c r="AJ1798" s="82"/>
      <c r="AK1798" s="82"/>
      <c r="AL1798" s="82"/>
      <c r="AM1798" s="82"/>
      <c r="AN1798" s="82"/>
      <c r="AO1798" s="82"/>
      <c r="AP1798" s="82"/>
      <c r="AQ1798" s="82"/>
      <c r="AR1798" s="82"/>
      <c r="AS1798" s="82"/>
      <c r="AT1798" s="82"/>
      <c r="AU1798" s="82"/>
      <c r="AV1798" s="82"/>
      <c r="AW1798" s="82"/>
      <c r="AX1798" s="82"/>
      <c r="AY1798" s="82"/>
      <c r="AZ1798" s="82"/>
      <c r="BA1798" s="82"/>
    </row>
    <row r="1799" spans="1:53" x14ac:dyDescent="0.35">
      <c r="A1799" s="82"/>
      <c r="B1799" s="82"/>
      <c r="C1799" s="82"/>
      <c r="D1799" s="82"/>
      <c r="E1799" s="82"/>
      <c r="F1799" s="82"/>
      <c r="G1799" s="82"/>
      <c r="H1799" s="82"/>
      <c r="I1799" s="82"/>
      <c r="J1799" s="82"/>
      <c r="K1799" s="82"/>
      <c r="L1799" s="82"/>
      <c r="M1799" s="82"/>
      <c r="N1799" s="82"/>
      <c r="O1799" s="82"/>
      <c r="P1799" s="82"/>
      <c r="Q1799" s="82"/>
      <c r="R1799" s="82"/>
      <c r="S1799" s="82"/>
      <c r="T1799" s="82"/>
      <c r="U1799" s="82"/>
      <c r="V1799" s="82"/>
      <c r="W1799" s="82"/>
      <c r="X1799" s="82"/>
      <c r="Y1799" s="82"/>
      <c r="Z1799" s="82"/>
      <c r="AA1799" s="82"/>
      <c r="AB1799" s="82"/>
      <c r="AC1799" s="82"/>
      <c r="AD1799" s="82"/>
      <c r="AE1799" s="82"/>
      <c r="AF1799" s="82"/>
      <c r="AG1799" s="82"/>
      <c r="AH1799" s="82"/>
      <c r="AI1799" s="82"/>
      <c r="AJ1799" s="82"/>
      <c r="AK1799" s="82"/>
      <c r="AL1799" s="82"/>
      <c r="AM1799" s="82"/>
      <c r="AN1799" s="82"/>
      <c r="AO1799" s="82"/>
      <c r="AP1799" s="82"/>
      <c r="AQ1799" s="82"/>
      <c r="AR1799" s="82"/>
      <c r="AS1799" s="82"/>
      <c r="AT1799" s="82"/>
      <c r="AU1799" s="82"/>
      <c r="AV1799" s="82"/>
      <c r="AW1799" s="82"/>
      <c r="AX1799" s="82"/>
      <c r="AY1799" s="82"/>
      <c r="AZ1799" s="82"/>
      <c r="BA1799" s="82"/>
    </row>
    <row r="1800" spans="1:53" x14ac:dyDescent="0.35">
      <c r="A1800" s="82"/>
      <c r="B1800" s="82"/>
      <c r="C1800" s="82"/>
      <c r="D1800" s="82"/>
      <c r="E1800" s="82"/>
      <c r="F1800" s="82"/>
      <c r="G1800" s="82"/>
      <c r="H1800" s="82"/>
      <c r="I1800" s="82"/>
      <c r="J1800" s="82"/>
      <c r="K1800" s="82"/>
      <c r="L1800" s="82"/>
      <c r="M1800" s="82"/>
      <c r="N1800" s="82"/>
      <c r="O1800" s="82"/>
      <c r="P1800" s="82"/>
      <c r="Q1800" s="82"/>
      <c r="R1800" s="82"/>
      <c r="S1800" s="82"/>
      <c r="T1800" s="82"/>
      <c r="U1800" s="82"/>
      <c r="V1800" s="82"/>
      <c r="W1800" s="82"/>
      <c r="X1800" s="82"/>
      <c r="Y1800" s="82"/>
      <c r="Z1800" s="82"/>
      <c r="AA1800" s="82"/>
      <c r="AB1800" s="82"/>
      <c r="AC1800" s="82"/>
      <c r="AD1800" s="82"/>
      <c r="AE1800" s="82"/>
      <c r="AF1800" s="82"/>
      <c r="AG1800" s="82"/>
      <c r="AH1800" s="82"/>
      <c r="AI1800" s="82"/>
      <c r="AJ1800" s="82"/>
      <c r="AK1800" s="82"/>
      <c r="AL1800" s="82"/>
      <c r="AM1800" s="82"/>
      <c r="AN1800" s="82"/>
      <c r="AO1800" s="82"/>
      <c r="AP1800" s="82"/>
      <c r="AQ1800" s="82"/>
      <c r="AR1800" s="82"/>
      <c r="AS1800" s="82"/>
      <c r="AT1800" s="82"/>
      <c r="AU1800" s="82"/>
      <c r="AV1800" s="82"/>
      <c r="AW1800" s="82"/>
      <c r="AX1800" s="82"/>
      <c r="AY1800" s="82"/>
      <c r="AZ1800" s="82"/>
      <c r="BA1800" s="82"/>
    </row>
    <row r="1801" spans="1:53" x14ac:dyDescent="0.35">
      <c r="A1801" s="82"/>
      <c r="B1801" s="82"/>
      <c r="C1801" s="82"/>
      <c r="D1801" s="82"/>
      <c r="E1801" s="82"/>
      <c r="F1801" s="82"/>
      <c r="G1801" s="82"/>
      <c r="H1801" s="82"/>
      <c r="I1801" s="82"/>
      <c r="J1801" s="82"/>
      <c r="K1801" s="82"/>
      <c r="L1801" s="82"/>
      <c r="M1801" s="82"/>
      <c r="N1801" s="82"/>
      <c r="O1801" s="82"/>
      <c r="P1801" s="82"/>
      <c r="Q1801" s="82"/>
      <c r="R1801" s="82"/>
      <c r="S1801" s="82"/>
      <c r="T1801" s="82"/>
      <c r="U1801" s="82"/>
      <c r="V1801" s="82"/>
      <c r="W1801" s="82"/>
      <c r="X1801" s="82"/>
      <c r="Y1801" s="82"/>
      <c r="Z1801" s="82"/>
      <c r="AA1801" s="82"/>
      <c r="AB1801" s="82"/>
      <c r="AC1801" s="82"/>
      <c r="AD1801" s="82"/>
      <c r="AE1801" s="82"/>
      <c r="AF1801" s="82"/>
      <c r="AG1801" s="82"/>
      <c r="AH1801" s="82"/>
      <c r="AI1801" s="82"/>
      <c r="AJ1801" s="82"/>
      <c r="AK1801" s="82"/>
      <c r="AL1801" s="82"/>
      <c r="AM1801" s="82"/>
      <c r="AN1801" s="82"/>
      <c r="AO1801" s="82"/>
      <c r="AP1801" s="82"/>
      <c r="AQ1801" s="82"/>
      <c r="AR1801" s="82"/>
      <c r="AS1801" s="82"/>
      <c r="AT1801" s="82"/>
      <c r="AU1801" s="82"/>
      <c r="AV1801" s="82"/>
      <c r="AW1801" s="82"/>
      <c r="AX1801" s="82"/>
      <c r="AY1801" s="82"/>
      <c r="AZ1801" s="82"/>
      <c r="BA1801" s="82"/>
    </row>
    <row r="1802" spans="1:53" x14ac:dyDescent="0.35">
      <c r="A1802" s="82"/>
      <c r="B1802" s="82"/>
      <c r="C1802" s="82"/>
      <c r="D1802" s="82"/>
      <c r="E1802" s="82"/>
      <c r="F1802" s="82"/>
      <c r="G1802" s="82"/>
      <c r="H1802" s="82"/>
      <c r="I1802" s="82"/>
      <c r="J1802" s="82"/>
      <c r="K1802" s="82"/>
      <c r="L1802" s="82"/>
      <c r="M1802" s="82"/>
      <c r="N1802" s="82"/>
      <c r="O1802" s="82"/>
      <c r="P1802" s="82"/>
      <c r="Q1802" s="82"/>
      <c r="R1802" s="82"/>
      <c r="S1802" s="82"/>
      <c r="T1802" s="82"/>
      <c r="U1802" s="82"/>
      <c r="V1802" s="82"/>
      <c r="W1802" s="82"/>
      <c r="X1802" s="82"/>
      <c r="Y1802" s="82"/>
      <c r="Z1802" s="82"/>
      <c r="AA1802" s="82"/>
      <c r="AB1802" s="82"/>
      <c r="AC1802" s="82"/>
      <c r="AD1802" s="82"/>
      <c r="AE1802" s="82"/>
      <c r="AF1802" s="82"/>
      <c r="AG1802" s="82"/>
      <c r="AH1802" s="82"/>
      <c r="AI1802" s="82"/>
      <c r="AJ1802" s="82"/>
      <c r="AK1802" s="82"/>
      <c r="AL1802" s="82"/>
      <c r="AM1802" s="82"/>
      <c r="AN1802" s="82"/>
      <c r="AO1802" s="82"/>
      <c r="AP1802" s="82"/>
      <c r="AQ1802" s="82"/>
      <c r="AR1802" s="82"/>
      <c r="AS1802" s="82"/>
      <c r="AT1802" s="82"/>
      <c r="AU1802" s="82"/>
      <c r="AV1802" s="82"/>
      <c r="AW1802" s="82"/>
      <c r="AX1802" s="82"/>
      <c r="AY1802" s="82"/>
      <c r="AZ1802" s="82"/>
      <c r="BA1802" s="82"/>
    </row>
    <row r="1803" spans="1:53" x14ac:dyDescent="0.35">
      <c r="A1803" s="82"/>
      <c r="B1803" s="82"/>
      <c r="C1803" s="82"/>
      <c r="D1803" s="82"/>
      <c r="E1803" s="82"/>
      <c r="F1803" s="82"/>
      <c r="G1803" s="82"/>
      <c r="H1803" s="82"/>
      <c r="I1803" s="82"/>
      <c r="J1803" s="82"/>
      <c r="K1803" s="82"/>
      <c r="L1803" s="82"/>
      <c r="M1803" s="82"/>
      <c r="N1803" s="82"/>
      <c r="O1803" s="82"/>
      <c r="P1803" s="82"/>
      <c r="Q1803" s="82"/>
      <c r="R1803" s="82"/>
      <c r="S1803" s="82"/>
      <c r="T1803" s="82"/>
      <c r="U1803" s="82"/>
      <c r="V1803" s="82"/>
      <c r="W1803" s="82"/>
      <c r="X1803" s="82"/>
      <c r="Y1803" s="82"/>
      <c r="Z1803" s="82"/>
      <c r="AA1803" s="82"/>
      <c r="AB1803" s="82"/>
      <c r="AC1803" s="82"/>
      <c r="AD1803" s="82"/>
      <c r="AE1803" s="82"/>
      <c r="AF1803" s="82"/>
      <c r="AG1803" s="82"/>
      <c r="AH1803" s="82"/>
      <c r="AI1803" s="82"/>
      <c r="AJ1803" s="82"/>
      <c r="AK1803" s="82"/>
      <c r="AL1803" s="82"/>
      <c r="AM1803" s="82"/>
      <c r="AN1803" s="82"/>
      <c r="AO1803" s="82"/>
      <c r="AP1803" s="82"/>
      <c r="AQ1803" s="82"/>
      <c r="AR1803" s="82"/>
      <c r="AS1803" s="82"/>
      <c r="AT1803" s="82"/>
      <c r="AU1803" s="82"/>
      <c r="AV1803" s="82"/>
      <c r="AW1803" s="82"/>
      <c r="AX1803" s="82"/>
      <c r="AY1803" s="82"/>
      <c r="AZ1803" s="82"/>
      <c r="BA1803" s="82"/>
    </row>
    <row r="1804" spans="1:53" x14ac:dyDescent="0.35">
      <c r="A1804" s="82"/>
      <c r="B1804" s="82"/>
      <c r="C1804" s="82"/>
      <c r="D1804" s="82"/>
      <c r="E1804" s="82"/>
      <c r="F1804" s="82"/>
      <c r="G1804" s="82"/>
      <c r="H1804" s="82"/>
      <c r="I1804" s="82"/>
      <c r="J1804" s="82"/>
      <c r="K1804" s="82"/>
      <c r="L1804" s="82"/>
      <c r="M1804" s="82"/>
      <c r="N1804" s="82"/>
      <c r="O1804" s="82"/>
      <c r="P1804" s="82"/>
      <c r="Q1804" s="82"/>
      <c r="R1804" s="82"/>
      <c r="S1804" s="82"/>
      <c r="T1804" s="82"/>
      <c r="U1804" s="82"/>
      <c r="V1804" s="82"/>
      <c r="W1804" s="82"/>
      <c r="X1804" s="82"/>
      <c r="Y1804" s="82"/>
      <c r="Z1804" s="82"/>
      <c r="AA1804" s="82"/>
      <c r="AB1804" s="82"/>
      <c r="AC1804" s="82"/>
      <c r="AD1804" s="82"/>
      <c r="AE1804" s="82"/>
      <c r="AF1804" s="82"/>
      <c r="AG1804" s="82"/>
      <c r="AH1804" s="82"/>
      <c r="AI1804" s="82"/>
      <c r="AJ1804" s="82"/>
      <c r="AK1804" s="82"/>
      <c r="AL1804" s="82"/>
      <c r="AM1804" s="82"/>
      <c r="AN1804" s="82"/>
      <c r="AO1804" s="82"/>
      <c r="AP1804" s="82"/>
      <c r="AQ1804" s="82"/>
      <c r="AR1804" s="82"/>
      <c r="AS1804" s="82"/>
      <c r="AT1804" s="82"/>
      <c r="AU1804" s="82"/>
      <c r="AV1804" s="82"/>
      <c r="AW1804" s="82"/>
      <c r="AX1804" s="82"/>
      <c r="AY1804" s="82"/>
      <c r="AZ1804" s="82"/>
      <c r="BA1804" s="82"/>
    </row>
    <row r="1805" spans="1:53" x14ac:dyDescent="0.35">
      <c r="A1805" s="82"/>
      <c r="B1805" s="82"/>
      <c r="C1805" s="82"/>
      <c r="D1805" s="82"/>
      <c r="E1805" s="82"/>
      <c r="F1805" s="82"/>
      <c r="G1805" s="82"/>
      <c r="H1805" s="82"/>
      <c r="I1805" s="82"/>
      <c r="J1805" s="82"/>
      <c r="K1805" s="82"/>
      <c r="L1805" s="82"/>
      <c r="M1805" s="82"/>
      <c r="N1805" s="82"/>
      <c r="O1805" s="82"/>
      <c r="P1805" s="82"/>
      <c r="Q1805" s="82"/>
      <c r="R1805" s="82"/>
      <c r="S1805" s="82"/>
      <c r="T1805" s="82"/>
      <c r="U1805" s="82"/>
      <c r="V1805" s="82"/>
      <c r="W1805" s="82"/>
      <c r="X1805" s="82"/>
      <c r="Y1805" s="82"/>
      <c r="Z1805" s="82"/>
      <c r="AA1805" s="82"/>
      <c r="AB1805" s="82"/>
      <c r="AC1805" s="82"/>
      <c r="AD1805" s="82"/>
      <c r="AE1805" s="82"/>
      <c r="AF1805" s="82"/>
      <c r="AG1805" s="82"/>
      <c r="AH1805" s="82"/>
      <c r="AI1805" s="82"/>
      <c r="AJ1805" s="82"/>
      <c r="AK1805" s="82"/>
      <c r="AL1805" s="82"/>
      <c r="AM1805" s="82"/>
      <c r="AN1805" s="82"/>
      <c r="AO1805" s="82"/>
      <c r="AP1805" s="82"/>
      <c r="AQ1805" s="82"/>
      <c r="AR1805" s="82"/>
      <c r="AS1805" s="82"/>
      <c r="AT1805" s="82"/>
      <c r="AU1805" s="82"/>
      <c r="AV1805" s="82"/>
      <c r="AW1805" s="82"/>
      <c r="AX1805" s="82"/>
      <c r="AY1805" s="82"/>
      <c r="AZ1805" s="82"/>
      <c r="BA1805" s="82"/>
    </row>
    <row r="1806" spans="1:53" x14ac:dyDescent="0.35">
      <c r="A1806" s="82"/>
      <c r="B1806" s="82"/>
      <c r="C1806" s="82"/>
      <c r="D1806" s="82"/>
      <c r="E1806" s="82"/>
      <c r="F1806" s="82"/>
      <c r="G1806" s="82"/>
      <c r="H1806" s="82"/>
      <c r="I1806" s="82"/>
      <c r="J1806" s="82"/>
      <c r="K1806" s="82"/>
      <c r="L1806" s="82"/>
      <c r="M1806" s="82"/>
      <c r="N1806" s="82"/>
      <c r="O1806" s="82"/>
      <c r="P1806" s="82"/>
      <c r="Q1806" s="82"/>
      <c r="R1806" s="82"/>
      <c r="S1806" s="82"/>
      <c r="T1806" s="82"/>
      <c r="U1806" s="82"/>
      <c r="V1806" s="82"/>
      <c r="W1806" s="82"/>
      <c r="X1806" s="82"/>
      <c r="Y1806" s="82"/>
      <c r="Z1806" s="82"/>
      <c r="AA1806" s="82"/>
      <c r="AB1806" s="82"/>
      <c r="AC1806" s="82"/>
      <c r="AD1806" s="82"/>
      <c r="AE1806" s="82"/>
      <c r="AF1806" s="82"/>
      <c r="AG1806" s="82"/>
      <c r="AH1806" s="82"/>
      <c r="AI1806" s="82"/>
      <c r="AJ1806" s="82"/>
      <c r="AK1806" s="82"/>
      <c r="AL1806" s="82"/>
      <c r="AM1806" s="82"/>
      <c r="AN1806" s="82"/>
      <c r="AO1806" s="82"/>
      <c r="AP1806" s="82"/>
      <c r="AQ1806" s="82"/>
      <c r="AR1806" s="82"/>
      <c r="AS1806" s="82"/>
      <c r="AT1806" s="82"/>
      <c r="AU1806" s="82"/>
      <c r="AV1806" s="82"/>
      <c r="AW1806" s="82"/>
      <c r="AX1806" s="82"/>
      <c r="AY1806" s="82"/>
      <c r="AZ1806" s="82"/>
      <c r="BA1806" s="82"/>
    </row>
    <row r="1807" spans="1:53" x14ac:dyDescent="0.35">
      <c r="A1807" s="82"/>
      <c r="B1807" s="82"/>
      <c r="C1807" s="82"/>
      <c r="D1807" s="82"/>
      <c r="E1807" s="82"/>
      <c r="F1807" s="82"/>
      <c r="G1807" s="82"/>
      <c r="H1807" s="82"/>
      <c r="I1807" s="82"/>
      <c r="J1807" s="82"/>
      <c r="K1807" s="82"/>
      <c r="L1807" s="82"/>
      <c r="M1807" s="82"/>
      <c r="N1807" s="82"/>
      <c r="O1807" s="82"/>
      <c r="P1807" s="82"/>
      <c r="Q1807" s="82"/>
      <c r="R1807" s="82"/>
      <c r="S1807" s="82"/>
      <c r="T1807" s="82"/>
      <c r="U1807" s="82"/>
      <c r="V1807" s="82"/>
      <c r="W1807" s="82"/>
      <c r="X1807" s="82"/>
      <c r="Y1807" s="82"/>
      <c r="Z1807" s="82"/>
      <c r="AA1807" s="82"/>
      <c r="AB1807" s="82"/>
      <c r="AC1807" s="82"/>
      <c r="AD1807" s="82"/>
      <c r="AE1807" s="82"/>
      <c r="AF1807" s="82"/>
      <c r="AG1807" s="82"/>
      <c r="AH1807" s="82"/>
      <c r="AI1807" s="82"/>
      <c r="AJ1807" s="82"/>
      <c r="AK1807" s="82"/>
      <c r="AL1807" s="82"/>
      <c r="AM1807" s="82"/>
      <c r="AN1807" s="82"/>
      <c r="AO1807" s="82"/>
      <c r="AP1807" s="82"/>
      <c r="AQ1807" s="82"/>
      <c r="AR1807" s="82"/>
      <c r="AS1807" s="82"/>
      <c r="AT1807" s="82"/>
      <c r="AU1807" s="82"/>
      <c r="AV1807" s="82"/>
      <c r="AW1807" s="82"/>
      <c r="AX1807" s="82"/>
      <c r="AY1807" s="82"/>
      <c r="AZ1807" s="82"/>
      <c r="BA1807" s="82"/>
    </row>
    <row r="1808" spans="1:53" x14ac:dyDescent="0.35">
      <c r="A1808" s="82"/>
      <c r="B1808" s="82"/>
      <c r="C1808" s="82"/>
      <c r="D1808" s="82"/>
      <c r="E1808" s="82"/>
      <c r="F1808" s="82"/>
      <c r="G1808" s="82"/>
      <c r="H1808" s="82"/>
      <c r="I1808" s="82"/>
      <c r="J1808" s="82"/>
      <c r="K1808" s="82"/>
      <c r="L1808" s="82"/>
      <c r="M1808" s="82"/>
      <c r="N1808" s="82"/>
      <c r="O1808" s="82"/>
      <c r="P1808" s="82"/>
      <c r="Q1808" s="82"/>
      <c r="R1808" s="82"/>
      <c r="S1808" s="82"/>
      <c r="T1808" s="82"/>
      <c r="U1808" s="82"/>
      <c r="V1808" s="82"/>
      <c r="W1808" s="82"/>
      <c r="X1808" s="82"/>
      <c r="Y1808" s="82"/>
      <c r="Z1808" s="82"/>
      <c r="AA1808" s="82"/>
      <c r="AB1808" s="82"/>
      <c r="AC1808" s="82"/>
      <c r="AD1808" s="82"/>
      <c r="AE1808" s="82"/>
      <c r="AF1808" s="82"/>
      <c r="AG1808" s="82"/>
      <c r="AH1808" s="82"/>
      <c r="AI1808" s="82"/>
      <c r="AJ1808" s="82"/>
      <c r="AK1808" s="82"/>
      <c r="AL1808" s="82"/>
      <c r="AM1808" s="82"/>
      <c r="AN1808" s="82"/>
      <c r="AO1808" s="82"/>
      <c r="AP1808" s="82"/>
      <c r="AQ1808" s="82"/>
      <c r="AR1808" s="82"/>
      <c r="AS1808" s="82"/>
      <c r="AT1808" s="82"/>
      <c r="AU1808" s="82"/>
      <c r="AV1808" s="82"/>
      <c r="AW1808" s="82"/>
      <c r="AX1808" s="82"/>
      <c r="AY1808" s="82"/>
      <c r="AZ1808" s="82"/>
      <c r="BA1808" s="82"/>
    </row>
    <row r="1809" spans="1:53" x14ac:dyDescent="0.35">
      <c r="A1809" s="82"/>
      <c r="B1809" s="82"/>
      <c r="C1809" s="82"/>
      <c r="D1809" s="82"/>
      <c r="E1809" s="82"/>
      <c r="F1809" s="82"/>
      <c r="G1809" s="82"/>
      <c r="H1809" s="82"/>
      <c r="I1809" s="82"/>
      <c r="J1809" s="82"/>
      <c r="K1809" s="82"/>
      <c r="L1809" s="82"/>
      <c r="M1809" s="82"/>
      <c r="N1809" s="82"/>
      <c r="O1809" s="82"/>
      <c r="P1809" s="82"/>
      <c r="Q1809" s="82"/>
      <c r="R1809" s="82"/>
      <c r="S1809" s="82"/>
      <c r="T1809" s="82"/>
      <c r="U1809" s="82"/>
      <c r="V1809" s="82"/>
      <c r="W1809" s="82"/>
      <c r="X1809" s="82"/>
      <c r="Y1809" s="82"/>
      <c r="Z1809" s="82"/>
      <c r="AA1809" s="82"/>
      <c r="AB1809" s="82"/>
      <c r="AC1809" s="82"/>
      <c r="AD1809" s="82"/>
      <c r="AE1809" s="82"/>
      <c r="AF1809" s="82"/>
      <c r="AG1809" s="82"/>
      <c r="AH1809" s="82"/>
      <c r="AI1809" s="82"/>
      <c r="AJ1809" s="82"/>
      <c r="AK1809" s="82"/>
      <c r="AL1809" s="82"/>
      <c r="AM1809" s="82"/>
      <c r="AN1809" s="82"/>
      <c r="AO1809" s="82"/>
      <c r="AP1809" s="82"/>
      <c r="AQ1809" s="82"/>
      <c r="AR1809" s="82"/>
      <c r="AS1809" s="82"/>
      <c r="AT1809" s="82"/>
      <c r="AU1809" s="82"/>
      <c r="AV1809" s="82"/>
      <c r="AW1809" s="82"/>
      <c r="AX1809" s="82"/>
      <c r="AY1809" s="82"/>
      <c r="AZ1809" s="82"/>
      <c r="BA1809" s="82"/>
    </row>
    <row r="1810" spans="1:53" x14ac:dyDescent="0.35">
      <c r="A1810" s="82"/>
      <c r="B1810" s="82"/>
      <c r="C1810" s="82"/>
      <c r="D1810" s="82"/>
      <c r="E1810" s="82"/>
      <c r="F1810" s="82"/>
      <c r="G1810" s="82"/>
      <c r="H1810" s="82"/>
      <c r="I1810" s="82"/>
      <c r="J1810" s="82"/>
      <c r="K1810" s="82"/>
      <c r="L1810" s="82"/>
      <c r="M1810" s="82"/>
      <c r="N1810" s="82"/>
      <c r="O1810" s="82"/>
      <c r="P1810" s="82"/>
      <c r="Q1810" s="82"/>
      <c r="R1810" s="82"/>
      <c r="S1810" s="82"/>
      <c r="T1810" s="82"/>
      <c r="U1810" s="82"/>
      <c r="V1810" s="82"/>
      <c r="W1810" s="82"/>
      <c r="X1810" s="82"/>
      <c r="Y1810" s="82"/>
      <c r="Z1810" s="82"/>
      <c r="AA1810" s="82"/>
      <c r="AB1810" s="82"/>
      <c r="AC1810" s="82"/>
      <c r="AD1810" s="82"/>
      <c r="AE1810" s="82"/>
      <c r="AF1810" s="82"/>
      <c r="AG1810" s="82"/>
      <c r="AH1810" s="82"/>
      <c r="AI1810" s="82"/>
      <c r="AJ1810" s="82"/>
      <c r="AK1810" s="82"/>
      <c r="AL1810" s="82"/>
      <c r="AM1810" s="82"/>
      <c r="AN1810" s="82"/>
      <c r="AO1810" s="82"/>
      <c r="AP1810" s="82"/>
      <c r="AQ1810" s="82"/>
      <c r="AR1810" s="82"/>
      <c r="AS1810" s="82"/>
      <c r="AT1810" s="82"/>
      <c r="AU1810" s="82"/>
      <c r="AV1810" s="82"/>
      <c r="AW1810" s="82"/>
      <c r="AX1810" s="82"/>
      <c r="AY1810" s="82"/>
      <c r="AZ1810" s="82"/>
      <c r="BA1810" s="82"/>
    </row>
    <row r="1811" spans="1:53" x14ac:dyDescent="0.35">
      <c r="A1811" s="82"/>
      <c r="B1811" s="82"/>
      <c r="C1811" s="82"/>
      <c r="D1811" s="82"/>
      <c r="E1811" s="82"/>
      <c r="F1811" s="82"/>
      <c r="G1811" s="82"/>
      <c r="H1811" s="82"/>
      <c r="I1811" s="82"/>
      <c r="J1811" s="82"/>
      <c r="K1811" s="82"/>
      <c r="L1811" s="82"/>
      <c r="M1811" s="82"/>
      <c r="N1811" s="82"/>
      <c r="O1811" s="82"/>
      <c r="P1811" s="82"/>
      <c r="Q1811" s="82"/>
      <c r="R1811" s="82"/>
      <c r="S1811" s="82"/>
      <c r="T1811" s="82"/>
      <c r="U1811" s="82"/>
      <c r="V1811" s="82"/>
      <c r="W1811" s="82"/>
      <c r="X1811" s="82"/>
      <c r="Y1811" s="82"/>
      <c r="Z1811" s="82"/>
      <c r="AA1811" s="82"/>
      <c r="AB1811" s="82"/>
      <c r="AC1811" s="82"/>
      <c r="AD1811" s="82"/>
      <c r="AE1811" s="82"/>
      <c r="AF1811" s="82"/>
      <c r="AG1811" s="82"/>
      <c r="AH1811" s="82"/>
      <c r="AI1811" s="82"/>
      <c r="AJ1811" s="82"/>
      <c r="AK1811" s="82"/>
      <c r="AL1811" s="82"/>
      <c r="AM1811" s="82"/>
      <c r="AN1811" s="82"/>
      <c r="AO1811" s="82"/>
      <c r="AP1811" s="82"/>
      <c r="AQ1811" s="82"/>
      <c r="AR1811" s="82"/>
      <c r="AS1811" s="82"/>
      <c r="AT1811" s="82"/>
      <c r="AU1811" s="82"/>
      <c r="AV1811" s="82"/>
      <c r="AW1811" s="82"/>
      <c r="AX1811" s="82"/>
      <c r="AY1811" s="82"/>
      <c r="AZ1811" s="82"/>
      <c r="BA1811" s="82"/>
    </row>
    <row r="1812" spans="1:53" x14ac:dyDescent="0.35">
      <c r="A1812" s="82"/>
      <c r="B1812" s="82"/>
      <c r="C1812" s="82"/>
      <c r="D1812" s="82"/>
      <c r="E1812" s="82"/>
      <c r="F1812" s="82"/>
      <c r="G1812" s="82"/>
      <c r="H1812" s="82"/>
      <c r="I1812" s="82"/>
      <c r="J1812" s="82"/>
      <c r="K1812" s="82"/>
      <c r="L1812" s="82"/>
      <c r="M1812" s="82"/>
      <c r="N1812" s="82"/>
      <c r="O1812" s="82"/>
      <c r="P1812" s="82"/>
      <c r="Q1812" s="82"/>
      <c r="R1812" s="82"/>
      <c r="S1812" s="82"/>
      <c r="T1812" s="82"/>
      <c r="U1812" s="82"/>
      <c r="V1812" s="82"/>
      <c r="W1812" s="82"/>
      <c r="X1812" s="82"/>
      <c r="Y1812" s="82"/>
      <c r="Z1812" s="82"/>
      <c r="AA1812" s="82"/>
      <c r="AB1812" s="82"/>
      <c r="AC1812" s="82"/>
      <c r="AD1812" s="82"/>
      <c r="AE1812" s="82"/>
      <c r="AF1812" s="82"/>
      <c r="AG1812" s="82"/>
      <c r="AH1812" s="82"/>
      <c r="AI1812" s="82"/>
      <c r="AJ1812" s="82"/>
      <c r="AK1812" s="82"/>
      <c r="AL1812" s="82"/>
      <c r="AM1812" s="82"/>
      <c r="AN1812" s="82"/>
      <c r="AO1812" s="82"/>
      <c r="AP1812" s="82"/>
      <c r="AQ1812" s="82"/>
      <c r="AR1812" s="82"/>
      <c r="AS1812" s="82"/>
      <c r="AT1812" s="82"/>
      <c r="AU1812" s="82"/>
      <c r="AV1812" s="82"/>
      <c r="AW1812" s="82"/>
      <c r="AX1812" s="82"/>
      <c r="AY1812" s="82"/>
      <c r="AZ1812" s="82"/>
      <c r="BA1812" s="82"/>
    </row>
    <row r="1813" spans="1:53" x14ac:dyDescent="0.35">
      <c r="A1813" s="82"/>
      <c r="B1813" s="82"/>
      <c r="C1813" s="82"/>
      <c r="D1813" s="82"/>
      <c r="E1813" s="82"/>
      <c r="F1813" s="82"/>
      <c r="G1813" s="82"/>
      <c r="H1813" s="82"/>
      <c r="I1813" s="82"/>
      <c r="J1813" s="82"/>
      <c r="K1813" s="82"/>
      <c r="L1813" s="82"/>
      <c r="M1813" s="82"/>
      <c r="N1813" s="82"/>
      <c r="O1813" s="82"/>
      <c r="P1813" s="82"/>
      <c r="Q1813" s="82"/>
      <c r="R1813" s="82"/>
      <c r="S1813" s="82"/>
      <c r="T1813" s="82"/>
      <c r="U1813" s="82"/>
      <c r="V1813" s="82"/>
      <c r="W1813" s="82"/>
      <c r="X1813" s="82"/>
      <c r="Y1813" s="82"/>
      <c r="Z1813" s="82"/>
      <c r="AA1813" s="82"/>
      <c r="AB1813" s="82"/>
      <c r="AC1813" s="82"/>
      <c r="AD1813" s="82"/>
      <c r="AE1813" s="82"/>
      <c r="AF1813" s="82"/>
      <c r="AG1813" s="82"/>
      <c r="AH1813" s="82"/>
      <c r="AI1813" s="82"/>
      <c r="AJ1813" s="82"/>
      <c r="AK1813" s="82"/>
      <c r="AL1813" s="82"/>
      <c r="AM1813" s="82"/>
      <c r="AN1813" s="82"/>
      <c r="AO1813" s="82"/>
      <c r="AP1813" s="82"/>
      <c r="AQ1813" s="82"/>
      <c r="AR1813" s="82"/>
      <c r="AS1813" s="82"/>
      <c r="AT1813" s="82"/>
      <c r="AU1813" s="82"/>
      <c r="AV1813" s="82"/>
      <c r="AW1813" s="82"/>
      <c r="AX1813" s="82"/>
      <c r="AY1813" s="82"/>
      <c r="AZ1813" s="82"/>
      <c r="BA1813" s="82"/>
    </row>
    <row r="1814" spans="1:53" x14ac:dyDescent="0.35">
      <c r="A1814" s="82"/>
      <c r="B1814" s="82"/>
      <c r="C1814" s="82"/>
      <c r="D1814" s="82"/>
      <c r="E1814" s="82"/>
      <c r="F1814" s="82"/>
      <c r="G1814" s="82"/>
      <c r="H1814" s="82"/>
      <c r="I1814" s="82"/>
      <c r="J1814" s="82"/>
      <c r="K1814" s="82"/>
      <c r="L1814" s="82"/>
      <c r="M1814" s="82"/>
      <c r="N1814" s="82"/>
      <c r="O1814" s="82"/>
      <c r="P1814" s="82"/>
      <c r="Q1814" s="82"/>
      <c r="R1814" s="82"/>
      <c r="S1814" s="82"/>
      <c r="T1814" s="82"/>
      <c r="U1814" s="82"/>
      <c r="V1814" s="82"/>
      <c r="W1814" s="82"/>
      <c r="X1814" s="82"/>
      <c r="Y1814" s="82"/>
      <c r="Z1814" s="82"/>
      <c r="AA1814" s="82"/>
      <c r="AB1814" s="82"/>
      <c r="AC1814" s="82"/>
      <c r="AD1814" s="82"/>
      <c r="AE1814" s="82"/>
      <c r="AF1814" s="82"/>
      <c r="AG1814" s="82"/>
      <c r="AH1814" s="82"/>
      <c r="AI1814" s="82"/>
      <c r="AJ1814" s="82"/>
      <c r="AK1814" s="82"/>
      <c r="AL1814" s="82"/>
      <c r="AM1814" s="82"/>
      <c r="AN1814" s="82"/>
      <c r="AO1814" s="82"/>
      <c r="AP1814" s="82"/>
      <c r="AQ1814" s="82"/>
      <c r="AR1814" s="82"/>
      <c r="AS1814" s="82"/>
      <c r="AT1814" s="82"/>
      <c r="AU1814" s="82"/>
      <c r="AV1814" s="82"/>
      <c r="AW1814" s="82"/>
      <c r="AX1814" s="82"/>
      <c r="AY1814" s="82"/>
      <c r="AZ1814" s="82"/>
      <c r="BA1814" s="82"/>
    </row>
    <row r="1815" spans="1:53" x14ac:dyDescent="0.35">
      <c r="A1815" s="82"/>
      <c r="B1815" s="82"/>
      <c r="C1815" s="82"/>
      <c r="D1815" s="82"/>
      <c r="E1815" s="82"/>
      <c r="F1815" s="82"/>
      <c r="G1815" s="82"/>
      <c r="H1815" s="82"/>
      <c r="I1815" s="82"/>
      <c r="J1815" s="82"/>
      <c r="K1815" s="82"/>
      <c r="L1815" s="82"/>
      <c r="M1815" s="82"/>
      <c r="N1815" s="82"/>
      <c r="O1815" s="82"/>
      <c r="P1815" s="82"/>
      <c r="Q1815" s="82"/>
      <c r="R1815" s="82"/>
      <c r="S1815" s="82"/>
      <c r="T1815" s="82"/>
      <c r="U1815" s="82"/>
      <c r="V1815" s="82"/>
      <c r="W1815" s="82"/>
      <c r="X1815" s="82"/>
      <c r="Y1815" s="82"/>
      <c r="Z1815" s="82"/>
      <c r="AA1815" s="82"/>
      <c r="AB1815" s="82"/>
      <c r="AC1815" s="82"/>
      <c r="AD1815" s="82"/>
      <c r="AE1815" s="82"/>
      <c r="AF1815" s="82"/>
      <c r="AG1815" s="82"/>
      <c r="AH1815" s="82"/>
      <c r="AI1815" s="82"/>
      <c r="AJ1815" s="82"/>
      <c r="AK1815" s="82"/>
      <c r="AL1815" s="82"/>
      <c r="AM1815" s="82"/>
      <c r="AN1815" s="82"/>
      <c r="AO1815" s="82"/>
      <c r="AP1815" s="82"/>
      <c r="AQ1815" s="82"/>
      <c r="AR1815" s="82"/>
      <c r="AS1815" s="82"/>
      <c r="AT1815" s="82"/>
      <c r="AU1815" s="82"/>
      <c r="AV1815" s="82"/>
      <c r="AW1815" s="82"/>
      <c r="AX1815" s="82"/>
      <c r="AY1815" s="82"/>
      <c r="AZ1815" s="82"/>
      <c r="BA1815" s="82"/>
    </row>
    <row r="1816" spans="1:53" x14ac:dyDescent="0.35">
      <c r="A1816" s="82"/>
      <c r="B1816" s="82"/>
      <c r="C1816" s="82"/>
      <c r="D1816" s="82"/>
      <c r="E1816" s="82"/>
      <c r="F1816" s="82"/>
      <c r="G1816" s="82"/>
      <c r="H1816" s="82"/>
      <c r="I1816" s="82"/>
      <c r="J1816" s="82"/>
      <c r="K1816" s="82"/>
      <c r="L1816" s="82"/>
      <c r="M1816" s="82"/>
      <c r="N1816" s="82"/>
      <c r="O1816" s="82"/>
      <c r="P1816" s="82"/>
      <c r="Q1816" s="82"/>
      <c r="R1816" s="82"/>
      <c r="S1816" s="82"/>
      <c r="T1816" s="82"/>
      <c r="U1816" s="82"/>
      <c r="V1816" s="82"/>
      <c r="W1816" s="82"/>
      <c r="X1816" s="82"/>
      <c r="Y1816" s="82"/>
      <c r="Z1816" s="82"/>
      <c r="AA1816" s="82"/>
      <c r="AB1816" s="82"/>
      <c r="AC1816" s="82"/>
      <c r="AD1816" s="82"/>
      <c r="AE1816" s="82"/>
      <c r="AF1816" s="82"/>
      <c r="AG1816" s="82"/>
      <c r="AH1816" s="82"/>
      <c r="AI1816" s="82"/>
      <c r="AJ1816" s="82"/>
      <c r="AK1816" s="82"/>
      <c r="AL1816" s="82"/>
      <c r="AM1816" s="82"/>
      <c r="AN1816" s="82"/>
      <c r="AO1816" s="82"/>
      <c r="AP1816" s="82"/>
      <c r="AQ1816" s="82"/>
      <c r="AR1816" s="82"/>
      <c r="AS1816" s="82"/>
      <c r="AT1816" s="82"/>
      <c r="AU1816" s="82"/>
      <c r="AV1816" s="82"/>
      <c r="AW1816" s="82"/>
      <c r="AX1816" s="82"/>
      <c r="AY1816" s="82"/>
      <c r="AZ1816" s="82"/>
      <c r="BA1816" s="82"/>
    </row>
    <row r="1817" spans="1:53" x14ac:dyDescent="0.35">
      <c r="A1817" s="82"/>
      <c r="B1817" s="82"/>
      <c r="C1817" s="82"/>
      <c r="D1817" s="82"/>
      <c r="E1817" s="82"/>
      <c r="F1817" s="82"/>
      <c r="G1817" s="82"/>
      <c r="H1817" s="82"/>
      <c r="I1817" s="82"/>
      <c r="J1817" s="82"/>
      <c r="K1817" s="82"/>
      <c r="L1817" s="82"/>
      <c r="M1817" s="82"/>
      <c r="N1817" s="82"/>
      <c r="O1817" s="82"/>
      <c r="P1817" s="82"/>
      <c r="Q1817" s="82"/>
      <c r="R1817" s="82"/>
      <c r="S1817" s="82"/>
      <c r="T1817" s="82"/>
      <c r="U1817" s="82"/>
      <c r="V1817" s="82"/>
      <c r="W1817" s="82"/>
      <c r="X1817" s="82"/>
      <c r="Y1817" s="82"/>
      <c r="Z1817" s="82"/>
      <c r="AA1817" s="82"/>
      <c r="AB1817" s="82"/>
      <c r="AC1817" s="82"/>
      <c r="AD1817" s="82"/>
      <c r="AE1817" s="82"/>
      <c r="AF1817" s="82"/>
      <c r="AG1817" s="82"/>
      <c r="AH1817" s="82"/>
      <c r="AI1817" s="82"/>
      <c r="AJ1817" s="82"/>
      <c r="AK1817" s="82"/>
      <c r="AL1817" s="82"/>
      <c r="AM1817" s="82"/>
      <c r="AN1817" s="82"/>
      <c r="AO1817" s="82"/>
      <c r="AP1817" s="82"/>
      <c r="AQ1817" s="82"/>
      <c r="AR1817" s="82"/>
      <c r="AS1817" s="82"/>
      <c r="AT1817" s="82"/>
      <c r="AU1817" s="82"/>
      <c r="AV1817" s="82"/>
      <c r="AW1817" s="82"/>
      <c r="AX1817" s="82"/>
      <c r="AY1817" s="82"/>
      <c r="AZ1817" s="82"/>
      <c r="BA1817" s="82"/>
    </row>
    <row r="1818" spans="1:53" x14ac:dyDescent="0.35">
      <c r="A1818" s="82"/>
      <c r="B1818" s="82"/>
      <c r="C1818" s="82"/>
      <c r="D1818" s="82"/>
      <c r="E1818" s="82"/>
      <c r="F1818" s="82"/>
      <c r="G1818" s="82"/>
      <c r="H1818" s="82"/>
      <c r="I1818" s="82"/>
      <c r="J1818" s="82"/>
      <c r="K1818" s="82"/>
      <c r="L1818" s="82"/>
      <c r="M1818" s="82"/>
      <c r="N1818" s="82"/>
      <c r="O1818" s="82"/>
      <c r="P1818" s="82"/>
      <c r="Q1818" s="82"/>
      <c r="R1818" s="82"/>
      <c r="S1818" s="82"/>
      <c r="T1818" s="82"/>
      <c r="U1818" s="82"/>
      <c r="V1818" s="82"/>
      <c r="W1818" s="82"/>
      <c r="X1818" s="82"/>
      <c r="Y1818" s="82"/>
      <c r="Z1818" s="82"/>
      <c r="AA1818" s="82"/>
      <c r="AB1818" s="82"/>
      <c r="AC1818" s="82"/>
      <c r="AD1818" s="82"/>
      <c r="AE1818" s="82"/>
      <c r="AF1818" s="82"/>
      <c r="AG1818" s="82"/>
      <c r="AH1818" s="82"/>
      <c r="AI1818" s="82"/>
      <c r="AJ1818" s="82"/>
      <c r="AK1818" s="82"/>
      <c r="AL1818" s="82"/>
      <c r="AM1818" s="82"/>
      <c r="AN1818" s="82"/>
      <c r="AO1818" s="82"/>
      <c r="AP1818" s="82"/>
      <c r="AQ1818" s="82"/>
      <c r="AR1818" s="82"/>
      <c r="AS1818" s="82"/>
      <c r="AT1818" s="82"/>
      <c r="AU1818" s="82"/>
      <c r="AV1818" s="82"/>
      <c r="AW1818" s="82"/>
      <c r="AX1818" s="82"/>
      <c r="AY1818" s="82"/>
      <c r="AZ1818" s="82"/>
      <c r="BA1818" s="82"/>
    </row>
    <row r="1819" spans="1:53" x14ac:dyDescent="0.35">
      <c r="A1819" s="82"/>
      <c r="B1819" s="82"/>
      <c r="C1819" s="82"/>
      <c r="D1819" s="82"/>
      <c r="E1819" s="82"/>
      <c r="F1819" s="82"/>
      <c r="G1819" s="82"/>
      <c r="H1819" s="82"/>
      <c r="I1819" s="82"/>
      <c r="J1819" s="82"/>
      <c r="K1819" s="82"/>
      <c r="L1819" s="82"/>
      <c r="M1819" s="82"/>
      <c r="N1819" s="82"/>
      <c r="O1819" s="82"/>
      <c r="P1819" s="82"/>
      <c r="Q1819" s="82"/>
      <c r="R1819" s="82"/>
      <c r="S1819" s="82"/>
      <c r="T1819" s="82"/>
      <c r="U1819" s="82"/>
      <c r="V1819" s="82"/>
      <c r="W1819" s="82"/>
      <c r="X1819" s="82"/>
      <c r="Y1819" s="82"/>
      <c r="Z1819" s="82"/>
      <c r="AA1819" s="82"/>
      <c r="AB1819" s="82"/>
      <c r="AC1819" s="82"/>
      <c r="AD1819" s="82"/>
      <c r="AE1819" s="82"/>
      <c r="AF1819" s="82"/>
      <c r="AG1819" s="82"/>
      <c r="AH1819" s="82"/>
      <c r="AI1819" s="82"/>
      <c r="AJ1819" s="82"/>
      <c r="AK1819" s="82"/>
      <c r="AL1819" s="82"/>
      <c r="AM1819" s="82"/>
      <c r="AN1819" s="82"/>
      <c r="AO1819" s="82"/>
      <c r="AP1819" s="82"/>
      <c r="AQ1819" s="82"/>
      <c r="AR1819" s="82"/>
      <c r="AS1819" s="82"/>
      <c r="AT1819" s="82"/>
      <c r="AU1819" s="82"/>
      <c r="AV1819" s="82"/>
      <c r="AW1819" s="82"/>
      <c r="AX1819" s="82"/>
      <c r="AY1819" s="82"/>
      <c r="AZ1819" s="82"/>
      <c r="BA1819" s="82"/>
    </row>
    <row r="1820" spans="1:53" x14ac:dyDescent="0.35">
      <c r="A1820" s="82"/>
      <c r="B1820" s="82"/>
      <c r="C1820" s="82"/>
      <c r="D1820" s="82"/>
      <c r="E1820" s="82"/>
      <c r="F1820" s="82"/>
      <c r="G1820" s="82"/>
      <c r="H1820" s="82"/>
      <c r="I1820" s="82"/>
      <c r="J1820" s="82"/>
      <c r="K1820" s="82"/>
      <c r="L1820" s="82"/>
      <c r="M1820" s="82"/>
      <c r="N1820" s="82"/>
      <c r="O1820" s="82"/>
      <c r="P1820" s="82"/>
      <c r="Q1820" s="82"/>
      <c r="R1820" s="82"/>
      <c r="S1820" s="82"/>
      <c r="T1820" s="82"/>
      <c r="U1820" s="82"/>
      <c r="V1820" s="82"/>
      <c r="W1820" s="82"/>
      <c r="X1820" s="82"/>
      <c r="Y1820" s="82"/>
      <c r="Z1820" s="82"/>
      <c r="AA1820" s="82"/>
      <c r="AB1820" s="82"/>
      <c r="AC1820" s="82"/>
      <c r="AD1820" s="82"/>
      <c r="AE1820" s="82"/>
      <c r="AF1820" s="82"/>
      <c r="AG1820" s="82"/>
      <c r="AH1820" s="82"/>
      <c r="AI1820" s="82"/>
      <c r="AJ1820" s="82"/>
      <c r="AK1820" s="82"/>
      <c r="AL1820" s="82"/>
      <c r="AM1820" s="82"/>
      <c r="AN1820" s="82"/>
      <c r="AO1820" s="82"/>
      <c r="AP1820" s="82"/>
      <c r="AQ1820" s="82"/>
      <c r="AR1820" s="82"/>
      <c r="AS1820" s="82"/>
      <c r="AT1820" s="82"/>
      <c r="AU1820" s="82"/>
      <c r="AV1820" s="82"/>
      <c r="AW1820" s="82"/>
      <c r="AX1820" s="82"/>
      <c r="AY1820" s="82"/>
      <c r="AZ1820" s="82"/>
      <c r="BA1820" s="82"/>
    </row>
    <row r="1821" spans="1:53" x14ac:dyDescent="0.35">
      <c r="A1821" s="82"/>
      <c r="B1821" s="82"/>
      <c r="C1821" s="82"/>
      <c r="D1821" s="82"/>
      <c r="E1821" s="82"/>
      <c r="F1821" s="82"/>
      <c r="G1821" s="82"/>
      <c r="H1821" s="82"/>
      <c r="I1821" s="82"/>
      <c r="J1821" s="82"/>
      <c r="K1821" s="82"/>
      <c r="L1821" s="82"/>
      <c r="M1821" s="82"/>
      <c r="N1821" s="82"/>
      <c r="O1821" s="82"/>
      <c r="P1821" s="82"/>
      <c r="Q1821" s="82"/>
      <c r="R1821" s="82"/>
      <c r="S1821" s="82"/>
      <c r="T1821" s="82"/>
      <c r="U1821" s="82"/>
      <c r="V1821" s="82"/>
      <c r="W1821" s="82"/>
      <c r="X1821" s="82"/>
      <c r="Y1821" s="82"/>
      <c r="Z1821" s="82"/>
      <c r="AA1821" s="82"/>
      <c r="AB1821" s="82"/>
      <c r="AC1821" s="82"/>
      <c r="AD1821" s="82"/>
      <c r="AE1821" s="82"/>
      <c r="AF1821" s="82"/>
      <c r="AG1821" s="82"/>
      <c r="AH1821" s="82"/>
      <c r="AI1821" s="82"/>
      <c r="AJ1821" s="82"/>
      <c r="AK1821" s="82"/>
      <c r="AL1821" s="82"/>
      <c r="AM1821" s="82"/>
      <c r="AN1821" s="82"/>
      <c r="AO1821" s="82"/>
      <c r="AP1821" s="82"/>
      <c r="AQ1821" s="82"/>
      <c r="AR1821" s="82"/>
      <c r="AS1821" s="82"/>
      <c r="AT1821" s="82"/>
      <c r="AU1821" s="82"/>
      <c r="AV1821" s="82"/>
      <c r="AW1821" s="82"/>
      <c r="AX1821" s="82"/>
      <c r="AY1821" s="82"/>
      <c r="AZ1821" s="82"/>
      <c r="BA1821" s="82"/>
    </row>
    <row r="1822" spans="1:53" x14ac:dyDescent="0.35">
      <c r="A1822" s="82"/>
      <c r="B1822" s="82"/>
      <c r="C1822" s="82"/>
      <c r="D1822" s="82"/>
      <c r="E1822" s="82"/>
      <c r="F1822" s="82"/>
      <c r="G1822" s="82"/>
      <c r="H1822" s="82"/>
      <c r="I1822" s="82"/>
      <c r="J1822" s="82"/>
      <c r="K1822" s="82"/>
      <c r="L1822" s="82"/>
      <c r="M1822" s="82"/>
      <c r="N1822" s="82"/>
      <c r="O1822" s="82"/>
      <c r="P1822" s="82"/>
      <c r="Q1822" s="82"/>
      <c r="R1822" s="82"/>
      <c r="S1822" s="82"/>
      <c r="T1822" s="82"/>
      <c r="U1822" s="82"/>
      <c r="V1822" s="82"/>
      <c r="W1822" s="82"/>
      <c r="X1822" s="82"/>
      <c r="Y1822" s="82"/>
      <c r="Z1822" s="82"/>
      <c r="AA1822" s="82"/>
      <c r="AB1822" s="82"/>
      <c r="AC1822" s="82"/>
      <c r="AD1822" s="82"/>
      <c r="AE1822" s="82"/>
      <c r="AF1822" s="82"/>
      <c r="AG1822" s="82"/>
      <c r="AH1822" s="82"/>
      <c r="AI1822" s="82"/>
      <c r="AJ1822" s="82"/>
      <c r="AK1822" s="82"/>
      <c r="AL1822" s="82"/>
      <c r="AM1822" s="82"/>
      <c r="AN1822" s="82"/>
      <c r="AO1822" s="82"/>
      <c r="AP1822" s="82"/>
      <c r="AQ1822" s="82"/>
      <c r="AR1822" s="82"/>
      <c r="AS1822" s="82"/>
      <c r="AT1822" s="82"/>
      <c r="AU1822" s="82"/>
      <c r="AV1822" s="82"/>
      <c r="AW1822" s="82"/>
      <c r="AX1822" s="82"/>
      <c r="AY1822" s="82"/>
      <c r="AZ1822" s="82"/>
      <c r="BA1822" s="82"/>
    </row>
    <row r="1823" spans="1:53" x14ac:dyDescent="0.35">
      <c r="A1823" s="82"/>
      <c r="B1823" s="82"/>
      <c r="C1823" s="82"/>
      <c r="D1823" s="82"/>
      <c r="E1823" s="82"/>
      <c r="F1823" s="82"/>
      <c r="G1823" s="82"/>
      <c r="H1823" s="82"/>
      <c r="I1823" s="82"/>
      <c r="J1823" s="82"/>
      <c r="K1823" s="82"/>
      <c r="L1823" s="82"/>
      <c r="M1823" s="82"/>
      <c r="N1823" s="82"/>
      <c r="O1823" s="82"/>
      <c r="P1823" s="82"/>
      <c r="Q1823" s="82"/>
      <c r="R1823" s="82"/>
      <c r="S1823" s="82"/>
      <c r="T1823" s="82"/>
      <c r="U1823" s="82"/>
      <c r="V1823" s="82"/>
      <c r="W1823" s="82"/>
      <c r="X1823" s="82"/>
      <c r="Y1823" s="82"/>
      <c r="Z1823" s="82"/>
      <c r="AA1823" s="82"/>
      <c r="AB1823" s="82"/>
      <c r="AC1823" s="82"/>
      <c r="AD1823" s="82"/>
      <c r="AE1823" s="82"/>
      <c r="AF1823" s="82"/>
      <c r="AG1823" s="82"/>
      <c r="AH1823" s="82"/>
      <c r="AI1823" s="82"/>
      <c r="AJ1823" s="82"/>
      <c r="AK1823" s="82"/>
      <c r="AL1823" s="82"/>
      <c r="AM1823" s="82"/>
      <c r="AN1823" s="82"/>
      <c r="AO1823" s="82"/>
      <c r="AP1823" s="82"/>
      <c r="AQ1823" s="82"/>
      <c r="AR1823" s="82"/>
      <c r="AS1823" s="82"/>
      <c r="AT1823" s="82"/>
      <c r="AU1823" s="82"/>
      <c r="AV1823" s="82"/>
      <c r="AW1823" s="82"/>
      <c r="AX1823" s="82"/>
      <c r="AY1823" s="82"/>
      <c r="AZ1823" s="82"/>
      <c r="BA1823" s="82"/>
    </row>
    <row r="1824" spans="1:53" x14ac:dyDescent="0.35">
      <c r="A1824" s="82"/>
      <c r="B1824" s="82"/>
      <c r="C1824" s="82"/>
      <c r="D1824" s="82"/>
      <c r="E1824" s="82"/>
      <c r="F1824" s="82"/>
      <c r="G1824" s="82"/>
      <c r="H1824" s="82"/>
      <c r="I1824" s="82"/>
      <c r="J1824" s="82"/>
      <c r="K1824" s="82"/>
      <c r="L1824" s="82"/>
      <c r="M1824" s="82"/>
      <c r="N1824" s="82"/>
      <c r="O1824" s="82"/>
      <c r="P1824" s="82"/>
      <c r="Q1824" s="82"/>
      <c r="R1824" s="82"/>
      <c r="S1824" s="82"/>
      <c r="T1824" s="82"/>
      <c r="U1824" s="82"/>
      <c r="V1824" s="82"/>
      <c r="W1824" s="82"/>
      <c r="X1824" s="82"/>
      <c r="Y1824" s="82"/>
      <c r="Z1824" s="82"/>
      <c r="AA1824" s="82"/>
      <c r="AB1824" s="82"/>
      <c r="AC1824" s="82"/>
      <c r="AD1824" s="82"/>
      <c r="AE1824" s="82"/>
      <c r="AF1824" s="82"/>
      <c r="AG1824" s="82"/>
      <c r="AH1824" s="82"/>
      <c r="AI1824" s="82"/>
      <c r="AJ1824" s="82"/>
      <c r="AK1824" s="82"/>
      <c r="AL1824" s="82"/>
      <c r="AM1824" s="82"/>
      <c r="AN1824" s="82"/>
      <c r="AO1824" s="82"/>
      <c r="AP1824" s="82"/>
      <c r="AQ1824" s="82"/>
      <c r="AR1824" s="82"/>
      <c r="AS1824" s="82"/>
      <c r="AT1824" s="82"/>
      <c r="AU1824" s="82"/>
      <c r="AV1824" s="82"/>
      <c r="AW1824" s="82"/>
      <c r="AX1824" s="82"/>
      <c r="AY1824" s="82"/>
      <c r="AZ1824" s="82"/>
      <c r="BA1824" s="82"/>
    </row>
    <row r="1825" spans="1:53" x14ac:dyDescent="0.35">
      <c r="A1825" s="82"/>
      <c r="B1825" s="82"/>
      <c r="C1825" s="82"/>
      <c r="D1825" s="82"/>
      <c r="E1825" s="82"/>
      <c r="F1825" s="82"/>
      <c r="G1825" s="82"/>
      <c r="H1825" s="82"/>
      <c r="I1825" s="82"/>
      <c r="J1825" s="82"/>
      <c r="K1825" s="82"/>
      <c r="L1825" s="82"/>
      <c r="M1825" s="82"/>
      <c r="N1825" s="82"/>
      <c r="O1825" s="82"/>
      <c r="P1825" s="82"/>
      <c r="Q1825" s="82"/>
      <c r="R1825" s="82"/>
      <c r="S1825" s="82"/>
      <c r="T1825" s="82"/>
      <c r="U1825" s="82"/>
      <c r="V1825" s="82"/>
      <c r="W1825" s="82"/>
      <c r="X1825" s="82"/>
      <c r="Y1825" s="82"/>
      <c r="Z1825" s="82"/>
      <c r="AA1825" s="82"/>
      <c r="AB1825" s="82"/>
      <c r="AC1825" s="82"/>
      <c r="AD1825" s="82"/>
      <c r="AE1825" s="82"/>
      <c r="AF1825" s="82"/>
      <c r="AG1825" s="82"/>
      <c r="AH1825" s="82"/>
      <c r="AI1825" s="82"/>
      <c r="AJ1825" s="82"/>
      <c r="AK1825" s="82"/>
      <c r="AL1825" s="82"/>
      <c r="AM1825" s="82"/>
      <c r="AN1825" s="82"/>
      <c r="AO1825" s="82"/>
      <c r="AP1825" s="82"/>
      <c r="AQ1825" s="82"/>
      <c r="AR1825" s="82"/>
      <c r="AS1825" s="82"/>
      <c r="AT1825" s="82"/>
      <c r="AU1825" s="82"/>
      <c r="AV1825" s="82"/>
      <c r="AW1825" s="82"/>
      <c r="AX1825" s="82"/>
      <c r="AY1825" s="82"/>
      <c r="AZ1825" s="82"/>
      <c r="BA1825" s="82"/>
    </row>
    <row r="1826" spans="1:53" x14ac:dyDescent="0.35">
      <c r="A1826" s="82"/>
      <c r="B1826" s="82"/>
      <c r="C1826" s="82"/>
      <c r="D1826" s="82"/>
      <c r="E1826" s="82"/>
      <c r="F1826" s="82"/>
      <c r="G1826" s="82"/>
      <c r="H1826" s="82"/>
      <c r="I1826" s="82"/>
      <c r="J1826" s="82"/>
      <c r="K1826" s="82"/>
      <c r="L1826" s="82"/>
      <c r="M1826" s="82"/>
      <c r="N1826" s="82"/>
      <c r="O1826" s="82"/>
      <c r="P1826" s="82"/>
      <c r="Q1826" s="82"/>
      <c r="R1826" s="82"/>
      <c r="S1826" s="82"/>
      <c r="T1826" s="82"/>
      <c r="U1826" s="82"/>
      <c r="V1826" s="82"/>
      <c r="W1826" s="82"/>
      <c r="X1826" s="82"/>
      <c r="Y1826" s="82"/>
      <c r="Z1826" s="82"/>
      <c r="AA1826" s="82"/>
      <c r="AB1826" s="82"/>
      <c r="AC1826" s="82"/>
      <c r="AD1826" s="82"/>
      <c r="AE1826" s="82"/>
      <c r="AF1826" s="82"/>
      <c r="AG1826" s="82"/>
      <c r="AH1826" s="82"/>
      <c r="AI1826" s="82"/>
      <c r="AJ1826" s="82"/>
      <c r="AK1826" s="82"/>
      <c r="AL1826" s="82"/>
      <c r="AM1826" s="82"/>
      <c r="AN1826" s="82"/>
      <c r="AO1826" s="82"/>
      <c r="AP1826" s="82"/>
      <c r="AQ1826" s="82"/>
      <c r="AR1826" s="82"/>
      <c r="AS1826" s="82"/>
      <c r="AT1826" s="82"/>
      <c r="AU1826" s="82"/>
      <c r="AV1826" s="82"/>
      <c r="AW1826" s="82"/>
      <c r="AX1826" s="82"/>
      <c r="AY1826" s="82"/>
      <c r="AZ1826" s="82"/>
      <c r="BA1826" s="82"/>
    </row>
    <row r="1827" spans="1:53" x14ac:dyDescent="0.35">
      <c r="A1827" s="82"/>
      <c r="B1827" s="82"/>
      <c r="C1827" s="82"/>
      <c r="D1827" s="82"/>
      <c r="E1827" s="82"/>
      <c r="F1827" s="82"/>
      <c r="G1827" s="82"/>
      <c r="H1827" s="82"/>
      <c r="I1827" s="82"/>
      <c r="J1827" s="82"/>
      <c r="K1827" s="82"/>
      <c r="L1827" s="82"/>
      <c r="M1827" s="82"/>
      <c r="N1827" s="82"/>
      <c r="O1827" s="82"/>
      <c r="P1827" s="82"/>
      <c r="Q1827" s="82"/>
      <c r="R1827" s="82"/>
      <c r="S1827" s="82"/>
      <c r="T1827" s="82"/>
      <c r="U1827" s="82"/>
      <c r="V1827" s="82"/>
      <c r="W1827" s="82"/>
      <c r="X1827" s="82"/>
      <c r="Y1827" s="82"/>
      <c r="Z1827" s="82"/>
      <c r="AA1827" s="82"/>
      <c r="AB1827" s="82"/>
      <c r="AC1827" s="82"/>
      <c r="AD1827" s="82"/>
      <c r="AE1827" s="82"/>
      <c r="AF1827" s="82"/>
      <c r="AG1827" s="82"/>
      <c r="AH1827" s="82"/>
      <c r="AI1827" s="82"/>
      <c r="AJ1827" s="82"/>
      <c r="AK1827" s="82"/>
      <c r="AL1827" s="82"/>
      <c r="AM1827" s="82"/>
      <c r="AN1827" s="82"/>
      <c r="AO1827" s="82"/>
      <c r="AP1827" s="82"/>
      <c r="AQ1827" s="82"/>
      <c r="AR1827" s="82"/>
      <c r="AS1827" s="82"/>
      <c r="AT1827" s="82"/>
      <c r="AU1827" s="82"/>
      <c r="AV1827" s="82"/>
      <c r="AW1827" s="82"/>
      <c r="AX1827" s="82"/>
      <c r="AY1827" s="82"/>
      <c r="AZ1827" s="82"/>
      <c r="BA1827" s="82"/>
    </row>
    <row r="1828" spans="1:53" x14ac:dyDescent="0.35">
      <c r="A1828" s="82"/>
      <c r="B1828" s="82"/>
      <c r="C1828" s="82"/>
      <c r="D1828" s="82"/>
      <c r="E1828" s="82"/>
      <c r="F1828" s="82"/>
      <c r="G1828" s="82"/>
      <c r="H1828" s="82"/>
      <c r="I1828" s="82"/>
      <c r="J1828" s="82"/>
      <c r="K1828" s="82"/>
      <c r="L1828" s="82"/>
      <c r="M1828" s="82"/>
      <c r="N1828" s="82"/>
      <c r="O1828" s="82"/>
      <c r="P1828" s="82"/>
      <c r="Q1828" s="82"/>
      <c r="R1828" s="82"/>
      <c r="S1828" s="82"/>
      <c r="T1828" s="82"/>
      <c r="U1828" s="82"/>
      <c r="V1828" s="82"/>
      <c r="W1828" s="82"/>
      <c r="X1828" s="82"/>
      <c r="Y1828" s="82"/>
      <c r="Z1828" s="82"/>
      <c r="AA1828" s="82"/>
      <c r="AB1828" s="82"/>
      <c r="AC1828" s="82"/>
      <c r="AD1828" s="82"/>
      <c r="AE1828" s="82"/>
      <c r="AF1828" s="82"/>
      <c r="AG1828" s="82"/>
      <c r="AH1828" s="82"/>
      <c r="AI1828" s="82"/>
      <c r="AJ1828" s="82"/>
      <c r="AK1828" s="82"/>
      <c r="AL1828" s="82"/>
      <c r="AM1828" s="82"/>
      <c r="AN1828" s="82"/>
      <c r="AO1828" s="82"/>
      <c r="AP1828" s="82"/>
      <c r="AQ1828" s="82"/>
      <c r="AR1828" s="82"/>
      <c r="AS1828" s="82"/>
      <c r="AT1828" s="82"/>
      <c r="AU1828" s="82"/>
      <c r="AV1828" s="82"/>
      <c r="AW1828" s="82"/>
      <c r="AX1828" s="82"/>
      <c r="AY1828" s="82"/>
      <c r="AZ1828" s="82"/>
      <c r="BA1828" s="82"/>
    </row>
    <row r="1829" spans="1:53" x14ac:dyDescent="0.35">
      <c r="A1829" s="82"/>
      <c r="B1829" s="82"/>
      <c r="C1829" s="82"/>
      <c r="D1829" s="82"/>
      <c r="E1829" s="82"/>
      <c r="F1829" s="82"/>
      <c r="G1829" s="82"/>
      <c r="H1829" s="82"/>
      <c r="I1829" s="82"/>
      <c r="J1829" s="82"/>
      <c r="K1829" s="82"/>
      <c r="L1829" s="82"/>
      <c r="M1829" s="82"/>
      <c r="N1829" s="82"/>
      <c r="O1829" s="82"/>
      <c r="P1829" s="82"/>
      <c r="Q1829" s="82"/>
      <c r="R1829" s="82"/>
      <c r="S1829" s="82"/>
      <c r="T1829" s="82"/>
      <c r="U1829" s="82"/>
      <c r="V1829" s="82"/>
      <c r="W1829" s="82"/>
      <c r="X1829" s="82"/>
      <c r="Y1829" s="82"/>
      <c r="Z1829" s="82"/>
      <c r="AA1829" s="82"/>
      <c r="AB1829" s="82"/>
      <c r="AC1829" s="82"/>
      <c r="AD1829" s="82"/>
      <c r="AE1829" s="82"/>
      <c r="AF1829" s="82"/>
      <c r="AG1829" s="82"/>
      <c r="AH1829" s="82"/>
      <c r="AI1829" s="82"/>
      <c r="AJ1829" s="82"/>
      <c r="AK1829" s="82"/>
      <c r="AL1829" s="82"/>
      <c r="AM1829" s="82"/>
      <c r="AN1829" s="82"/>
      <c r="AO1829" s="82"/>
      <c r="AP1829" s="82"/>
      <c r="AQ1829" s="82"/>
      <c r="AR1829" s="82"/>
      <c r="AS1829" s="82"/>
      <c r="AT1829" s="82"/>
      <c r="AU1829" s="82"/>
      <c r="AV1829" s="82"/>
      <c r="AW1829" s="82"/>
      <c r="AX1829" s="82"/>
      <c r="AY1829" s="82"/>
      <c r="AZ1829" s="82"/>
      <c r="BA1829" s="82"/>
    </row>
  </sheetData>
  <mergeCells count="203">
    <mergeCell ref="B155:C155"/>
    <mergeCell ref="B152:C152"/>
    <mergeCell ref="B153:C153"/>
    <mergeCell ref="B154:C154"/>
    <mergeCell ref="B156:C156"/>
    <mergeCell ref="B184:E184"/>
    <mergeCell ref="Z174:AA175"/>
    <mergeCell ref="AB174:AB175"/>
    <mergeCell ref="AC174:AC175"/>
    <mergeCell ref="B186:E186"/>
    <mergeCell ref="B187:E187"/>
    <mergeCell ref="B181:E181"/>
    <mergeCell ref="F181:G181"/>
    <mergeCell ref="B182:E182"/>
    <mergeCell ref="F182:G182"/>
    <mergeCell ref="B183:E183"/>
    <mergeCell ref="F183:G183"/>
    <mergeCell ref="L153:N153"/>
    <mergeCell ref="E156:F156"/>
    <mergeCell ref="E172:F172"/>
    <mergeCell ref="E178:F178"/>
    <mergeCell ref="E154:F154"/>
    <mergeCell ref="E160:F160"/>
    <mergeCell ref="E165:F165"/>
    <mergeCell ref="E170:F170"/>
    <mergeCell ref="E176:F176"/>
    <mergeCell ref="E155:F155"/>
    <mergeCell ref="E161:F161"/>
    <mergeCell ref="E166:F166"/>
    <mergeCell ref="E171:F171"/>
    <mergeCell ref="E177:F177"/>
    <mergeCell ref="E152:F152"/>
    <mergeCell ref="E158:F158"/>
    <mergeCell ref="E163:F163"/>
    <mergeCell ref="E168:F168"/>
    <mergeCell ref="E174:F174"/>
    <mergeCell ref="E153:F153"/>
    <mergeCell ref="E159:F159"/>
    <mergeCell ref="E164:F164"/>
    <mergeCell ref="E169:F169"/>
    <mergeCell ref="E175:F175"/>
    <mergeCell ref="B142:D142"/>
    <mergeCell ref="E142:H142"/>
    <mergeCell ref="J142:K142"/>
    <mergeCell ref="B144:O145"/>
    <mergeCell ref="L147:N148"/>
    <mergeCell ref="B138:D138"/>
    <mergeCell ref="E138:H138"/>
    <mergeCell ref="J138:K138"/>
    <mergeCell ref="B141:D141"/>
    <mergeCell ref="E141:H141"/>
    <mergeCell ref="J141:K141"/>
    <mergeCell ref="B134:D134"/>
    <mergeCell ref="E134:H134"/>
    <mergeCell ref="J134:K134"/>
    <mergeCell ref="B137:D137"/>
    <mergeCell ref="E137:H137"/>
    <mergeCell ref="J137:K137"/>
    <mergeCell ref="N127:N128"/>
    <mergeCell ref="O127:O128"/>
    <mergeCell ref="I128:J128"/>
    <mergeCell ref="G130:O130"/>
    <mergeCell ref="B133:D133"/>
    <mergeCell ref="E133:H133"/>
    <mergeCell ref="J133:K133"/>
    <mergeCell ref="M124:M125"/>
    <mergeCell ref="N124:N125"/>
    <mergeCell ref="O124:O125"/>
    <mergeCell ref="I125:J125"/>
    <mergeCell ref="F127:F128"/>
    <mergeCell ref="H127:H128"/>
    <mergeCell ref="I127:J127"/>
    <mergeCell ref="K127:K128"/>
    <mergeCell ref="L127:L128"/>
    <mergeCell ref="M127:M128"/>
    <mergeCell ref="F123:G123"/>
    <mergeCell ref="F124:F125"/>
    <mergeCell ref="H124:H125"/>
    <mergeCell ref="I124:J124"/>
    <mergeCell ref="K124:K125"/>
    <mergeCell ref="L124:L125"/>
    <mergeCell ref="I115:J115"/>
    <mergeCell ref="L115:N115"/>
    <mergeCell ref="O115:P115"/>
    <mergeCell ref="B116:K116"/>
    <mergeCell ref="L116:N116"/>
    <mergeCell ref="O116:P116"/>
    <mergeCell ref="I113:J113"/>
    <mergeCell ref="L113:N113"/>
    <mergeCell ref="O113:P113"/>
    <mergeCell ref="L114:N114"/>
    <mergeCell ref="O114:P114"/>
    <mergeCell ref="I111:J111"/>
    <mergeCell ref="L111:N111"/>
    <mergeCell ref="O111:P111"/>
    <mergeCell ref="I112:J112"/>
    <mergeCell ref="L112:N112"/>
    <mergeCell ref="O112:P112"/>
    <mergeCell ref="I109:J109"/>
    <mergeCell ref="L109:N109"/>
    <mergeCell ref="O109:P109"/>
    <mergeCell ref="I110:J110"/>
    <mergeCell ref="L110:N110"/>
    <mergeCell ref="O110:P110"/>
    <mergeCell ref="B107:K107"/>
    <mergeCell ref="L107:N107"/>
    <mergeCell ref="O107:P107"/>
    <mergeCell ref="B108:K108"/>
    <mergeCell ref="L108:N108"/>
    <mergeCell ref="O108:P108"/>
    <mergeCell ref="L105:N105"/>
    <mergeCell ref="O105:P105"/>
    <mergeCell ref="V105:W105"/>
    <mergeCell ref="B106:K106"/>
    <mergeCell ref="L106:N106"/>
    <mergeCell ref="O106:P106"/>
    <mergeCell ref="M100:N100"/>
    <mergeCell ref="X100:Y100"/>
    <mergeCell ref="M102:N102"/>
    <mergeCell ref="M103:N103"/>
    <mergeCell ref="B104:K104"/>
    <mergeCell ref="M104:N104"/>
    <mergeCell ref="M93:N93"/>
    <mergeCell ref="B94:K94"/>
    <mergeCell ref="M94:N94"/>
    <mergeCell ref="O94:P94"/>
    <mergeCell ref="B95:K95"/>
    <mergeCell ref="M95:N95"/>
    <mergeCell ref="B90:K90"/>
    <mergeCell ref="O90:P90"/>
    <mergeCell ref="B91:K91"/>
    <mergeCell ref="O91:P91"/>
    <mergeCell ref="B92:K92"/>
    <mergeCell ref="M92:N92"/>
    <mergeCell ref="O92:P92"/>
    <mergeCell ref="B87:K87"/>
    <mergeCell ref="O87:P87"/>
    <mergeCell ref="B88:K88"/>
    <mergeCell ref="M88:N88"/>
    <mergeCell ref="O88:P88"/>
    <mergeCell ref="B89:K89"/>
    <mergeCell ref="M89:N89"/>
    <mergeCell ref="O89:P89"/>
    <mergeCell ref="B85:K85"/>
    <mergeCell ref="M85:N85"/>
    <mergeCell ref="O85:P85"/>
    <mergeCell ref="B86:K86"/>
    <mergeCell ref="M86:N86"/>
    <mergeCell ref="O86:P86"/>
    <mergeCell ref="B83:K83"/>
    <mergeCell ref="L83:N83"/>
    <mergeCell ref="O83:P83"/>
    <mergeCell ref="B84:K84"/>
    <mergeCell ref="M84:N84"/>
    <mergeCell ref="O84:P84"/>
    <mergeCell ref="B81:K81"/>
    <mergeCell ref="M81:N81"/>
    <mergeCell ref="O81:P81"/>
    <mergeCell ref="B82:K82"/>
    <mergeCell ref="M82:N82"/>
    <mergeCell ref="O82:P82"/>
    <mergeCell ref="M75:N75"/>
    <mergeCell ref="O75:P75"/>
    <mergeCell ref="M76:N76"/>
    <mergeCell ref="M78:N78"/>
    <mergeCell ref="B80:K80"/>
    <mergeCell ref="M80:N80"/>
    <mergeCell ref="O80:P80"/>
    <mergeCell ref="B68:F68"/>
    <mergeCell ref="B72:K72"/>
    <mergeCell ref="M72:N72"/>
    <mergeCell ref="O72:P72"/>
    <mergeCell ref="M73:N73"/>
    <mergeCell ref="B74:K74"/>
    <mergeCell ref="M74:N74"/>
    <mergeCell ref="O74:P74"/>
    <mergeCell ref="B66:F66"/>
    <mergeCell ref="I66:J66"/>
    <mergeCell ref="K66:L66"/>
    <mergeCell ref="B67:F67"/>
    <mergeCell ref="I67:J67"/>
    <mergeCell ref="K67:L67"/>
    <mergeCell ref="B63:F63"/>
    <mergeCell ref="M63:N63"/>
    <mergeCell ref="K63:L63"/>
    <mergeCell ref="B64:F64"/>
    <mergeCell ref="M64:N64"/>
    <mergeCell ref="B65:F65"/>
    <mergeCell ref="I65:J65"/>
    <mergeCell ref="K65:L65"/>
    <mergeCell ref="B62:F62"/>
    <mergeCell ref="M62:N62"/>
    <mergeCell ref="K62:L62"/>
    <mergeCell ref="X32:Z34"/>
    <mergeCell ref="AA32:AC34"/>
    <mergeCell ref="B36:E36"/>
    <mergeCell ref="R32:T34"/>
    <mergeCell ref="U32:W34"/>
    <mergeCell ref="U4:AD5"/>
    <mergeCell ref="E5:K5"/>
    <mergeCell ref="E6:K6"/>
    <mergeCell ref="D7:L7"/>
    <mergeCell ref="H21:I21"/>
  </mergeCells>
  <pageMargins left="0.70866141732283472" right="0.70866141732283472" top="0.74803149606299213" bottom="0.74803149606299213" header="0.31496062992125984" footer="0.31496062992125984"/>
  <pageSetup paperSize="9" scale="99" orientation="portrait" horizontalDpi="1200" verticalDpi="1200" r:id="rId1"/>
  <headerFooter>
    <oddHeader>&amp;L&amp;G&amp;R
&amp;G</oddHeader>
    <oddFooter>&amp;L&amp;9Confidential property of Eilbeck cranes&amp;C&amp;9&amp;F&amp;R&amp;9&amp;P of &amp;N
&amp;D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Sheet1 (2)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araz tanha</dc:creator>
  <cp:lastModifiedBy>araz tanha</cp:lastModifiedBy>
  <dcterms:created xsi:type="dcterms:W3CDTF">2020-11-04T06:41:42Z</dcterms:created>
  <dcterms:modified xsi:type="dcterms:W3CDTF">2020-11-04T07:23:36Z</dcterms:modified>
</cp:coreProperties>
</file>