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TAMTRDVR.NS.csv" sheetId="1" r:id="rId4"/>
    <sheet state="visible" name="HDB" sheetId="2" r:id="rId5"/>
    <sheet state="visible" name="IRFC.NS" sheetId="3" r:id="rId6"/>
    <sheet state="visible" name="Results" sheetId="4" r:id="rId7"/>
  </sheets>
  <definedNames/>
  <calcPr/>
</workbook>
</file>

<file path=xl/sharedStrings.xml><?xml version="1.0" encoding="utf-8"?>
<sst xmlns="http://schemas.openxmlformats.org/spreadsheetml/2006/main" count="60" uniqueCount="19">
  <si>
    <t>Date</t>
  </si>
  <si>
    <t>Open</t>
  </si>
  <si>
    <t>High</t>
  </si>
  <si>
    <t>Low</t>
  </si>
  <si>
    <t>Close</t>
  </si>
  <si>
    <t>Adj Close</t>
  </si>
  <si>
    <t>Volume</t>
  </si>
  <si>
    <t>Monthly Returns</t>
  </si>
  <si>
    <t>Minimum Acceptable Returns</t>
  </si>
  <si>
    <t>Mean Returns</t>
  </si>
  <si>
    <t>Variance</t>
  </si>
  <si>
    <t>TATAMTR</t>
  </si>
  <si>
    <t>HDB</t>
  </si>
  <si>
    <t>IRFC</t>
  </si>
  <si>
    <t>NA</t>
  </si>
  <si>
    <t>Standard Deviation</t>
  </si>
  <si>
    <t>Downside Deviation</t>
  </si>
  <si>
    <t>Sharpe Ratio</t>
  </si>
  <si>
    <t>Sortino Ratio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</si>
</sst>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232A31"/>
      <name val="&quot;GT America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2" fontId="2" numFmtId="0" xfId="0" applyAlignment="1" applyFill="1" applyFont="1">
      <alignment horizontal="right" readingOrder="0" shrinkToFit="0" wrapText="0"/>
    </xf>
    <xf borderId="0" fillId="2" fontId="2" numFmtId="3" xfId="0" applyAlignment="1" applyFont="1" applyNumberForma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lt1"/>
                </a:solidFill>
                <a:latin typeface="+mn-lt"/>
              </a:defRPr>
            </a:pPr>
            <a:r>
              <a:rPr b="1">
                <a:solidFill>
                  <a:schemeClr val="lt1"/>
                </a:solidFill>
                <a:latin typeface="+mn-lt"/>
              </a:rPr>
              <a:t>Stocks Comparision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clustered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Results!$H$7:$M$7</c:f>
            </c:strRef>
          </c:cat>
          <c:val>
            <c:numRef>
              <c:f>Results!$H$8:$M$8</c:f>
              <c:numCache/>
            </c:numRef>
          </c:val>
        </c:ser>
        <c:ser>
          <c:idx val="1"/>
          <c:order val="1"/>
          <c:cat>
            <c:strRef>
              <c:f>Results!$H$7:$M$7</c:f>
            </c:strRef>
          </c:cat>
          <c:val>
            <c:numRef>
              <c:f>Results!$H$9:$M$9</c:f>
              <c:numCache/>
            </c:numRef>
          </c:val>
        </c:ser>
        <c:axId val="1465473914"/>
        <c:axId val="156531858"/>
      </c:bar3DChart>
      <c:catAx>
        <c:axId val="146547391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 i="1">
                <a:solidFill>
                  <a:schemeClr val="lt1"/>
                </a:solidFill>
                <a:latin typeface="+mn-lt"/>
              </a:defRPr>
            </a:pPr>
          </a:p>
        </c:txPr>
        <c:crossAx val="156531858"/>
      </c:catAx>
      <c:valAx>
        <c:axId val="156531858"/>
        <c:scaling>
          <c:orientation val="minMax"/>
        </c:scaling>
        <c:delete val="0"/>
        <c:axPos val="l"/>
        <c:majorGridlines>
          <c:spPr>
            <a:ln>
              <a:solidFill>
                <a:srgbClr val="FFFFFF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chemeClr val="lt1"/>
                </a:solidFill>
                <a:latin typeface="+mn-lt"/>
              </a:defRPr>
            </a:pPr>
          </a:p>
        </c:txPr>
        <c:crossAx val="1465473914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chemeClr val="lt1"/>
              </a:solidFill>
              <a:latin typeface="+mn-lt"/>
            </a:defRPr>
          </a:pPr>
        </a:p>
      </c:txPr>
    </c:legend>
    <c:plotVisOnly val="1"/>
  </c:chart>
  <c:spPr>
    <a:solidFill>
      <a:srgbClr val="000000"/>
    </a:solidFill>
  </c:spPr>
</c:chartSpace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95250</xdr:colOff>
      <xdr:row>9</xdr:row>
      <xdr:rowOff>19050</xdr:rowOff>
    </xdr:from>
    <xdr:ext cx="7486650" cy="60293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44652.0</v>
      </c>
      <c r="B2" s="1">
        <v>205.350006</v>
      </c>
      <c r="C2" s="1">
        <v>237.199997</v>
      </c>
      <c r="D2" s="1">
        <v>205.350006</v>
      </c>
      <c r="E2" s="1">
        <v>217.25</v>
      </c>
      <c r="F2" s="1">
        <v>215.138336</v>
      </c>
      <c r="G2" s="1">
        <v>4.9449339E7</v>
      </c>
    </row>
    <row r="3">
      <c r="A3" s="2">
        <v>44682.0</v>
      </c>
      <c r="B3" s="1">
        <v>217.5</v>
      </c>
      <c r="C3" s="1">
        <v>222.25</v>
      </c>
      <c r="D3" s="1">
        <v>180.449997</v>
      </c>
      <c r="E3" s="1">
        <v>213.050003</v>
      </c>
      <c r="F3" s="1">
        <v>210.979156</v>
      </c>
      <c r="G3" s="1">
        <v>5.9848613E7</v>
      </c>
      <c r="H3" s="3">
        <f t="shared" ref="H3:H26" si="1">(F3-F2)</f>
        <v>-4.15918</v>
      </c>
    </row>
    <row r="4">
      <c r="A4" s="2">
        <v>44713.0</v>
      </c>
      <c r="B4" s="1">
        <v>214.899994</v>
      </c>
      <c r="C4" s="1">
        <v>214.899994</v>
      </c>
      <c r="D4" s="1">
        <v>179.850006</v>
      </c>
      <c r="E4" s="1">
        <v>197.800003</v>
      </c>
      <c r="F4" s="1">
        <v>195.877396</v>
      </c>
      <c r="G4" s="1">
        <v>3.971691E7</v>
      </c>
      <c r="H4" s="3">
        <f t="shared" si="1"/>
        <v>-15.10176</v>
      </c>
    </row>
    <row r="5">
      <c r="A5" s="2">
        <v>44743.0</v>
      </c>
      <c r="B5" s="1">
        <v>197.699997</v>
      </c>
      <c r="C5" s="1">
        <v>235.550003</v>
      </c>
      <c r="D5" s="1">
        <v>192.0</v>
      </c>
      <c r="E5" s="1">
        <v>221.199997</v>
      </c>
      <c r="F5" s="1">
        <v>219.049927</v>
      </c>
      <c r="G5" s="1">
        <v>5.5283941E7</v>
      </c>
      <c r="H5" s="3">
        <f t="shared" si="1"/>
        <v>23.172531</v>
      </c>
    </row>
    <row r="6">
      <c r="A6" s="2">
        <v>44774.0</v>
      </c>
      <c r="B6" s="1">
        <v>222.25</v>
      </c>
      <c r="C6" s="1">
        <v>243.649994</v>
      </c>
      <c r="D6" s="1">
        <v>221.300003</v>
      </c>
      <c r="E6" s="1">
        <v>234.149994</v>
      </c>
      <c r="F6" s="1">
        <v>231.874069</v>
      </c>
      <c r="G6" s="1">
        <v>5.2850038E7</v>
      </c>
      <c r="H6" s="3">
        <f t="shared" si="1"/>
        <v>12.824142</v>
      </c>
    </row>
    <row r="7">
      <c r="A7" s="2">
        <v>44805.0</v>
      </c>
      <c r="B7" s="1">
        <v>231.600006</v>
      </c>
      <c r="C7" s="1">
        <v>236.0</v>
      </c>
      <c r="D7" s="1">
        <v>191.050003</v>
      </c>
      <c r="E7" s="1">
        <v>195.649994</v>
      </c>
      <c r="F7" s="1">
        <v>193.748276</v>
      </c>
      <c r="G7" s="1">
        <v>6.4798095E7</v>
      </c>
      <c r="H7" s="3">
        <f t="shared" si="1"/>
        <v>-38.125793</v>
      </c>
    </row>
    <row r="8">
      <c r="A8" s="2">
        <v>44835.0</v>
      </c>
      <c r="B8" s="1">
        <v>196.699997</v>
      </c>
      <c r="C8" s="1">
        <v>240.899994</v>
      </c>
      <c r="D8" s="1">
        <v>189.5</v>
      </c>
      <c r="E8" s="1">
        <v>235.199997</v>
      </c>
      <c r="F8" s="1">
        <v>232.913864</v>
      </c>
      <c r="G8" s="1">
        <v>7.0681142E7</v>
      </c>
      <c r="H8" s="3">
        <f t="shared" si="1"/>
        <v>39.165588</v>
      </c>
    </row>
    <row r="9">
      <c r="A9" s="2">
        <v>44866.0</v>
      </c>
      <c r="B9" s="1">
        <v>236.600006</v>
      </c>
      <c r="C9" s="1">
        <v>260.399994</v>
      </c>
      <c r="D9" s="1">
        <v>214.199997</v>
      </c>
      <c r="E9" s="1">
        <v>235.149994</v>
      </c>
      <c r="F9" s="1">
        <v>232.864349</v>
      </c>
      <c r="G9" s="1">
        <v>1.37976077E8</v>
      </c>
      <c r="H9" s="3">
        <f t="shared" si="1"/>
        <v>-0.049515</v>
      </c>
    </row>
    <row r="10">
      <c r="A10" s="2">
        <v>44896.0</v>
      </c>
      <c r="B10" s="1">
        <v>237.0</v>
      </c>
      <c r="C10" s="1">
        <v>239.800003</v>
      </c>
      <c r="D10" s="1">
        <v>190.0</v>
      </c>
      <c r="E10" s="1">
        <v>205.649994</v>
      </c>
      <c r="F10" s="1">
        <v>203.651077</v>
      </c>
      <c r="G10" s="1">
        <v>3.6923832E7</v>
      </c>
      <c r="H10" s="3">
        <f t="shared" si="1"/>
        <v>-29.213272</v>
      </c>
    </row>
    <row r="11">
      <c r="A11" s="2">
        <v>44927.0</v>
      </c>
      <c r="B11" s="1">
        <v>207.5</v>
      </c>
      <c r="C11" s="1">
        <v>232.5</v>
      </c>
      <c r="D11" s="1">
        <v>204.050003</v>
      </c>
      <c r="E11" s="1">
        <v>230.75</v>
      </c>
      <c r="F11" s="1">
        <v>228.507126</v>
      </c>
      <c r="G11" s="1">
        <v>4.9189313E7</v>
      </c>
      <c r="H11" s="3">
        <f t="shared" si="1"/>
        <v>24.856049</v>
      </c>
    </row>
    <row r="12">
      <c r="A12" s="2">
        <v>44958.0</v>
      </c>
      <c r="B12" s="1">
        <v>232.5</v>
      </c>
      <c r="C12" s="1">
        <v>233.600006</v>
      </c>
      <c r="D12" s="1">
        <v>213.199997</v>
      </c>
      <c r="E12" s="1">
        <v>219.850006</v>
      </c>
      <c r="F12" s="1">
        <v>217.713058</v>
      </c>
      <c r="G12" s="1">
        <v>3.3375789E7</v>
      </c>
      <c r="H12" s="3">
        <f t="shared" si="1"/>
        <v>-10.794068</v>
      </c>
    </row>
    <row r="13">
      <c r="A13" s="2">
        <v>44986.0</v>
      </c>
      <c r="B13" s="1">
        <v>219.800003</v>
      </c>
      <c r="C13" s="1">
        <v>224.550003</v>
      </c>
      <c r="D13" s="1">
        <v>202.0</v>
      </c>
      <c r="E13" s="1">
        <v>208.75</v>
      </c>
      <c r="F13" s="1">
        <v>206.720963</v>
      </c>
      <c r="G13" s="1">
        <v>3.0726112E7</v>
      </c>
      <c r="H13" s="3">
        <f t="shared" si="1"/>
        <v>-10.992095</v>
      </c>
    </row>
    <row r="14">
      <c r="A14" s="2">
        <v>45017.0</v>
      </c>
      <c r="B14" s="1">
        <v>210.600006</v>
      </c>
      <c r="C14" s="1">
        <v>250.550003</v>
      </c>
      <c r="D14" s="1">
        <v>209.600006</v>
      </c>
      <c r="E14" s="1">
        <v>248.449997</v>
      </c>
      <c r="F14" s="1">
        <v>246.035065</v>
      </c>
      <c r="G14" s="1">
        <v>4.9512307E7</v>
      </c>
      <c r="H14" s="3">
        <f t="shared" si="1"/>
        <v>39.314102</v>
      </c>
    </row>
    <row r="15">
      <c r="A15" s="2">
        <v>45047.0</v>
      </c>
      <c r="B15" s="1">
        <v>248.449997</v>
      </c>
      <c r="C15" s="1">
        <v>278.0</v>
      </c>
      <c r="D15" s="1">
        <v>241.100006</v>
      </c>
      <c r="E15" s="1">
        <v>271.799988</v>
      </c>
      <c r="F15" s="1">
        <v>269.158112</v>
      </c>
      <c r="G15" s="1">
        <v>6.6697858E7</v>
      </c>
      <c r="H15" s="3">
        <f t="shared" si="1"/>
        <v>23.123047</v>
      </c>
    </row>
    <row r="16">
      <c r="A16" s="2">
        <v>45078.0</v>
      </c>
      <c r="B16" s="1">
        <v>273.0</v>
      </c>
      <c r="C16" s="1">
        <v>325.0</v>
      </c>
      <c r="D16" s="1">
        <v>271.549988</v>
      </c>
      <c r="E16" s="1">
        <v>312.049988</v>
      </c>
      <c r="F16" s="1">
        <v>309.016846</v>
      </c>
      <c r="G16" s="1">
        <v>6.3776865E7</v>
      </c>
      <c r="H16" s="3">
        <f t="shared" si="1"/>
        <v>39.858734</v>
      </c>
    </row>
    <row r="17">
      <c r="A17" s="2">
        <v>45108.0</v>
      </c>
      <c r="B17" s="1">
        <v>314.0</v>
      </c>
      <c r="C17" s="1">
        <v>437.0</v>
      </c>
      <c r="D17" s="1">
        <v>306.049988</v>
      </c>
      <c r="E17" s="1">
        <v>414.299988</v>
      </c>
      <c r="F17" s="1">
        <v>410.27301</v>
      </c>
      <c r="G17" s="1">
        <v>9.7765198E7</v>
      </c>
      <c r="H17" s="3">
        <f t="shared" si="1"/>
        <v>101.256164</v>
      </c>
    </row>
    <row r="18">
      <c r="A18" s="2">
        <v>45139.0</v>
      </c>
      <c r="B18" s="1">
        <v>415.5</v>
      </c>
      <c r="C18" s="1">
        <v>423.299988</v>
      </c>
      <c r="D18" s="1">
        <v>392.950012</v>
      </c>
      <c r="E18" s="1">
        <v>399.5</v>
      </c>
      <c r="F18" s="1">
        <v>397.608215</v>
      </c>
      <c r="G18" s="1">
        <v>5.9259665E7</v>
      </c>
      <c r="H18" s="3">
        <f t="shared" si="1"/>
        <v>-12.664795</v>
      </c>
    </row>
    <row r="19">
      <c r="A19" s="2">
        <v>45170.0</v>
      </c>
      <c r="B19" s="1">
        <v>400.200012</v>
      </c>
      <c r="C19" s="1">
        <v>444.0</v>
      </c>
      <c r="D19" s="1">
        <v>400.200012</v>
      </c>
      <c r="E19" s="1">
        <v>428.049988</v>
      </c>
      <c r="F19" s="1">
        <v>426.02301</v>
      </c>
      <c r="G19" s="1">
        <v>4.7989983E7</v>
      </c>
      <c r="H19" s="3">
        <f t="shared" si="1"/>
        <v>28.414795</v>
      </c>
    </row>
    <row r="20">
      <c r="A20" s="2">
        <v>45200.0</v>
      </c>
      <c r="B20" s="1">
        <v>428.049988</v>
      </c>
      <c r="C20" s="1">
        <v>449.0</v>
      </c>
      <c r="D20" s="1">
        <v>408.200012</v>
      </c>
      <c r="E20" s="1">
        <v>420.100006</v>
      </c>
      <c r="F20" s="1">
        <v>418.110687</v>
      </c>
      <c r="G20" s="1">
        <v>4.1390479E7</v>
      </c>
      <c r="H20" s="3">
        <f t="shared" si="1"/>
        <v>-7.912323</v>
      </c>
    </row>
    <row r="21">
      <c r="A21" s="2">
        <v>45231.0</v>
      </c>
      <c r="B21" s="1">
        <v>420.5</v>
      </c>
      <c r="C21" s="1">
        <v>489.549988</v>
      </c>
      <c r="D21" s="1">
        <v>418.350006</v>
      </c>
      <c r="E21" s="1">
        <v>477.799988</v>
      </c>
      <c r="F21" s="1">
        <v>475.537445</v>
      </c>
      <c r="G21" s="1">
        <v>1.32775636E8</v>
      </c>
      <c r="H21" s="3">
        <f t="shared" si="1"/>
        <v>57.426758</v>
      </c>
    </row>
    <row r="22">
      <c r="A22" s="2">
        <v>45261.0</v>
      </c>
      <c r="B22" s="1">
        <v>479.850006</v>
      </c>
      <c r="C22" s="1">
        <v>537.299988</v>
      </c>
      <c r="D22" s="1">
        <v>463.5</v>
      </c>
      <c r="E22" s="1">
        <v>519.299988</v>
      </c>
      <c r="F22" s="1">
        <v>516.840942</v>
      </c>
      <c r="G22" s="1">
        <v>4.8842988E7</v>
      </c>
      <c r="H22" s="3">
        <f t="shared" si="1"/>
        <v>41.303497</v>
      </c>
    </row>
    <row r="23">
      <c r="A23" s="2">
        <v>45292.0</v>
      </c>
      <c r="B23" s="1">
        <v>521.799988</v>
      </c>
      <c r="C23" s="1">
        <v>593.950012</v>
      </c>
      <c r="D23" s="1">
        <v>515.049988</v>
      </c>
      <c r="E23" s="1">
        <v>584.0</v>
      </c>
      <c r="F23" s="1">
        <v>581.234558</v>
      </c>
      <c r="G23" s="1">
        <v>3.6656631E7</v>
      </c>
      <c r="H23" s="3">
        <f t="shared" si="1"/>
        <v>64.393616</v>
      </c>
    </row>
    <row r="24">
      <c r="A24" s="2">
        <v>45323.0</v>
      </c>
      <c r="B24" s="1">
        <v>591.299988</v>
      </c>
      <c r="C24" s="1">
        <v>643.0</v>
      </c>
      <c r="D24" s="1">
        <v>580.099976</v>
      </c>
      <c r="E24" s="1">
        <v>632.25</v>
      </c>
      <c r="F24" s="1">
        <v>629.256104</v>
      </c>
      <c r="G24" s="1">
        <v>4.0124967E7</v>
      </c>
      <c r="H24" s="3">
        <f t="shared" si="1"/>
        <v>48.021546</v>
      </c>
    </row>
    <row r="25">
      <c r="A25" s="2">
        <v>45352.0</v>
      </c>
      <c r="B25" s="1">
        <v>635.450012</v>
      </c>
      <c r="C25" s="1">
        <v>712.599976</v>
      </c>
      <c r="D25" s="1">
        <v>605.75</v>
      </c>
      <c r="E25" s="1">
        <v>657.200012</v>
      </c>
      <c r="F25" s="1">
        <v>654.087952</v>
      </c>
      <c r="G25" s="1">
        <v>4.8933021E7</v>
      </c>
      <c r="H25" s="3">
        <f t="shared" si="1"/>
        <v>24.831848</v>
      </c>
    </row>
    <row r="26">
      <c r="A26" s="2">
        <v>45383.0</v>
      </c>
      <c r="B26" s="1">
        <v>660.0</v>
      </c>
      <c r="C26" s="1">
        <v>689.799988</v>
      </c>
      <c r="D26" s="1">
        <v>623.0</v>
      </c>
      <c r="E26" s="1">
        <v>682.25</v>
      </c>
      <c r="F26" s="1">
        <v>679.019287</v>
      </c>
      <c r="G26" s="1">
        <v>2.672134E7</v>
      </c>
      <c r="H26" s="3">
        <f t="shared" si="1"/>
        <v>24.931335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44652.0</v>
      </c>
      <c r="B2" s="1">
        <v>62.950001</v>
      </c>
      <c r="C2" s="1">
        <v>70.68</v>
      </c>
      <c r="D2" s="1">
        <v>52.900002</v>
      </c>
      <c r="E2" s="1">
        <v>55.209999</v>
      </c>
      <c r="F2" s="1">
        <v>54.018501</v>
      </c>
      <c r="G2" s="1">
        <v>5.39031E7</v>
      </c>
    </row>
    <row r="3">
      <c r="A3" s="2">
        <v>44682.0</v>
      </c>
      <c r="B3" s="1">
        <v>55.630001</v>
      </c>
      <c r="C3" s="1">
        <v>59.110001</v>
      </c>
      <c r="D3" s="1">
        <v>50.610001</v>
      </c>
      <c r="E3" s="1">
        <v>57.57</v>
      </c>
      <c r="F3" s="1">
        <v>56.327572</v>
      </c>
      <c r="G3" s="1">
        <v>5.17809E7</v>
      </c>
      <c r="H3" s="3">
        <f t="shared" ref="H3:H26" si="1">(F3-F2)</f>
        <v>2.309071</v>
      </c>
    </row>
    <row r="4">
      <c r="A4" s="2">
        <v>44713.0</v>
      </c>
      <c r="B4" s="1">
        <v>58.150002</v>
      </c>
      <c r="C4" s="1">
        <v>58.98</v>
      </c>
      <c r="D4" s="1">
        <v>51.040001</v>
      </c>
      <c r="E4" s="1">
        <v>54.959999</v>
      </c>
      <c r="F4" s="1">
        <v>54.389359</v>
      </c>
      <c r="G4" s="1">
        <v>4.26397E7</v>
      </c>
      <c r="H4" s="3">
        <f t="shared" si="1"/>
        <v>-1.938213</v>
      </c>
    </row>
    <row r="5">
      <c r="A5" s="2">
        <v>44743.0</v>
      </c>
      <c r="B5" s="1">
        <v>54.689999</v>
      </c>
      <c r="C5" s="1">
        <v>63.110001</v>
      </c>
      <c r="D5" s="1">
        <v>53.650002</v>
      </c>
      <c r="E5" s="1">
        <v>62.799999</v>
      </c>
      <c r="F5" s="1">
        <v>62.147957</v>
      </c>
      <c r="G5" s="1">
        <v>3.05617E7</v>
      </c>
      <c r="H5" s="3">
        <f t="shared" si="1"/>
        <v>7.758598</v>
      </c>
    </row>
    <row r="6">
      <c r="A6" s="2">
        <v>44774.0</v>
      </c>
      <c r="B6" s="1">
        <v>62.27</v>
      </c>
      <c r="C6" s="1">
        <v>66.480003</v>
      </c>
      <c r="D6" s="1">
        <v>60.400002</v>
      </c>
      <c r="E6" s="1">
        <v>61.049999</v>
      </c>
      <c r="F6" s="1">
        <v>60.416126</v>
      </c>
      <c r="G6" s="1">
        <v>2.52158E7</v>
      </c>
      <c r="H6" s="3">
        <f t="shared" si="1"/>
        <v>-1.731831</v>
      </c>
    </row>
    <row r="7">
      <c r="A7" s="2">
        <v>44805.0</v>
      </c>
      <c r="B7" s="1">
        <v>61.029999</v>
      </c>
      <c r="C7" s="1">
        <v>67.879997</v>
      </c>
      <c r="D7" s="1">
        <v>56.099998</v>
      </c>
      <c r="E7" s="1">
        <v>58.419998</v>
      </c>
      <c r="F7" s="1">
        <v>57.813435</v>
      </c>
      <c r="G7" s="1">
        <v>3.6059E7</v>
      </c>
      <c r="H7" s="3">
        <f t="shared" si="1"/>
        <v>-2.602691</v>
      </c>
    </row>
    <row r="8">
      <c r="A8" s="2">
        <v>44835.0</v>
      </c>
      <c r="B8" s="1">
        <v>58.139999</v>
      </c>
      <c r="C8" s="1">
        <v>62.57</v>
      </c>
      <c r="D8" s="1">
        <v>55.220001</v>
      </c>
      <c r="E8" s="1">
        <v>62.310001</v>
      </c>
      <c r="F8" s="1">
        <v>61.663048</v>
      </c>
      <c r="G8" s="1">
        <v>2.8933E7</v>
      </c>
      <c r="H8" s="3">
        <f t="shared" si="1"/>
        <v>3.849613</v>
      </c>
    </row>
    <row r="9">
      <c r="A9" s="2">
        <v>44866.0</v>
      </c>
      <c r="B9" s="1">
        <v>63.509998</v>
      </c>
      <c r="C9" s="1">
        <v>70.769997</v>
      </c>
      <c r="D9" s="1">
        <v>60.98</v>
      </c>
      <c r="E9" s="1">
        <v>70.57</v>
      </c>
      <c r="F9" s="1">
        <v>69.83728</v>
      </c>
      <c r="G9" s="1">
        <v>2.67005E7</v>
      </c>
      <c r="H9" s="3">
        <f t="shared" si="1"/>
        <v>8.174232</v>
      </c>
    </row>
    <row r="10">
      <c r="A10" s="2">
        <v>44896.0</v>
      </c>
      <c r="B10" s="1">
        <v>70.449997</v>
      </c>
      <c r="C10" s="1">
        <v>70.68</v>
      </c>
      <c r="D10" s="1">
        <v>66.230003</v>
      </c>
      <c r="E10" s="1">
        <v>68.410004</v>
      </c>
      <c r="F10" s="1">
        <v>67.699715</v>
      </c>
      <c r="G10" s="1">
        <v>2.4175E7</v>
      </c>
      <c r="H10" s="3">
        <f t="shared" si="1"/>
        <v>-2.137565</v>
      </c>
    </row>
    <row r="11">
      <c r="A11" s="2">
        <v>44927.0</v>
      </c>
      <c r="B11" s="1">
        <v>69.290001</v>
      </c>
      <c r="C11" s="1">
        <v>71.760002</v>
      </c>
      <c r="D11" s="1">
        <v>64.769997</v>
      </c>
      <c r="E11" s="1">
        <v>67.360001</v>
      </c>
      <c r="F11" s="1">
        <v>66.660614</v>
      </c>
      <c r="G11" s="1">
        <v>2.83745E7</v>
      </c>
      <c r="H11" s="3">
        <f t="shared" si="1"/>
        <v>-1.039101</v>
      </c>
    </row>
    <row r="12">
      <c r="A12" s="2">
        <v>44958.0</v>
      </c>
      <c r="B12" s="1">
        <v>67.650002</v>
      </c>
      <c r="C12" s="1">
        <v>69.900002</v>
      </c>
      <c r="D12" s="1">
        <v>64.449997</v>
      </c>
      <c r="E12" s="1">
        <v>67.639999</v>
      </c>
      <c r="F12" s="1">
        <v>66.937706</v>
      </c>
      <c r="G12" s="1">
        <v>2.5147E7</v>
      </c>
      <c r="H12" s="3">
        <f t="shared" si="1"/>
        <v>0.277092</v>
      </c>
    </row>
    <row r="13">
      <c r="A13" s="2">
        <v>44986.0</v>
      </c>
      <c r="B13" s="1">
        <v>67.629997</v>
      </c>
      <c r="C13" s="1">
        <v>68.809998</v>
      </c>
      <c r="D13" s="1">
        <v>61.049999</v>
      </c>
      <c r="E13" s="1">
        <v>66.669998</v>
      </c>
      <c r="F13" s="1">
        <v>65.977776</v>
      </c>
      <c r="G13" s="1">
        <v>3.54214E7</v>
      </c>
      <c r="H13" s="3">
        <f t="shared" si="1"/>
        <v>-0.95993</v>
      </c>
    </row>
    <row r="14">
      <c r="A14" s="2">
        <v>45017.0</v>
      </c>
      <c r="B14" s="1">
        <v>66.599998</v>
      </c>
      <c r="C14" s="1">
        <v>71.300003</v>
      </c>
      <c r="D14" s="1">
        <v>66.080002</v>
      </c>
      <c r="E14" s="1">
        <v>69.800003</v>
      </c>
      <c r="F14" s="1">
        <v>69.075279</v>
      </c>
      <c r="G14" s="1">
        <v>2.51527E7</v>
      </c>
      <c r="H14" s="3">
        <f t="shared" si="1"/>
        <v>3.097503</v>
      </c>
    </row>
    <row r="15">
      <c r="A15" s="2">
        <v>45047.0</v>
      </c>
      <c r="B15" s="1">
        <v>69.510002</v>
      </c>
      <c r="C15" s="1">
        <v>71.010002</v>
      </c>
      <c r="D15" s="1">
        <v>63.77</v>
      </c>
      <c r="E15" s="1">
        <v>64.400002</v>
      </c>
      <c r="F15" s="1">
        <v>63.731346</v>
      </c>
      <c r="G15" s="1">
        <v>4.40796E7</v>
      </c>
      <c r="H15" s="3">
        <f t="shared" si="1"/>
        <v>-5.343933</v>
      </c>
    </row>
    <row r="16">
      <c r="A16" s="2">
        <v>45078.0</v>
      </c>
      <c r="B16" s="1">
        <v>64.540001</v>
      </c>
      <c r="C16" s="1">
        <v>70.269997</v>
      </c>
      <c r="D16" s="1">
        <v>62.869999</v>
      </c>
      <c r="E16" s="1">
        <v>69.699997</v>
      </c>
      <c r="F16" s="1">
        <v>69.699997</v>
      </c>
      <c r="G16" s="1">
        <v>3.44871E7</v>
      </c>
      <c r="H16" s="3">
        <f t="shared" si="1"/>
        <v>5.968651</v>
      </c>
    </row>
    <row r="17">
      <c r="A17" s="2">
        <v>45108.0</v>
      </c>
      <c r="B17" s="1">
        <v>70.550003</v>
      </c>
      <c r="C17" s="1">
        <v>71.389999</v>
      </c>
      <c r="D17" s="1">
        <v>65.480003</v>
      </c>
      <c r="E17" s="1">
        <v>68.279999</v>
      </c>
      <c r="F17" s="1">
        <v>68.279999</v>
      </c>
      <c r="G17" s="1">
        <v>4.38267E7</v>
      </c>
      <c r="H17" s="3">
        <f t="shared" si="1"/>
        <v>-1.419998</v>
      </c>
    </row>
    <row r="18">
      <c r="A18" s="2">
        <v>45139.0</v>
      </c>
      <c r="B18" s="1">
        <v>68.370003</v>
      </c>
      <c r="C18" s="1">
        <v>68.370003</v>
      </c>
      <c r="D18" s="1">
        <v>62.279999</v>
      </c>
      <c r="E18" s="1">
        <v>62.310001</v>
      </c>
      <c r="F18" s="1">
        <v>62.310001</v>
      </c>
      <c r="G18" s="1">
        <v>3.55282E7</v>
      </c>
      <c r="H18" s="3">
        <f t="shared" si="1"/>
        <v>-5.969998</v>
      </c>
    </row>
    <row r="19">
      <c r="A19" s="2">
        <v>45170.0</v>
      </c>
      <c r="B19" s="1">
        <v>63.150002</v>
      </c>
      <c r="C19" s="1">
        <v>66.209999</v>
      </c>
      <c r="D19" s="1">
        <v>57.950001</v>
      </c>
      <c r="E19" s="1">
        <v>59.009998</v>
      </c>
      <c r="F19" s="1">
        <v>59.009998</v>
      </c>
      <c r="G19" s="1">
        <v>5.25212E7</v>
      </c>
      <c r="H19" s="3">
        <f t="shared" si="1"/>
        <v>-3.300003</v>
      </c>
    </row>
    <row r="20">
      <c r="A20" s="2">
        <v>45200.0</v>
      </c>
      <c r="B20" s="1">
        <v>59.099998</v>
      </c>
      <c r="C20" s="1">
        <v>59.799999</v>
      </c>
      <c r="D20" s="1">
        <v>56.049999</v>
      </c>
      <c r="E20" s="1">
        <v>56.549999</v>
      </c>
      <c r="F20" s="1">
        <v>56.549999</v>
      </c>
      <c r="G20" s="1">
        <v>4.75943E7</v>
      </c>
      <c r="H20" s="3">
        <f t="shared" si="1"/>
        <v>-2.459999</v>
      </c>
    </row>
    <row r="21">
      <c r="A21" s="2">
        <v>45231.0</v>
      </c>
      <c r="B21" s="1">
        <v>56.75</v>
      </c>
      <c r="C21" s="1">
        <v>60.82</v>
      </c>
      <c r="D21" s="1">
        <v>55.950001</v>
      </c>
      <c r="E21" s="1">
        <v>60.040001</v>
      </c>
      <c r="F21" s="1">
        <v>60.040001</v>
      </c>
      <c r="G21" s="1">
        <v>3.89974E7</v>
      </c>
      <c r="H21" s="3">
        <f t="shared" si="1"/>
        <v>3.490002</v>
      </c>
    </row>
    <row r="22">
      <c r="A22" s="2">
        <v>45261.0</v>
      </c>
      <c r="B22" s="1">
        <v>59.5</v>
      </c>
      <c r="C22" s="1">
        <v>67.440002</v>
      </c>
      <c r="D22" s="1">
        <v>59.27</v>
      </c>
      <c r="E22" s="1">
        <v>67.110001</v>
      </c>
      <c r="F22" s="1">
        <v>67.110001</v>
      </c>
      <c r="G22" s="1">
        <v>4.60088E7</v>
      </c>
      <c r="H22" s="3">
        <f t="shared" si="1"/>
        <v>7.07</v>
      </c>
    </row>
    <row r="23">
      <c r="A23" s="2">
        <v>45292.0</v>
      </c>
      <c r="B23" s="1">
        <v>66.440002</v>
      </c>
      <c r="C23" s="1">
        <v>67.139999</v>
      </c>
      <c r="D23" s="1">
        <v>53.470001</v>
      </c>
      <c r="E23" s="1">
        <v>55.490002</v>
      </c>
      <c r="F23" s="1">
        <v>55.490002</v>
      </c>
      <c r="G23" s="1">
        <v>1.035458E8</v>
      </c>
      <c r="H23" s="3">
        <f t="shared" si="1"/>
        <v>-11.619999</v>
      </c>
    </row>
    <row r="24">
      <c r="A24" s="2">
        <v>45323.0</v>
      </c>
      <c r="B24" s="1">
        <v>55.830002</v>
      </c>
      <c r="C24" s="1">
        <v>57.400002</v>
      </c>
      <c r="D24" s="1">
        <v>52.16</v>
      </c>
      <c r="E24" s="1">
        <v>53.5</v>
      </c>
      <c r="F24" s="1">
        <v>53.5</v>
      </c>
      <c r="G24" s="1">
        <v>7.32799E7</v>
      </c>
      <c r="H24" s="3">
        <f t="shared" si="1"/>
        <v>-1.990002</v>
      </c>
    </row>
    <row r="25">
      <c r="A25" s="2">
        <v>45352.0</v>
      </c>
      <c r="B25" s="1">
        <v>54.84</v>
      </c>
      <c r="C25" s="1">
        <v>57.139999</v>
      </c>
      <c r="D25" s="1">
        <v>54.07</v>
      </c>
      <c r="E25" s="1">
        <v>55.970001</v>
      </c>
      <c r="F25" s="1">
        <v>55.970001</v>
      </c>
      <c r="G25" s="1">
        <v>5.05031E7</v>
      </c>
      <c r="H25" s="3">
        <f t="shared" si="1"/>
        <v>2.470001</v>
      </c>
    </row>
    <row r="26">
      <c r="A26" s="2">
        <v>45383.0</v>
      </c>
      <c r="B26" s="4">
        <v>56.09</v>
      </c>
      <c r="C26" s="4">
        <v>60.83</v>
      </c>
      <c r="D26" s="4">
        <v>55.64</v>
      </c>
      <c r="E26" s="4">
        <v>57.6</v>
      </c>
      <c r="F26" s="4">
        <v>57.6</v>
      </c>
      <c r="G26" s="5">
        <v>6.3632E7</v>
      </c>
      <c r="H26" s="3">
        <f t="shared" si="1"/>
        <v>1.629999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44652.0</v>
      </c>
      <c r="B2" s="1">
        <v>21.4</v>
      </c>
      <c r="C2" s="1">
        <v>22.65</v>
      </c>
      <c r="D2" s="1">
        <v>21.35</v>
      </c>
      <c r="E2" s="1">
        <v>22.299999</v>
      </c>
      <c r="F2" s="1">
        <v>20.636465</v>
      </c>
      <c r="G2" s="1">
        <v>1.30961527E8</v>
      </c>
    </row>
    <row r="3">
      <c r="A3" s="2">
        <v>44682.0</v>
      </c>
      <c r="B3" s="1">
        <v>22.25</v>
      </c>
      <c r="C3" s="1">
        <v>22.35</v>
      </c>
      <c r="D3" s="1">
        <v>21.0</v>
      </c>
      <c r="E3" s="1">
        <v>21.200001</v>
      </c>
      <c r="F3" s="1">
        <v>19.618525</v>
      </c>
      <c r="G3" s="1">
        <v>9.6367622E7</v>
      </c>
      <c r="H3" s="3">
        <f t="shared" ref="H3:H26" si="1">(F3-F2)</f>
        <v>-1.01794</v>
      </c>
    </row>
    <row r="4">
      <c r="A4" s="2">
        <v>44713.0</v>
      </c>
      <c r="B4" s="1">
        <v>21.299999</v>
      </c>
      <c r="C4" s="1">
        <v>21.549999</v>
      </c>
      <c r="D4" s="1">
        <v>19.299999</v>
      </c>
      <c r="E4" s="1">
        <v>19.65</v>
      </c>
      <c r="F4" s="1">
        <v>18.184151</v>
      </c>
      <c r="G4" s="1">
        <v>8.1262679E7</v>
      </c>
      <c r="H4" s="3">
        <f t="shared" si="1"/>
        <v>-1.434374</v>
      </c>
    </row>
    <row r="5">
      <c r="A5" s="2">
        <v>44743.0</v>
      </c>
      <c r="B5" s="1">
        <v>19.700001</v>
      </c>
      <c r="C5" s="1">
        <v>20.950001</v>
      </c>
      <c r="D5" s="1">
        <v>19.6</v>
      </c>
      <c r="E5" s="1">
        <v>20.6</v>
      </c>
      <c r="F5" s="1">
        <v>19.063282</v>
      </c>
      <c r="G5" s="1">
        <v>4.9955349E7</v>
      </c>
      <c r="H5" s="3">
        <f t="shared" si="1"/>
        <v>0.879131</v>
      </c>
    </row>
    <row r="6">
      <c r="A6" s="2">
        <v>44774.0</v>
      </c>
      <c r="B6" s="1">
        <v>20.700001</v>
      </c>
      <c r="C6" s="1">
        <v>21.65</v>
      </c>
      <c r="D6" s="1">
        <v>20.549999</v>
      </c>
      <c r="E6" s="1">
        <v>21.4</v>
      </c>
      <c r="F6" s="1">
        <v>19.803604</v>
      </c>
      <c r="G6" s="1">
        <v>6.934392E7</v>
      </c>
      <c r="H6" s="3">
        <f t="shared" si="1"/>
        <v>0.740322</v>
      </c>
    </row>
    <row r="7">
      <c r="A7" s="2">
        <v>44805.0</v>
      </c>
      <c r="B7" s="1">
        <v>21.35</v>
      </c>
      <c r="C7" s="1">
        <v>23.15</v>
      </c>
      <c r="D7" s="1">
        <v>20.799999</v>
      </c>
      <c r="E7" s="1">
        <v>21.25</v>
      </c>
      <c r="F7" s="1">
        <v>19.664793</v>
      </c>
      <c r="G7" s="1">
        <v>1.37111589E8</v>
      </c>
      <c r="H7" s="3">
        <f t="shared" si="1"/>
        <v>-0.138811</v>
      </c>
    </row>
    <row r="8">
      <c r="A8" s="2">
        <v>44835.0</v>
      </c>
      <c r="B8" s="1">
        <v>21.200001</v>
      </c>
      <c r="C8" s="1">
        <v>22.9</v>
      </c>
      <c r="D8" s="1">
        <v>21.15</v>
      </c>
      <c r="E8" s="1">
        <v>22.65</v>
      </c>
      <c r="F8" s="1">
        <v>21.554644</v>
      </c>
      <c r="G8" s="1">
        <v>7.0854176E7</v>
      </c>
      <c r="H8" s="3">
        <f t="shared" si="1"/>
        <v>1.889851</v>
      </c>
    </row>
    <row r="9">
      <c r="A9" s="2">
        <v>44866.0</v>
      </c>
      <c r="B9" s="1">
        <v>22.75</v>
      </c>
      <c r="C9" s="1">
        <v>37.099998</v>
      </c>
      <c r="D9" s="1">
        <v>22.450001</v>
      </c>
      <c r="E9" s="1">
        <v>32.799999</v>
      </c>
      <c r="F9" s="1">
        <v>31.213789</v>
      </c>
      <c r="G9" s="1">
        <v>2.51318645E9</v>
      </c>
      <c r="H9" s="3">
        <f t="shared" si="1"/>
        <v>9.659145</v>
      </c>
    </row>
    <row r="10">
      <c r="A10" s="2">
        <v>44896.0</v>
      </c>
      <c r="B10" s="1">
        <v>33.200001</v>
      </c>
      <c r="C10" s="1">
        <v>36.5</v>
      </c>
      <c r="D10" s="1">
        <v>27.549999</v>
      </c>
      <c r="E10" s="1">
        <v>32.549999</v>
      </c>
      <c r="F10" s="1">
        <v>31.923512</v>
      </c>
      <c r="G10" s="1">
        <v>2.166655847E9</v>
      </c>
      <c r="H10" s="3">
        <f t="shared" si="1"/>
        <v>0.709723</v>
      </c>
    </row>
    <row r="11">
      <c r="A11" s="2">
        <v>44927.0</v>
      </c>
      <c r="B11" s="1">
        <v>32.700001</v>
      </c>
      <c r="C11" s="1">
        <v>34.599998</v>
      </c>
      <c r="D11" s="1">
        <v>30.049999</v>
      </c>
      <c r="E11" s="1">
        <v>33.049999</v>
      </c>
      <c r="F11" s="1">
        <v>32.413891</v>
      </c>
      <c r="G11" s="1">
        <v>8.60719696E8</v>
      </c>
      <c r="H11" s="3">
        <f t="shared" si="1"/>
        <v>0.490379</v>
      </c>
    </row>
    <row r="12">
      <c r="A12" s="2">
        <v>44958.0</v>
      </c>
      <c r="B12" s="1">
        <v>33.849998</v>
      </c>
      <c r="C12" s="1">
        <v>34.150002</v>
      </c>
      <c r="D12" s="1">
        <v>26.799999</v>
      </c>
      <c r="E12" s="1">
        <v>26.950001</v>
      </c>
      <c r="F12" s="1">
        <v>26.431297</v>
      </c>
      <c r="G12" s="1">
        <v>5.43455512E8</v>
      </c>
      <c r="H12" s="3">
        <f t="shared" si="1"/>
        <v>-5.982594</v>
      </c>
    </row>
    <row r="13">
      <c r="A13" s="2">
        <v>44986.0</v>
      </c>
      <c r="B13" s="1">
        <v>26.950001</v>
      </c>
      <c r="C13" s="1">
        <v>29.5</v>
      </c>
      <c r="D13" s="1">
        <v>25.4</v>
      </c>
      <c r="E13" s="1">
        <v>26.6</v>
      </c>
      <c r="F13" s="1">
        <v>26.088034</v>
      </c>
      <c r="G13" s="1">
        <v>4.0563255E8</v>
      </c>
      <c r="H13" s="3">
        <f t="shared" si="1"/>
        <v>-0.343263</v>
      </c>
    </row>
    <row r="14">
      <c r="A14" s="2">
        <v>45017.0</v>
      </c>
      <c r="B14" s="1">
        <v>26.85</v>
      </c>
      <c r="C14" s="1">
        <v>32.5</v>
      </c>
      <c r="D14" s="1">
        <v>26.700001</v>
      </c>
      <c r="E14" s="1">
        <v>31.75</v>
      </c>
      <c r="F14" s="1">
        <v>31.138912</v>
      </c>
      <c r="G14" s="1">
        <v>9.25964128E8</v>
      </c>
      <c r="H14" s="3">
        <f t="shared" si="1"/>
        <v>5.050878</v>
      </c>
    </row>
    <row r="15">
      <c r="A15" s="2">
        <v>45047.0</v>
      </c>
      <c r="B15" s="1">
        <v>31.75</v>
      </c>
      <c r="C15" s="1">
        <v>37.400002</v>
      </c>
      <c r="D15" s="1">
        <v>31.200001</v>
      </c>
      <c r="E15" s="1">
        <v>32.200001</v>
      </c>
      <c r="F15" s="1">
        <v>31.580252</v>
      </c>
      <c r="G15" s="1">
        <v>2.211163533E9</v>
      </c>
      <c r="H15" s="3">
        <f t="shared" si="1"/>
        <v>0.44134</v>
      </c>
    </row>
    <row r="16">
      <c r="A16" s="2">
        <v>45078.0</v>
      </c>
      <c r="B16" s="1">
        <v>32.25</v>
      </c>
      <c r="C16" s="1">
        <v>34.200001</v>
      </c>
      <c r="D16" s="1">
        <v>31.75</v>
      </c>
      <c r="E16" s="1">
        <v>32.700001</v>
      </c>
      <c r="F16" s="1">
        <v>32.070629</v>
      </c>
      <c r="G16" s="1">
        <v>5.14755568E8</v>
      </c>
      <c r="H16" s="3">
        <f t="shared" si="1"/>
        <v>0.490377</v>
      </c>
    </row>
    <row r="17">
      <c r="A17" s="2">
        <v>45108.0</v>
      </c>
      <c r="B17" s="1">
        <v>32.849998</v>
      </c>
      <c r="C17" s="1">
        <v>38.549999</v>
      </c>
      <c r="D17" s="1">
        <v>32.349998</v>
      </c>
      <c r="E17" s="1">
        <v>38.200001</v>
      </c>
      <c r="F17" s="1">
        <v>37.464771</v>
      </c>
      <c r="G17" s="1">
        <v>9.53724498E8</v>
      </c>
      <c r="H17" s="3">
        <f t="shared" si="1"/>
        <v>5.394142</v>
      </c>
    </row>
    <row r="18">
      <c r="A18" s="2">
        <v>45139.0</v>
      </c>
      <c r="B18" s="1">
        <v>39.0</v>
      </c>
      <c r="C18" s="1">
        <v>52.700001</v>
      </c>
      <c r="D18" s="1">
        <v>38.799999</v>
      </c>
      <c r="E18" s="1">
        <v>50.200001</v>
      </c>
      <c r="F18" s="1">
        <v>49.23381</v>
      </c>
      <c r="G18" s="1">
        <v>3.507177055E9</v>
      </c>
      <c r="H18" s="3">
        <f t="shared" si="1"/>
        <v>11.769039</v>
      </c>
    </row>
    <row r="19">
      <c r="A19" s="2">
        <v>45170.0</v>
      </c>
      <c r="B19" s="1">
        <v>50.5</v>
      </c>
      <c r="C19" s="1">
        <v>92.349998</v>
      </c>
      <c r="D19" s="1">
        <v>50.099998</v>
      </c>
      <c r="E19" s="1">
        <v>76.550003</v>
      </c>
      <c r="F19" s="1">
        <v>75.076653</v>
      </c>
      <c r="G19" s="1">
        <v>3.422827084E9</v>
      </c>
      <c r="H19" s="3">
        <f t="shared" si="1"/>
        <v>25.842843</v>
      </c>
    </row>
    <row r="20">
      <c r="A20" s="2">
        <v>45200.0</v>
      </c>
      <c r="B20" s="1">
        <v>76.550003</v>
      </c>
      <c r="C20" s="1">
        <v>80.800003</v>
      </c>
      <c r="D20" s="1">
        <v>65.75</v>
      </c>
      <c r="E20" s="1">
        <v>72.599998</v>
      </c>
      <c r="F20" s="1">
        <v>71.821442</v>
      </c>
      <c r="G20" s="1">
        <v>1.090311903E9</v>
      </c>
      <c r="H20" s="3">
        <f t="shared" si="1"/>
        <v>-3.255211</v>
      </c>
    </row>
    <row r="21">
      <c r="A21" s="2">
        <v>45231.0</v>
      </c>
      <c r="B21" s="1">
        <v>72.949997</v>
      </c>
      <c r="C21" s="1">
        <v>78.5</v>
      </c>
      <c r="D21" s="1">
        <v>71.050003</v>
      </c>
      <c r="E21" s="1">
        <v>74.650002</v>
      </c>
      <c r="F21" s="1">
        <v>73.849464</v>
      </c>
      <c r="G21" s="1">
        <v>6.62946657E8</v>
      </c>
      <c r="H21" s="3">
        <f t="shared" si="1"/>
        <v>2.028022</v>
      </c>
    </row>
    <row r="22">
      <c r="A22" s="2">
        <v>45261.0</v>
      </c>
      <c r="B22" s="1">
        <v>74.949997</v>
      </c>
      <c r="C22" s="1">
        <v>104.099998</v>
      </c>
      <c r="D22" s="1">
        <v>74.599998</v>
      </c>
      <c r="E22" s="1">
        <v>99.349998</v>
      </c>
      <c r="F22" s="1">
        <v>99.349998</v>
      </c>
      <c r="G22" s="1">
        <v>3.004427868E9</v>
      </c>
      <c r="H22" s="3">
        <f t="shared" si="1"/>
        <v>25.500534</v>
      </c>
    </row>
    <row r="23">
      <c r="A23" s="2">
        <v>45292.0</v>
      </c>
      <c r="B23" s="1">
        <v>100.0</v>
      </c>
      <c r="C23" s="1">
        <v>192.800003</v>
      </c>
      <c r="D23" s="1">
        <v>97.800003</v>
      </c>
      <c r="E23" s="1">
        <v>175.149994</v>
      </c>
      <c r="F23" s="1">
        <v>175.149994</v>
      </c>
      <c r="G23" s="1">
        <v>3.127407744E9</v>
      </c>
      <c r="H23" s="3">
        <f t="shared" si="1"/>
        <v>75.799996</v>
      </c>
    </row>
    <row r="24">
      <c r="A24" s="2">
        <v>45323.0</v>
      </c>
      <c r="B24" s="1">
        <v>180.0</v>
      </c>
      <c r="C24" s="1">
        <v>183.25</v>
      </c>
      <c r="D24" s="1">
        <v>127.650002</v>
      </c>
      <c r="E24" s="1">
        <v>146.75</v>
      </c>
      <c r="F24" s="1">
        <v>146.75</v>
      </c>
      <c r="G24" s="1">
        <v>1.570875568E9</v>
      </c>
      <c r="H24" s="3">
        <f t="shared" si="1"/>
        <v>-28.399994</v>
      </c>
    </row>
    <row r="25">
      <c r="A25" s="2">
        <v>45352.0</v>
      </c>
      <c r="B25" s="1">
        <v>148.0</v>
      </c>
      <c r="C25" s="1">
        <v>151.399994</v>
      </c>
      <c r="D25" s="1">
        <v>116.650002</v>
      </c>
      <c r="E25" s="1">
        <v>142.350006</v>
      </c>
      <c r="F25" s="1">
        <v>142.350006</v>
      </c>
      <c r="G25" s="1">
        <v>1.142932625E9</v>
      </c>
      <c r="H25" s="3">
        <f t="shared" si="1"/>
        <v>-4.399994</v>
      </c>
    </row>
    <row r="26">
      <c r="A26" s="2">
        <v>45383.0</v>
      </c>
      <c r="B26" s="1">
        <v>145.199997</v>
      </c>
      <c r="C26" s="1">
        <v>164.199997</v>
      </c>
      <c r="D26" s="1">
        <v>135.300003</v>
      </c>
      <c r="E26" s="1">
        <v>157.25</v>
      </c>
      <c r="F26" s="1">
        <v>157.25</v>
      </c>
      <c r="G26" s="1">
        <v>9.43695053E8</v>
      </c>
      <c r="H26" s="3">
        <f t="shared" si="1"/>
        <v>14.899994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4.5"/>
    <col customWidth="1" min="8" max="8" width="15.13"/>
    <col customWidth="1" min="11" max="11" width="16.63"/>
  </cols>
  <sheetData>
    <row r="1">
      <c r="A1" s="1" t="s">
        <v>0</v>
      </c>
      <c r="B1" s="1" t="s">
        <v>7</v>
      </c>
      <c r="E1" s="1" t="s">
        <v>8</v>
      </c>
      <c r="H1" s="1" t="s">
        <v>9</v>
      </c>
      <c r="K1" s="1" t="s">
        <v>10</v>
      </c>
    </row>
    <row r="2">
      <c r="B2" s="1" t="s">
        <v>11</v>
      </c>
      <c r="C2" s="1" t="s">
        <v>12</v>
      </c>
      <c r="D2" s="1" t="s">
        <v>13</v>
      </c>
      <c r="E2" s="1" t="s">
        <v>11</v>
      </c>
      <c r="F2" s="1" t="s">
        <v>12</v>
      </c>
      <c r="G2" s="1" t="s">
        <v>13</v>
      </c>
      <c r="H2" s="1" t="s">
        <v>11</v>
      </c>
      <c r="I2" s="1" t="s">
        <v>12</v>
      </c>
      <c r="J2" s="1" t="s">
        <v>13</v>
      </c>
      <c r="K2" s="1" t="s">
        <v>11</v>
      </c>
      <c r="L2" s="1" t="s">
        <v>12</v>
      </c>
      <c r="M2" s="1" t="s">
        <v>13</v>
      </c>
    </row>
    <row r="3">
      <c r="A3" s="2">
        <v>44652.0</v>
      </c>
      <c r="B3" s="1" t="s">
        <v>14</v>
      </c>
      <c r="C3" s="1" t="s">
        <v>14</v>
      </c>
      <c r="D3" s="1" t="s">
        <v>14</v>
      </c>
      <c r="E3" s="1" t="s">
        <v>14</v>
      </c>
      <c r="F3" s="1" t="s">
        <v>14</v>
      </c>
      <c r="G3" s="1" t="s">
        <v>14</v>
      </c>
      <c r="H3" s="3">
        <f t="shared" ref="H3:J3" si="1">AVERAGE(B4,B27)</f>
        <v>10.3860775</v>
      </c>
      <c r="I3" s="3">
        <f t="shared" si="1"/>
        <v>1.969535</v>
      </c>
      <c r="J3" s="3">
        <f t="shared" si="1"/>
        <v>6.941027</v>
      </c>
      <c r="K3" s="3">
        <f t="shared" ref="K3:M3" si="2">VAR(B4,B27)</f>
        <v>423.1290315</v>
      </c>
      <c r="L3" s="3">
        <f t="shared" si="2"/>
        <v>0.2305693906</v>
      </c>
      <c r="M3" s="3">
        <f t="shared" si="2"/>
        <v>126.6903114</v>
      </c>
    </row>
    <row r="4">
      <c r="A4" s="2">
        <v>44682.0</v>
      </c>
      <c r="B4" s="3">
        <v>-4.1591800000000205</v>
      </c>
      <c r="C4" s="3">
        <v>2.309071000000003</v>
      </c>
      <c r="D4" s="3">
        <v>-1.0179399999999994</v>
      </c>
      <c r="E4" s="3">
        <f t="shared" ref="E4:G4" si="3">IF(B4&gt;0,B4,0)</f>
        <v>0</v>
      </c>
      <c r="F4" s="3">
        <f t="shared" si="3"/>
        <v>2.309071</v>
      </c>
      <c r="G4" s="3">
        <f t="shared" si="3"/>
        <v>0</v>
      </c>
      <c r="H4" s="1" t="s">
        <v>15</v>
      </c>
      <c r="K4" s="1" t="s">
        <v>16</v>
      </c>
    </row>
    <row r="5">
      <c r="A5" s="2">
        <v>44713.0</v>
      </c>
      <c r="B5" s="3">
        <v>-15.101759999999985</v>
      </c>
      <c r="C5" s="3">
        <v>-1.9382130000000046</v>
      </c>
      <c r="D5" s="3">
        <v>-1.4343740000000018</v>
      </c>
      <c r="E5" s="3">
        <f t="shared" ref="E5:G5" si="4">IF(B5&gt;0,B5,0)</f>
        <v>0</v>
      </c>
      <c r="F5" s="3">
        <f t="shared" si="4"/>
        <v>0</v>
      </c>
      <c r="G5" s="3">
        <f t="shared" si="4"/>
        <v>0</v>
      </c>
      <c r="H5" s="1" t="s">
        <v>11</v>
      </c>
      <c r="I5" s="1" t="s">
        <v>12</v>
      </c>
      <c r="J5" s="1" t="s">
        <v>13</v>
      </c>
      <c r="K5" s="1" t="s">
        <v>11</v>
      </c>
      <c r="L5" s="1" t="s">
        <v>12</v>
      </c>
      <c r="M5" s="1" t="s">
        <v>13</v>
      </c>
    </row>
    <row r="6">
      <c r="A6" s="2">
        <v>44743.0</v>
      </c>
      <c r="B6" s="3">
        <v>23.172530999999992</v>
      </c>
      <c r="C6" s="3">
        <v>7.758597999999999</v>
      </c>
      <c r="D6" s="3">
        <v>0.879131000000001</v>
      </c>
      <c r="E6" s="3">
        <f t="shared" ref="E6:G6" si="5">IF(B6&gt;0,B6,0)</f>
        <v>23.172531</v>
      </c>
      <c r="F6" s="3">
        <f t="shared" si="5"/>
        <v>7.758598</v>
      </c>
      <c r="G6" s="3">
        <f t="shared" si="5"/>
        <v>0.879131</v>
      </c>
      <c r="H6" s="3">
        <f t="shared" ref="H6:J6" si="6">sqrt(K3)</f>
        <v>20.57010042</v>
      </c>
      <c r="I6" s="3">
        <f t="shared" si="6"/>
        <v>0.4801764161</v>
      </c>
      <c r="J6" s="3">
        <f t="shared" si="6"/>
        <v>11.25567907</v>
      </c>
      <c r="K6" s="3">
        <f t="shared" ref="K6:M6" si="7">STDEV(E4,E27)</f>
        <v>17.62911604</v>
      </c>
      <c r="L6" s="3">
        <f t="shared" si="7"/>
        <v>0.4801764161</v>
      </c>
      <c r="M6" s="3">
        <f t="shared" si="7"/>
        <v>10.5358868</v>
      </c>
    </row>
    <row r="7">
      <c r="A7" s="2">
        <v>44774.0</v>
      </c>
      <c r="B7" s="3">
        <v>12.824141999999995</v>
      </c>
      <c r="C7" s="3">
        <v>-1.7318309999999997</v>
      </c>
      <c r="D7" s="3">
        <v>0.740321999999999</v>
      </c>
      <c r="E7" s="3">
        <f t="shared" ref="E7:G7" si="8">IF(B7&gt;0,B7,0)</f>
        <v>12.824142</v>
      </c>
      <c r="F7" s="3">
        <f t="shared" si="8"/>
        <v>0</v>
      </c>
      <c r="G7" s="3">
        <f t="shared" si="8"/>
        <v>0.740322</v>
      </c>
      <c r="H7" s="1" t="s">
        <v>17</v>
      </c>
      <c r="K7" s="1" t="s">
        <v>18</v>
      </c>
    </row>
    <row r="8">
      <c r="A8" s="2">
        <v>44805.0</v>
      </c>
      <c r="B8" s="3">
        <v>-38.12579299999999</v>
      </c>
      <c r="C8" s="3">
        <v>-2.602691</v>
      </c>
      <c r="D8" s="3">
        <v>-0.13881100000000046</v>
      </c>
      <c r="E8" s="3">
        <f t="shared" ref="E8:G8" si="9">IF(B8&gt;0,B8,0)</f>
        <v>0</v>
      </c>
      <c r="F8" s="3">
        <f t="shared" si="9"/>
        <v>0</v>
      </c>
      <c r="G8" s="3">
        <f t="shared" si="9"/>
        <v>0</v>
      </c>
      <c r="H8" s="1" t="s">
        <v>11</v>
      </c>
      <c r="I8" s="1" t="s">
        <v>12</v>
      </c>
      <c r="J8" s="1" t="s">
        <v>13</v>
      </c>
      <c r="K8" s="1" t="s">
        <v>11</v>
      </c>
      <c r="L8" s="1" t="s">
        <v>12</v>
      </c>
      <c r="M8" s="1" t="s">
        <v>13</v>
      </c>
    </row>
    <row r="9">
      <c r="A9" s="2">
        <v>44835.0</v>
      </c>
      <c r="B9" s="3">
        <v>39.165587999999985</v>
      </c>
      <c r="C9" s="3">
        <v>3.849613000000005</v>
      </c>
      <c r="D9" s="3">
        <v>1.8898510000000002</v>
      </c>
      <c r="E9" s="3">
        <f t="shared" ref="E9:G9" si="10">IF(B9&gt;0,B9,0)</f>
        <v>39.165588</v>
      </c>
      <c r="F9" s="3">
        <f t="shared" si="10"/>
        <v>3.849613</v>
      </c>
      <c r="G9" s="3">
        <f t="shared" si="10"/>
        <v>1.889851</v>
      </c>
      <c r="H9" s="3">
        <f t="shared" ref="H9:J9" si="11">(H3-7.2)/H6</f>
        <v>0.1548887674</v>
      </c>
      <c r="I9" s="3">
        <f t="shared" si="11"/>
        <v>-10.89279861</v>
      </c>
      <c r="J9" s="3">
        <f t="shared" si="11"/>
        <v>-0.02300820753</v>
      </c>
      <c r="K9" s="3">
        <f t="shared" ref="K9:M9" si="12">(H3-7.2)/K6</f>
        <v>0.1807281484</v>
      </c>
      <c r="L9" s="3">
        <f t="shared" si="12"/>
        <v>-10.89279861</v>
      </c>
      <c r="M9" s="3">
        <f t="shared" si="12"/>
        <v>-0.02458008566</v>
      </c>
    </row>
    <row r="10">
      <c r="A10" s="2">
        <v>44866.0</v>
      </c>
      <c r="B10" s="3">
        <v>-0.04951499999998532</v>
      </c>
      <c r="C10" s="3">
        <v>8.174232000000003</v>
      </c>
      <c r="D10" s="3">
        <v>9.659144999999999</v>
      </c>
      <c r="E10" s="3">
        <f t="shared" ref="E10:G10" si="13">IF(B10&gt;0,B10,0)</f>
        <v>0</v>
      </c>
      <c r="F10" s="3">
        <f t="shared" si="13"/>
        <v>8.174232</v>
      </c>
      <c r="G10" s="3">
        <f t="shared" si="13"/>
        <v>9.659145</v>
      </c>
    </row>
    <row r="11">
      <c r="A11" s="2">
        <v>44896.0</v>
      </c>
      <c r="B11" s="3">
        <v>-29.213272000000018</v>
      </c>
      <c r="C11" s="3">
        <v>-2.1375650000000093</v>
      </c>
      <c r="D11" s="3">
        <v>0.7097230000000003</v>
      </c>
      <c r="E11" s="3">
        <f t="shared" ref="E11:G11" si="14">IF(B11&gt;0,B11,0)</f>
        <v>0</v>
      </c>
      <c r="F11" s="3">
        <f t="shared" si="14"/>
        <v>0</v>
      </c>
      <c r="G11" s="3">
        <f t="shared" si="14"/>
        <v>0.709723</v>
      </c>
    </row>
    <row r="12">
      <c r="A12" s="2">
        <v>44927.0</v>
      </c>
      <c r="B12" s="3">
        <v>24.856049000000013</v>
      </c>
      <c r="C12" s="3">
        <v>-1.0391010000000023</v>
      </c>
      <c r="D12" s="3">
        <v>0.4903790000000008</v>
      </c>
      <c r="E12" s="3">
        <f t="shared" ref="E12:G12" si="15">IF(B12&gt;0,B12,0)</f>
        <v>24.856049</v>
      </c>
      <c r="F12" s="3">
        <f t="shared" si="15"/>
        <v>0</v>
      </c>
      <c r="G12" s="3">
        <f t="shared" si="15"/>
        <v>0.490379</v>
      </c>
    </row>
    <row r="13">
      <c r="A13" s="2">
        <v>44958.0</v>
      </c>
      <c r="B13" s="3">
        <v>-10.79406800000001</v>
      </c>
      <c r="C13" s="3">
        <v>0.27709200000001033</v>
      </c>
      <c r="D13" s="3">
        <v>-5.982593999999999</v>
      </c>
      <c r="E13" s="3">
        <f t="shared" ref="E13:G13" si="16">IF(B13&gt;0,B13,0)</f>
        <v>0</v>
      </c>
      <c r="F13" s="3">
        <f t="shared" si="16"/>
        <v>0.277092</v>
      </c>
      <c r="G13" s="3">
        <f t="shared" si="16"/>
        <v>0</v>
      </c>
    </row>
    <row r="14">
      <c r="A14" s="2">
        <v>44986.0</v>
      </c>
      <c r="B14" s="3">
        <v>-10.992094999999978</v>
      </c>
      <c r="C14" s="3">
        <v>-0.95993</v>
      </c>
      <c r="D14" s="3">
        <v>-0.3432630000000003</v>
      </c>
      <c r="E14" s="3">
        <f t="shared" ref="E14:G14" si="17">IF(B14&gt;0,B14,0)</f>
        <v>0</v>
      </c>
      <c r="F14" s="3">
        <f t="shared" si="17"/>
        <v>0</v>
      </c>
      <c r="G14" s="3">
        <f t="shared" si="17"/>
        <v>0</v>
      </c>
    </row>
    <row r="15">
      <c r="A15" s="2">
        <v>45017.0</v>
      </c>
      <c r="B15" s="3">
        <v>39.31410199999999</v>
      </c>
      <c r="C15" s="3">
        <v>3.097502999999989</v>
      </c>
      <c r="D15" s="3">
        <v>5.050878000000001</v>
      </c>
      <c r="E15" s="3">
        <f t="shared" ref="E15:G15" si="18">IF(B15&gt;0,B15,0)</f>
        <v>39.314102</v>
      </c>
      <c r="F15" s="3">
        <f t="shared" si="18"/>
        <v>3.097503</v>
      </c>
      <c r="G15" s="3">
        <f t="shared" si="18"/>
        <v>5.050878</v>
      </c>
    </row>
    <row r="16">
      <c r="A16" s="2">
        <v>45047.0</v>
      </c>
      <c r="B16" s="3">
        <v>23.123047000000014</v>
      </c>
      <c r="C16" s="3">
        <v>-5.343932999999993</v>
      </c>
      <c r="D16" s="3">
        <v>0.4413400000000003</v>
      </c>
      <c r="E16" s="3">
        <f t="shared" ref="E16:G16" si="19">IF(B16&gt;0,B16,0)</f>
        <v>23.123047</v>
      </c>
      <c r="F16" s="3">
        <f t="shared" si="19"/>
        <v>0</v>
      </c>
      <c r="G16" s="3">
        <f t="shared" si="19"/>
        <v>0.44134</v>
      </c>
    </row>
    <row r="17">
      <c r="A17" s="2">
        <v>45078.0</v>
      </c>
      <c r="B17" s="3">
        <v>39.85873399999997</v>
      </c>
      <c r="C17" s="3">
        <v>5.968650999999994</v>
      </c>
      <c r="D17" s="3">
        <v>0.4903769999999952</v>
      </c>
      <c r="E17" s="3">
        <f t="shared" ref="E17:G17" si="20">IF(B17&gt;0,B17,0)</f>
        <v>39.858734</v>
      </c>
      <c r="F17" s="3">
        <f t="shared" si="20"/>
        <v>5.968651</v>
      </c>
      <c r="G17" s="3">
        <f t="shared" si="20"/>
        <v>0.490377</v>
      </c>
    </row>
    <row r="18">
      <c r="A18" s="2">
        <v>45108.0</v>
      </c>
      <c r="B18" s="3">
        <v>101.25616400000001</v>
      </c>
      <c r="C18" s="3">
        <v>-1.4199979999999925</v>
      </c>
      <c r="D18" s="3">
        <v>5.394142000000002</v>
      </c>
      <c r="E18" s="3">
        <f t="shared" ref="E18:G18" si="21">IF(B18&gt;0,B18,0)</f>
        <v>101.256164</v>
      </c>
      <c r="F18" s="3">
        <f t="shared" si="21"/>
        <v>0</v>
      </c>
      <c r="G18" s="3">
        <f t="shared" si="21"/>
        <v>5.394142</v>
      </c>
    </row>
    <row r="19">
      <c r="A19" s="2">
        <v>45139.0</v>
      </c>
      <c r="B19" s="3">
        <v>-12.664795000000026</v>
      </c>
      <c r="C19" s="3">
        <v>-5.969998000000004</v>
      </c>
      <c r="D19" s="3">
        <v>11.769039</v>
      </c>
      <c r="E19" s="3">
        <f t="shared" ref="E19:G19" si="22">IF(B19&gt;0,B19,0)</f>
        <v>0</v>
      </c>
      <c r="F19" s="3">
        <f t="shared" si="22"/>
        <v>0</v>
      </c>
      <c r="G19" s="3">
        <f t="shared" si="22"/>
        <v>11.769039</v>
      </c>
    </row>
    <row r="20">
      <c r="A20" s="2">
        <v>45170.0</v>
      </c>
      <c r="B20" s="3">
        <v>28.414795000000026</v>
      </c>
      <c r="C20" s="3">
        <v>-3.3000029999999967</v>
      </c>
      <c r="D20" s="3">
        <v>25.842842999999995</v>
      </c>
      <c r="E20" s="3">
        <f t="shared" ref="E20:G20" si="23">IF(B20&gt;0,B20,0)</f>
        <v>28.414795</v>
      </c>
      <c r="F20" s="3">
        <f t="shared" si="23"/>
        <v>0</v>
      </c>
      <c r="G20" s="3">
        <f t="shared" si="23"/>
        <v>25.842843</v>
      </c>
    </row>
    <row r="21">
      <c r="A21" s="2">
        <v>45200.0</v>
      </c>
      <c r="B21" s="3">
        <v>-7.912323000000015</v>
      </c>
      <c r="C21" s="3">
        <v>-2.4599990000000034</v>
      </c>
      <c r="D21" s="3">
        <v>-3.2552109999999885</v>
      </c>
      <c r="E21" s="3">
        <f t="shared" ref="E21:G21" si="24">IF(B21&gt;0,B21,0)</f>
        <v>0</v>
      </c>
      <c r="F21" s="3">
        <f t="shared" si="24"/>
        <v>0</v>
      </c>
      <c r="G21" s="3">
        <f t="shared" si="24"/>
        <v>0</v>
      </c>
    </row>
    <row r="22">
      <c r="A22" s="2">
        <v>45231.0</v>
      </c>
      <c r="B22" s="3">
        <v>57.42675800000001</v>
      </c>
      <c r="C22" s="3">
        <v>3.490001999999997</v>
      </c>
      <c r="D22" s="3">
        <v>2.028021999999993</v>
      </c>
      <c r="E22" s="3">
        <f t="shared" ref="E22:G22" si="25">IF(B22&gt;0,B22,0)</f>
        <v>57.426758</v>
      </c>
      <c r="F22" s="3">
        <f t="shared" si="25"/>
        <v>3.490002</v>
      </c>
      <c r="G22" s="3">
        <f t="shared" si="25"/>
        <v>2.028022</v>
      </c>
    </row>
    <row r="23">
      <c r="A23" s="2">
        <v>45261.0</v>
      </c>
      <c r="B23" s="3">
        <v>41.30349700000005</v>
      </c>
      <c r="C23" s="3">
        <v>7.07</v>
      </c>
      <c r="D23" s="3">
        <v>25.500534000000002</v>
      </c>
      <c r="E23" s="3">
        <f t="shared" ref="E23:G23" si="26">IF(B23&gt;0,B23,0)</f>
        <v>41.303497</v>
      </c>
      <c r="F23" s="3">
        <f t="shared" si="26"/>
        <v>7.07</v>
      </c>
      <c r="G23" s="3">
        <f t="shared" si="26"/>
        <v>25.500534</v>
      </c>
    </row>
    <row r="24">
      <c r="A24" s="2">
        <v>45292.0</v>
      </c>
      <c r="B24" s="3">
        <v>64.39361599999995</v>
      </c>
      <c r="C24" s="3">
        <v>-11.619999</v>
      </c>
      <c r="D24" s="3">
        <v>75.799996</v>
      </c>
      <c r="E24" s="3">
        <f t="shared" ref="E24:G24" si="27">IF(B24&gt;0,B24,0)</f>
        <v>64.393616</v>
      </c>
      <c r="F24" s="3">
        <f t="shared" si="27"/>
        <v>0</v>
      </c>
      <c r="G24" s="3">
        <f t="shared" si="27"/>
        <v>75.799996</v>
      </c>
    </row>
    <row r="25">
      <c r="A25" s="2">
        <v>45323.0</v>
      </c>
      <c r="B25" s="3">
        <v>48.02154600000006</v>
      </c>
      <c r="C25" s="3">
        <v>-1.990001999999997</v>
      </c>
      <c r="D25" s="3">
        <v>-28.399993999999992</v>
      </c>
      <c r="E25" s="3">
        <f t="shared" ref="E25:G25" si="28">IF(B25&gt;0,B25,0)</f>
        <v>48.021546</v>
      </c>
      <c r="F25" s="3">
        <f t="shared" si="28"/>
        <v>0</v>
      </c>
      <c r="G25" s="3">
        <f t="shared" si="28"/>
        <v>0</v>
      </c>
    </row>
    <row r="26">
      <c r="A26" s="2">
        <v>45352.0</v>
      </c>
      <c r="B26" s="3">
        <v>24.831847999999923</v>
      </c>
      <c r="C26" s="3">
        <v>2.4700010000000034</v>
      </c>
      <c r="D26" s="3">
        <v>-4.399993999999992</v>
      </c>
      <c r="E26" s="3">
        <f t="shared" ref="E26:G26" si="29">IF(B26&gt;0,B26,0)</f>
        <v>24.831848</v>
      </c>
      <c r="F26" s="3">
        <f t="shared" si="29"/>
        <v>2.470001</v>
      </c>
      <c r="G26" s="3">
        <f t="shared" si="29"/>
        <v>0</v>
      </c>
    </row>
    <row r="27">
      <c r="A27" s="2">
        <v>45383.0</v>
      </c>
      <c r="B27" s="3">
        <v>24.93133499999999</v>
      </c>
      <c r="C27" s="3">
        <v>1.629998999999998</v>
      </c>
      <c r="D27" s="3">
        <v>14.899993999999992</v>
      </c>
      <c r="E27" s="3">
        <f t="shared" ref="E27:G27" si="30">IF(B27&gt;0,B27,0)</f>
        <v>24.931335</v>
      </c>
      <c r="F27" s="3">
        <f t="shared" si="30"/>
        <v>1.629999</v>
      </c>
      <c r="G27" s="3">
        <f t="shared" si="30"/>
        <v>14.899994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