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atus" sheetId="2" r:id="rId5"/>
    <sheet state="visible" name="Perfromance" sheetId="3" r:id="rId6"/>
    <sheet state="visible" name="LookerStudioData" sheetId="4" r:id="rId7"/>
    <sheet state="visible" name="Project" sheetId="5" r:id="rId8"/>
    <sheet state="visible" name="Manual Attendance" sheetId="6" r:id="rId9"/>
  </sheets>
  <definedNames>
    <definedName hidden="1" localSheetId="5" name="_xlnm._FilterDatabase">'Manual Attendance'!$AO$1:$AO$992</definedName>
  </definedNames>
  <calcPr/>
</workbook>
</file>

<file path=xl/sharedStrings.xml><?xml version="1.0" encoding="utf-8"?>
<sst xmlns="http://schemas.openxmlformats.org/spreadsheetml/2006/main" count="1227" uniqueCount="209">
  <si>
    <t>Summary of batch performance</t>
  </si>
  <si>
    <t>Region/Center Code</t>
  </si>
  <si>
    <t>Batch Code</t>
  </si>
  <si>
    <t>Trainer Name</t>
  </si>
  <si>
    <t>Start Date</t>
  </si>
  <si>
    <t>End Date</t>
  </si>
  <si>
    <t>Total Enrolled</t>
  </si>
  <si>
    <t>Active</t>
  </si>
  <si>
    <t>Dropout as per CMIS</t>
  </si>
  <si>
    <t>Avg Attend%</t>
  </si>
  <si>
    <t>Lab %</t>
  </si>
  <si>
    <t>MCQ %</t>
  </si>
  <si>
    <t>Sprint 1 Project Completed count</t>
  </si>
  <si>
    <t>Sprint 2 Project Completed count</t>
  </si>
  <si>
    <t>Mock Interview completed count</t>
  </si>
  <si>
    <t>No. of Students who have taken atleast 1  company interview</t>
  </si>
  <si>
    <t>Placed count</t>
  </si>
  <si>
    <t>Avg Salary</t>
  </si>
  <si>
    <t>Remarks</t>
  </si>
  <si>
    <t>TN/TNABA</t>
  </si>
  <si>
    <t>ANP-C9584</t>
  </si>
  <si>
    <t>Shamsheera A T</t>
  </si>
  <si>
    <t>This status tracker needs to be shared with the Centre manager to follow up with the irregular students</t>
  </si>
  <si>
    <t>SL No</t>
  </si>
  <si>
    <t>Student Id</t>
  </si>
  <si>
    <t>Student Name</t>
  </si>
  <si>
    <t>Email ID</t>
  </si>
  <si>
    <t>Contact No.</t>
  </si>
  <si>
    <t>Attendance</t>
  </si>
  <si>
    <t>Degree Name</t>
  </si>
  <si>
    <t>Year of Passing</t>
  </si>
  <si>
    <t>Percentage or CGPA</t>
  </si>
  <si>
    <t>Status</t>
  </si>
  <si>
    <t>Trainer Remarks</t>
  </si>
  <si>
    <t>Centre Follow up Remarks</t>
  </si>
  <si>
    <t>AF0430834</t>
  </si>
  <si>
    <t>Rahulkumar Saha</t>
  </si>
  <si>
    <t>rahulchamproy007@gmail.com</t>
  </si>
  <si>
    <t xml:space="preserve"> CSE</t>
  </si>
  <si>
    <t>Regular</t>
  </si>
  <si>
    <t>Good,Active</t>
  </si>
  <si>
    <t>AF0432625</t>
  </si>
  <si>
    <t>Tejashree Nyaynirgune</t>
  </si>
  <si>
    <t>tejashreenyaynirgune@gmail.com</t>
  </si>
  <si>
    <t xml:space="preserve"> CSE,MCA persuing</t>
  </si>
  <si>
    <t>AF0434593</t>
  </si>
  <si>
    <t>Pranjali Pawar</t>
  </si>
  <si>
    <t>pranjalipawar900@gmail.com</t>
  </si>
  <si>
    <t>MCA</t>
  </si>
  <si>
    <t>Good</t>
  </si>
  <si>
    <t>AF0447700</t>
  </si>
  <si>
    <t>Sapana Joshi</t>
  </si>
  <si>
    <t>joshisapna522@gmail.com</t>
  </si>
  <si>
    <t>BSCIT(3rd yr)</t>
  </si>
  <si>
    <t>Good,Less Responsive</t>
  </si>
  <si>
    <t>AF0447974</t>
  </si>
  <si>
    <t>Pratiksha Patil</t>
  </si>
  <si>
    <t>pratikshapatil2528@gmail.com</t>
  </si>
  <si>
    <t>AF0447976</t>
  </si>
  <si>
    <t>Priti Gawade</t>
  </si>
  <si>
    <t>pritigawade2309@gmail.com</t>
  </si>
  <si>
    <t>pursuing BSc IT(3rd yr)</t>
  </si>
  <si>
    <t>AF0447968</t>
  </si>
  <si>
    <t>Nilesh Tambekar</t>
  </si>
  <si>
    <t>nileshtambekar10@gmail.com</t>
  </si>
  <si>
    <t>BSC</t>
  </si>
  <si>
    <t>AF0448173</t>
  </si>
  <si>
    <t>Rohit Mane</t>
  </si>
  <si>
    <t>rohitmane1692001@gmail.com</t>
  </si>
  <si>
    <t>AF0448176</t>
  </si>
  <si>
    <t>Vruchika Patil</t>
  </si>
  <si>
    <t>vruchikapatil03@gmail.com</t>
  </si>
  <si>
    <t>BSC IT(3rd yr)</t>
  </si>
  <si>
    <t>AF0447992</t>
  </si>
  <si>
    <t>Naznin shaikh</t>
  </si>
  <si>
    <t>nazneenshaikh172002@gmail.com</t>
  </si>
  <si>
    <t>BSC It persuing(3rd yr)</t>
  </si>
  <si>
    <t>Good,Less Responsive,not doing Activity on time</t>
  </si>
  <si>
    <t>AF0448170</t>
  </si>
  <si>
    <t>Tofiq Shaikh</t>
  </si>
  <si>
    <t>tofiqshaikh658@gmail.com</t>
  </si>
  <si>
    <t>BSC CS(3rd yr)</t>
  </si>
  <si>
    <t>Good.</t>
  </si>
  <si>
    <t>AF0448177</t>
  </si>
  <si>
    <t>Saurabhchandra singh</t>
  </si>
  <si>
    <t>saurabh.s3690@gmail.com</t>
  </si>
  <si>
    <t>BECSE</t>
  </si>
  <si>
    <t>Irregular</t>
  </si>
  <si>
    <t>Average,Not Regular,not completing activity</t>
  </si>
  <si>
    <t>AF0448126</t>
  </si>
  <si>
    <t>Sakshi Shinde</t>
  </si>
  <si>
    <t>shindesakshi8080@gmail.com</t>
  </si>
  <si>
    <t>AF0448168</t>
  </si>
  <si>
    <t>Prachi Shinkar</t>
  </si>
  <si>
    <t>prachishinkar8@gmail.com</t>
  </si>
  <si>
    <t>Btech(EC)</t>
  </si>
  <si>
    <t>AF0448179</t>
  </si>
  <si>
    <t>Suraj Gupta</t>
  </si>
  <si>
    <t>guptasuraj7520@gmail.com</t>
  </si>
  <si>
    <t>Dropout</t>
  </si>
  <si>
    <t>Not active</t>
  </si>
  <si>
    <t>AF0430839</t>
  </si>
  <si>
    <t>Janhvi Tambavekar</t>
  </si>
  <si>
    <t>janhvit2001@gmail.com</t>
  </si>
  <si>
    <t>CSE</t>
  </si>
  <si>
    <t>AF0449335</t>
  </si>
  <si>
    <t>Nilisha Tawade</t>
  </si>
  <si>
    <t>tawadenilisha09@gmail.com</t>
  </si>
  <si>
    <t>AF0450076</t>
  </si>
  <si>
    <t>Ashish Behra</t>
  </si>
  <si>
    <t>ashishbofficial1052@gmail.com</t>
  </si>
  <si>
    <t>AF0376542</t>
  </si>
  <si>
    <t>RANJIT SONAWANE</t>
  </si>
  <si>
    <t>ranjitsonawane84@gmail.com</t>
  </si>
  <si>
    <t>Average</t>
  </si>
  <si>
    <t>This tracker needs to be maintained to ensure smooth batch completion and closure - you can get it from the MIS dashboard</t>
  </si>
  <si>
    <t>Student id</t>
  </si>
  <si>
    <t>Student name</t>
  </si>
  <si>
    <t>Github Link</t>
  </si>
  <si>
    <t>Attendance %</t>
  </si>
  <si>
    <t>FD MCQ %</t>
  </si>
  <si>
    <t>MCQ</t>
  </si>
  <si>
    <t>MCQ Assigned</t>
  </si>
  <si>
    <t>TD Lab %</t>
  </si>
  <si>
    <t>Lab Count</t>
  </si>
  <si>
    <t>Lab Assigned</t>
  </si>
  <si>
    <t>Sprint1 %</t>
  </si>
  <si>
    <t>Sprint2 %</t>
  </si>
  <si>
    <t>iChat%</t>
  </si>
  <si>
    <t>iChat Count</t>
  </si>
  <si>
    <t>Aptitude%</t>
  </si>
  <si>
    <t>Aptitude</t>
  </si>
  <si>
    <t>Aptitude Assigned</t>
  </si>
  <si>
    <t xml:space="preserve">Action Plan </t>
  </si>
  <si>
    <t>https://github.com/rahulmarc93/Data-Types-in-Java</t>
  </si>
  <si>
    <t>https://github.com/Tejashree-N/CorveJava</t>
  </si>
  <si>
    <t>https://github.com/PranjaliPawar900/pranjal</t>
  </si>
  <si>
    <t>https://github.com/sapnajoshi-lab/javaclass</t>
  </si>
  <si>
    <t>https://github.com/PratuPatil25/corejava_Lab2/blob/main/datatype.java</t>
  </si>
  <si>
    <t>https://github.com/priti-2309/Core-Java-Priti</t>
  </si>
  <si>
    <t>https://github.com/PratuPatil25/corejava_Lab2</t>
  </si>
  <si>
    <t>https://github.com/rohitmane417/AnudipJavaCourse</t>
  </si>
  <si>
    <t>https://github.com/Vruchi0321/JAVA</t>
  </si>
  <si>
    <t>https://github.com/NAZNEEN-SK</t>
  </si>
  <si>
    <t>https://github.com/demonstofiq/datatypes</t>
  </si>
  <si>
    <t>https://github.com/sakshii2216</t>
  </si>
  <si>
    <t>https://github.com/Prachi461</t>
  </si>
  <si>
    <t>https://github.com/Suraj7520/Advance_java</t>
  </si>
  <si>
    <t>https://github.com/JanhviTambavekar/Java-course</t>
  </si>
  <si>
    <t>https://github.com/NILISHATAWADE54/AnudipJavaCourse</t>
  </si>
  <si>
    <t>https://github.com/RanjitPatil2k01/AnuDipJavA</t>
  </si>
  <si>
    <t>Student Code</t>
  </si>
  <si>
    <t>Batch Status</t>
  </si>
  <si>
    <t>course_alias</t>
  </si>
  <si>
    <t>Actual Center</t>
  </si>
  <si>
    <t>center_manager</t>
  </si>
  <si>
    <t>Actual RM</t>
  </si>
  <si>
    <t>start_date</t>
  </si>
  <si>
    <t>Funder</t>
  </si>
  <si>
    <t>TD Lab Completion %</t>
  </si>
  <si>
    <t>TD Lab Marks %</t>
  </si>
  <si>
    <t>FD Mcq Completion %</t>
  </si>
  <si>
    <t>FD Mcq Marks %</t>
  </si>
  <si>
    <t>running</t>
  </si>
  <si>
    <t>AJP</t>
  </si>
  <si>
    <t>MHTHA</t>
  </si>
  <si>
    <t>Purvi Jigar Shah</t>
  </si>
  <si>
    <t>Shadan Ahmad</t>
  </si>
  <si>
    <t>########</t>
  </si>
  <si>
    <t>ACCENTURE</t>
  </si>
  <si>
    <t>This tracker needs to be maintained to ensure each student is completing the project regularly and ethically</t>
  </si>
  <si>
    <t>Rate them on - Timeliness, accuracy, documentation - commenting, etc, execution -working code, UI/UX</t>
  </si>
  <si>
    <t>Project Title</t>
  </si>
  <si>
    <t>GitHub Link</t>
  </si>
  <si>
    <t>Technologies used</t>
  </si>
  <si>
    <t>Modules/Components ---&gt;</t>
  </si>
  <si>
    <t>Database design(SRS)</t>
  </si>
  <si>
    <t>Module 2 Entity class</t>
  </si>
  <si>
    <t>Module 2 (Crud for the all the entity implemented)</t>
  </si>
  <si>
    <t>Module 2 (Relationship Establish between the classes)</t>
  </si>
  <si>
    <t>Module 5 (other services than crud operation)</t>
  </si>
  <si>
    <t>Project presentation</t>
  </si>
  <si>
    <t>Total out of (100)</t>
  </si>
  <si>
    <t>14/10(Holiday)</t>
  </si>
  <si>
    <t>21/10(holiday</t>
  </si>
  <si>
    <t>23/10</t>
  </si>
  <si>
    <t>24/10</t>
  </si>
  <si>
    <t>25/10</t>
  </si>
  <si>
    <t>28/10</t>
  </si>
  <si>
    <t>29/10</t>
  </si>
  <si>
    <t>30/10</t>
  </si>
  <si>
    <t>13/11</t>
  </si>
  <si>
    <t>14/11</t>
  </si>
  <si>
    <t>15/11</t>
  </si>
  <si>
    <t>Holiday</t>
  </si>
  <si>
    <t>19/11</t>
  </si>
  <si>
    <t>20/11</t>
  </si>
  <si>
    <t>21/11</t>
  </si>
  <si>
    <t>22/11</t>
  </si>
  <si>
    <t>25/11</t>
  </si>
  <si>
    <t>26/11</t>
  </si>
  <si>
    <t>27/11</t>
  </si>
  <si>
    <t>28/11</t>
  </si>
  <si>
    <t>29/11</t>
  </si>
  <si>
    <t>P</t>
  </si>
  <si>
    <t>p</t>
  </si>
  <si>
    <t>A</t>
  </si>
  <si>
    <t>Suraj Gupta(DroppedOut)</t>
  </si>
  <si>
    <t xml:space="preserve">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</si>
</sst>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m-d-yy"/>
    <numFmt numFmtId="166" formatCode="d-mmm-yy"/>
    <numFmt numFmtId="167" formatCode="d/m/yy"/>
    <numFmt numFmtId="168" formatCode="d/m"/>
    <numFmt numFmtId="169" formatCode="m/d"/>
  </numFmts>
  <fonts count="13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</font>
    <font>
      <sz val="12.0"/>
      <color theme="1"/>
      <name val="Times New Roman"/>
    </font>
    <font>
      <sz val="11.0"/>
      <color theme="1"/>
      <name val="Roboto"/>
    </font>
    <font>
      <b/>
      <sz val="11.0"/>
      <color theme="1"/>
      <name val="Times New Roman"/>
    </font>
    <font>
      <color theme="1"/>
      <name val="Arial"/>
      <scheme val="minor"/>
    </font>
    <font>
      <b/>
      <color theme="1"/>
      <name val="Arial"/>
    </font>
    <font>
      <sz val="11.0"/>
      <color rgb="FF000000"/>
      <name val="Calibri"/>
    </font>
    <font>
      <sz val="12.0"/>
      <color theme="1"/>
      <name val="Calibri"/>
    </font>
    <font>
      <b/>
      <sz val="11.0"/>
      <color theme="1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3" fontId="4" numFmtId="164" xfId="0" applyAlignment="1" applyBorder="1" applyFill="1" applyFont="1" applyNumberFormat="1">
      <alignment horizontal="right" vertical="bottom"/>
    </xf>
    <xf borderId="3" fillId="0" fontId="2" numFmtId="165" xfId="0" applyAlignment="1" applyBorder="1" applyFont="1" applyNumberFormat="1">
      <alignment vertical="bottom"/>
    </xf>
    <xf borderId="3" fillId="0" fontId="2" numFmtId="9" xfId="0" applyAlignment="1" applyBorder="1" applyFont="1" applyNumberFormat="1">
      <alignment readingOrder="0" vertical="bottom"/>
    </xf>
    <xf borderId="3" fillId="0" fontId="2" numFmtId="10" xfId="0" applyAlignment="1" applyBorder="1" applyFont="1" applyNumberFormat="1">
      <alignment readingOrder="0" vertical="bottom"/>
    </xf>
    <xf borderId="3" fillId="0" fontId="2" numFmtId="9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4" fillId="3" fontId="2" numFmtId="0" xfId="0" applyAlignment="1" applyBorder="1" applyFont="1">
      <alignment vertical="bottom"/>
    </xf>
    <xf borderId="4" fillId="0" fontId="6" numFmtId="0" xfId="0" applyBorder="1" applyFont="1"/>
    <xf borderId="4" fillId="0" fontId="7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horizontal="center" readingOrder="0" shrinkToFit="0" wrapText="0"/>
    </xf>
    <xf borderId="4" fillId="3" fontId="9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6" numFmtId="0" xfId="0" applyAlignment="1" applyBorder="1" applyFont="1">
      <alignment readingOrder="0"/>
    </xf>
    <xf borderId="0" fillId="3" fontId="2" numFmtId="0" xfId="0" applyAlignment="1" applyFont="1">
      <alignment vertical="bottom"/>
    </xf>
    <xf borderId="4" fillId="0" fontId="10" numFmtId="0" xfId="0" applyAlignment="1" applyBorder="1" applyFont="1">
      <alignment vertical="bottom"/>
    </xf>
    <xf borderId="4" fillId="3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center" shrinkToFit="0" vertical="bottom" wrapText="1"/>
    </xf>
    <xf borderId="0" fillId="0" fontId="11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166" xfId="0" applyAlignment="1" applyFont="1" applyNumberFormat="1">
      <alignment horizontal="right" readingOrder="0" shrinkToFit="0" vertical="bottom" wrapText="0"/>
    </xf>
    <xf borderId="0" fillId="2" fontId="7" numFmtId="0" xfId="0" applyAlignment="1" applyFont="1">
      <alignment vertical="bottom"/>
    </xf>
    <xf borderId="4" fillId="4" fontId="9" numFmtId="0" xfId="0" applyAlignment="1" applyBorder="1" applyFill="1" applyFont="1">
      <alignment vertical="bottom"/>
    </xf>
    <xf borderId="4" fillId="4" fontId="2" numFmtId="167" xfId="0" applyAlignment="1" applyBorder="1" applyFont="1" applyNumberFormat="1">
      <alignment horizontal="right" vertical="bottom"/>
    </xf>
    <xf borderId="4" fillId="0" fontId="2" numFmtId="168" xfId="0" applyAlignment="1" applyBorder="1" applyFont="1" applyNumberFormat="1">
      <alignment horizontal="right" vertical="bottom"/>
    </xf>
    <xf borderId="4" fillId="0" fontId="7" numFmtId="168" xfId="0" applyAlignment="1" applyBorder="1" applyFont="1" applyNumberFormat="1">
      <alignment horizontal="right" vertical="bottom"/>
    </xf>
    <xf borderId="4" fillId="0" fontId="2" numFmtId="169" xfId="0" applyAlignment="1" applyBorder="1" applyFont="1" applyNumberFormat="1">
      <alignment readingOrder="0" vertical="bottom"/>
    </xf>
    <xf borderId="0" fillId="0" fontId="2" numFmtId="16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4" fillId="3" fontId="9" numFmtId="0" xfId="0" applyAlignment="1" applyBorder="1" applyFont="1">
      <alignment readingOrder="0" vertical="bottom"/>
    </xf>
    <xf borderId="5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demonstofiq/datatypes" TargetMode="External"/><Relationship Id="rId10" Type="http://schemas.openxmlformats.org/officeDocument/2006/relationships/hyperlink" Target="https://github.com/NAZNEEN-SK" TargetMode="External"/><Relationship Id="rId13" Type="http://schemas.openxmlformats.org/officeDocument/2006/relationships/hyperlink" Target="https://github.com/Prachi461" TargetMode="External"/><Relationship Id="rId12" Type="http://schemas.openxmlformats.org/officeDocument/2006/relationships/hyperlink" Target="https://github.com/sakshii2216" TargetMode="External"/><Relationship Id="rId1" Type="http://schemas.openxmlformats.org/officeDocument/2006/relationships/hyperlink" Target="https://github.com/rahulmarc93/Data-Types-in-Java" TargetMode="External"/><Relationship Id="rId2" Type="http://schemas.openxmlformats.org/officeDocument/2006/relationships/hyperlink" Target="https://github.com/Tejashree-N/CorveJava" TargetMode="External"/><Relationship Id="rId3" Type="http://schemas.openxmlformats.org/officeDocument/2006/relationships/hyperlink" Target="https://github.com/PranjaliPawar900/pranjal" TargetMode="External"/><Relationship Id="rId4" Type="http://schemas.openxmlformats.org/officeDocument/2006/relationships/hyperlink" Target="https://github.com/sapnajoshi-lab/javaclass" TargetMode="External"/><Relationship Id="rId9" Type="http://schemas.openxmlformats.org/officeDocument/2006/relationships/hyperlink" Target="https://github.com/Vruchi0321/JAVA" TargetMode="External"/><Relationship Id="rId15" Type="http://schemas.openxmlformats.org/officeDocument/2006/relationships/hyperlink" Target="https://github.com/JanhviTambavekar/Java-course" TargetMode="External"/><Relationship Id="rId14" Type="http://schemas.openxmlformats.org/officeDocument/2006/relationships/hyperlink" Target="https://github.com/Suraj7520/Advance_java" TargetMode="External"/><Relationship Id="rId17" Type="http://schemas.openxmlformats.org/officeDocument/2006/relationships/hyperlink" Target="https://github.com/NILISHATAWADE54/AnudipJavaCourse" TargetMode="External"/><Relationship Id="rId16" Type="http://schemas.openxmlformats.org/officeDocument/2006/relationships/hyperlink" Target="https://github.com/NILISHATAWADE54/AnudipJavaCourse" TargetMode="External"/><Relationship Id="rId5" Type="http://schemas.openxmlformats.org/officeDocument/2006/relationships/hyperlink" Target="https://github.com/PratuPatil25/corejava_Lab2/blob/main/datatype.java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s://github.com/priti-2309/Core-Java-Priti" TargetMode="External"/><Relationship Id="rId18" Type="http://schemas.openxmlformats.org/officeDocument/2006/relationships/hyperlink" Target="https://github.com/RanjitPatil2k01/AnuDipJavA" TargetMode="External"/><Relationship Id="rId7" Type="http://schemas.openxmlformats.org/officeDocument/2006/relationships/hyperlink" Target="https://github.com/PratuPatil25/corejava_Lab2" TargetMode="External"/><Relationship Id="rId8" Type="http://schemas.openxmlformats.org/officeDocument/2006/relationships/hyperlink" Target="https://github.com/rohitmane417/AnudipJavaCours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>
      <c r="A4" s="7" t="s">
        <v>19</v>
      </c>
      <c r="B4" s="8" t="s">
        <v>20</v>
      </c>
      <c r="C4" s="9" t="s">
        <v>21</v>
      </c>
      <c r="D4" s="10">
        <v>45587.0</v>
      </c>
      <c r="E4" s="11"/>
      <c r="F4" s="9">
        <v>18.0</v>
      </c>
      <c r="G4" s="9">
        <v>18.0</v>
      </c>
      <c r="H4" s="9">
        <v>1.0</v>
      </c>
      <c r="I4" s="12">
        <v>0.7883</v>
      </c>
      <c r="J4" s="12">
        <v>0.81</v>
      </c>
      <c r="K4" s="13">
        <v>0.93</v>
      </c>
      <c r="L4" s="14"/>
      <c r="M4" s="15"/>
      <c r="N4" s="15"/>
      <c r="O4" s="15"/>
      <c r="P4" s="15"/>
      <c r="Q4" s="15"/>
      <c r="R4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4" width="27.63"/>
    <col customWidth="1" min="5" max="5" width="25.0"/>
  </cols>
  <sheetData>
    <row r="1">
      <c r="A1" s="16" t="s">
        <v>22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20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  <c r="L3" s="19" t="s">
        <v>34</v>
      </c>
      <c r="M3" s="18"/>
    </row>
    <row r="4">
      <c r="A4" s="21">
        <v>1.0</v>
      </c>
      <c r="B4" s="22" t="s">
        <v>35</v>
      </c>
      <c r="C4" s="22" t="s">
        <v>36</v>
      </c>
      <c r="D4" s="22" t="s">
        <v>37</v>
      </c>
      <c r="E4" s="23">
        <v>9.987121863E9</v>
      </c>
      <c r="F4" s="24">
        <f>VLOOKUP(B4,LookerStudioData!A:K,11,false)</f>
        <v>79</v>
      </c>
      <c r="G4" s="23" t="s">
        <v>38</v>
      </c>
      <c r="H4" s="23">
        <v>2024.0</v>
      </c>
      <c r="I4" s="23">
        <v>7.12</v>
      </c>
      <c r="J4" s="23" t="s">
        <v>39</v>
      </c>
      <c r="K4" s="23" t="s">
        <v>40</v>
      </c>
      <c r="L4" s="24"/>
      <c r="M4" s="18"/>
    </row>
    <row r="5">
      <c r="A5" s="21">
        <v>2.0</v>
      </c>
      <c r="B5" s="22" t="s">
        <v>41</v>
      </c>
      <c r="C5" s="22" t="s">
        <v>42</v>
      </c>
      <c r="D5" s="22" t="s">
        <v>43</v>
      </c>
      <c r="E5" s="25">
        <v>7.977411381E9</v>
      </c>
      <c r="F5" s="24">
        <f>VLOOKUP(B5,LookerStudioData!A:K,11,false)</f>
        <v>75</v>
      </c>
      <c r="G5" s="23" t="s">
        <v>44</v>
      </c>
      <c r="H5" s="25">
        <v>2022.0</v>
      </c>
      <c r="I5" s="25">
        <v>7.45</v>
      </c>
      <c r="J5" s="23" t="s">
        <v>39</v>
      </c>
      <c r="K5" s="23" t="s">
        <v>40</v>
      </c>
      <c r="L5" s="18"/>
      <c r="M5" s="18"/>
    </row>
    <row r="6">
      <c r="A6" s="21">
        <v>3.0</v>
      </c>
      <c r="B6" s="22" t="s">
        <v>45</v>
      </c>
      <c r="C6" s="22" t="s">
        <v>46</v>
      </c>
      <c r="D6" s="22" t="s">
        <v>47</v>
      </c>
      <c r="E6" s="25">
        <v>7.498575598E9</v>
      </c>
      <c r="F6" s="24">
        <f>VLOOKUP(B6,LookerStudioData!A:K,11,false)</f>
        <v>75</v>
      </c>
      <c r="G6" s="25" t="s">
        <v>48</v>
      </c>
      <c r="H6" s="25">
        <v>2024.0</v>
      </c>
      <c r="I6" s="25">
        <v>7.23</v>
      </c>
      <c r="J6" s="23" t="s">
        <v>39</v>
      </c>
      <c r="K6" s="23" t="s">
        <v>49</v>
      </c>
      <c r="L6" s="18"/>
      <c r="M6" s="18"/>
    </row>
    <row r="7">
      <c r="A7" s="21">
        <v>4.0</v>
      </c>
      <c r="B7" s="22" t="s">
        <v>50</v>
      </c>
      <c r="C7" s="22" t="s">
        <v>51</v>
      </c>
      <c r="D7" s="22" t="s">
        <v>52</v>
      </c>
      <c r="E7" s="25">
        <v>7.977328834E9</v>
      </c>
      <c r="F7" s="24">
        <f>VLOOKUP(B7,LookerStudioData!A:K,11,false)</f>
        <v>69</v>
      </c>
      <c r="G7" s="25" t="s">
        <v>53</v>
      </c>
      <c r="H7" s="18"/>
      <c r="I7" s="18"/>
      <c r="J7" s="23" t="s">
        <v>39</v>
      </c>
      <c r="K7" s="23" t="s">
        <v>54</v>
      </c>
      <c r="L7" s="18"/>
      <c r="M7" s="18"/>
    </row>
    <row r="8">
      <c r="A8" s="21">
        <v>5.0</v>
      </c>
      <c r="B8" s="22" t="s">
        <v>55</v>
      </c>
      <c r="C8" s="22" t="s">
        <v>56</v>
      </c>
      <c r="D8" s="22" t="s">
        <v>57</v>
      </c>
      <c r="E8" s="25">
        <v>9.356055691E9</v>
      </c>
      <c r="F8" s="24">
        <f>VLOOKUP(B8,LookerStudioData!A:K,11,false)</f>
        <v>94</v>
      </c>
      <c r="G8" s="25" t="s">
        <v>48</v>
      </c>
      <c r="H8" s="25">
        <v>2024.0</v>
      </c>
      <c r="I8" s="25">
        <v>8.29</v>
      </c>
      <c r="J8" s="23" t="s">
        <v>39</v>
      </c>
      <c r="K8" s="23" t="s">
        <v>40</v>
      </c>
      <c r="L8" s="18"/>
      <c r="M8" s="18"/>
    </row>
    <row r="9">
      <c r="A9" s="21">
        <v>6.0</v>
      </c>
      <c r="B9" s="22" t="s">
        <v>58</v>
      </c>
      <c r="C9" s="22" t="s">
        <v>59</v>
      </c>
      <c r="D9" s="22" t="s">
        <v>60</v>
      </c>
      <c r="E9" s="25">
        <v>9.321433576E9</v>
      </c>
      <c r="F9" s="24">
        <f>VLOOKUP(B9,LookerStudioData!A:K,11,false)</f>
        <v>82</v>
      </c>
      <c r="G9" s="25" t="s">
        <v>61</v>
      </c>
      <c r="H9" s="18"/>
      <c r="I9" s="18"/>
      <c r="J9" s="23" t="s">
        <v>39</v>
      </c>
      <c r="K9" s="23" t="s">
        <v>40</v>
      </c>
      <c r="L9" s="18"/>
      <c r="M9" s="18"/>
    </row>
    <row r="10">
      <c r="A10" s="21">
        <v>7.0</v>
      </c>
      <c r="B10" s="22" t="s">
        <v>62</v>
      </c>
      <c r="C10" s="22" t="s">
        <v>63</v>
      </c>
      <c r="D10" s="22" t="s">
        <v>64</v>
      </c>
      <c r="E10" s="25">
        <v>8.591663755E9</v>
      </c>
      <c r="F10" s="24">
        <f>VLOOKUP(B10,LookerStudioData!A:K,11,false)</f>
        <v>86</v>
      </c>
      <c r="G10" s="25" t="s">
        <v>65</v>
      </c>
      <c r="H10" s="25">
        <v>2024.0</v>
      </c>
      <c r="I10" s="25">
        <v>6.7</v>
      </c>
      <c r="J10" s="23" t="s">
        <v>39</v>
      </c>
      <c r="K10" s="23" t="s">
        <v>40</v>
      </c>
      <c r="L10" s="18"/>
      <c r="M10" s="18"/>
    </row>
    <row r="11">
      <c r="A11" s="21">
        <v>8.0</v>
      </c>
      <c r="B11" s="22" t="s">
        <v>66</v>
      </c>
      <c r="C11" s="22" t="s">
        <v>67</v>
      </c>
      <c r="D11" s="22" t="s">
        <v>68</v>
      </c>
      <c r="E11" s="25">
        <v>7.039210392E9</v>
      </c>
      <c r="F11" s="24">
        <f>VLOOKUP(B11,LookerStudioData!A:K,11,false)</f>
        <v>64</v>
      </c>
      <c r="G11" s="25" t="s">
        <v>48</v>
      </c>
      <c r="H11" s="25">
        <v>2024.0</v>
      </c>
      <c r="I11" s="25">
        <v>7.67</v>
      </c>
      <c r="J11" s="23" t="s">
        <v>39</v>
      </c>
      <c r="K11" s="23" t="s">
        <v>40</v>
      </c>
      <c r="L11" s="18"/>
      <c r="M11" s="18"/>
    </row>
    <row r="12">
      <c r="A12" s="21">
        <v>9.0</v>
      </c>
      <c r="B12" s="22" t="s">
        <v>69</v>
      </c>
      <c r="C12" s="22" t="s">
        <v>70</v>
      </c>
      <c r="D12" s="22" t="s">
        <v>71</v>
      </c>
      <c r="E12" s="25">
        <v>7.820887903E9</v>
      </c>
      <c r="F12" s="24">
        <f>VLOOKUP(B12,LookerStudioData!A:K,11,false)</f>
        <v>90</v>
      </c>
      <c r="G12" s="25" t="s">
        <v>72</v>
      </c>
      <c r="H12" s="18"/>
      <c r="I12" s="18"/>
      <c r="J12" s="23" t="s">
        <v>39</v>
      </c>
      <c r="K12" s="23" t="s">
        <v>54</v>
      </c>
      <c r="L12" s="18"/>
      <c r="M12" s="18"/>
    </row>
    <row r="13">
      <c r="A13" s="21">
        <v>10.0</v>
      </c>
      <c r="B13" s="22" t="s">
        <v>73</v>
      </c>
      <c r="C13" s="22" t="s">
        <v>74</v>
      </c>
      <c r="D13" s="22" t="s">
        <v>75</v>
      </c>
      <c r="E13" s="25">
        <v>7.304142958E9</v>
      </c>
      <c r="F13" s="24">
        <f>VLOOKUP(B13,LookerStudioData!A:K,11,false)</f>
        <v>36</v>
      </c>
      <c r="G13" s="25" t="s">
        <v>76</v>
      </c>
      <c r="H13" s="18"/>
      <c r="I13" s="18"/>
      <c r="J13" s="23" t="s">
        <v>39</v>
      </c>
      <c r="K13" s="23" t="s">
        <v>77</v>
      </c>
      <c r="L13" s="18"/>
      <c r="M13" s="18"/>
    </row>
    <row r="14">
      <c r="A14" s="21">
        <v>11.0</v>
      </c>
      <c r="B14" s="22" t="s">
        <v>78</v>
      </c>
      <c r="C14" s="22" t="s">
        <v>79</v>
      </c>
      <c r="D14" s="22" t="s">
        <v>80</v>
      </c>
      <c r="E14" s="25">
        <v>9.326850359E9</v>
      </c>
      <c r="F14" s="24">
        <f>VLOOKUP(B14,LookerStudioData!A:K,11,false)</f>
        <v>76</v>
      </c>
      <c r="G14" s="25" t="s">
        <v>81</v>
      </c>
      <c r="H14" s="18"/>
      <c r="I14" s="18"/>
      <c r="J14" s="23" t="s">
        <v>39</v>
      </c>
      <c r="K14" s="23" t="s">
        <v>82</v>
      </c>
      <c r="L14" s="18"/>
      <c r="M14" s="18"/>
    </row>
    <row r="15">
      <c r="A15" s="21">
        <v>12.0</v>
      </c>
      <c r="B15" s="22" t="s">
        <v>83</v>
      </c>
      <c r="C15" s="22" t="s">
        <v>84</v>
      </c>
      <c r="D15" s="22" t="s">
        <v>85</v>
      </c>
      <c r="E15" s="25">
        <v>9.022333989E9</v>
      </c>
      <c r="F15" s="24">
        <f>VLOOKUP(B15,LookerStudioData!A:K,11,false)</f>
        <v>50</v>
      </c>
      <c r="G15" s="25" t="s">
        <v>86</v>
      </c>
      <c r="H15" s="25">
        <v>2024.0</v>
      </c>
      <c r="I15" s="25">
        <v>7.62</v>
      </c>
      <c r="J15" s="23" t="s">
        <v>87</v>
      </c>
      <c r="K15" s="23" t="s">
        <v>88</v>
      </c>
      <c r="L15" s="18"/>
      <c r="M15" s="18"/>
    </row>
    <row r="16">
      <c r="A16" s="21">
        <v>13.0</v>
      </c>
      <c r="B16" s="22" t="s">
        <v>89</v>
      </c>
      <c r="C16" s="22" t="s">
        <v>90</v>
      </c>
      <c r="D16" s="22" t="s">
        <v>91</v>
      </c>
      <c r="E16" s="25">
        <v>9.321883849E9</v>
      </c>
      <c r="F16" s="24">
        <f>VLOOKUP(B16,LookerStudioData!A:K,11,false)</f>
        <v>53</v>
      </c>
      <c r="G16" s="25" t="s">
        <v>72</v>
      </c>
      <c r="H16" s="18"/>
      <c r="I16" s="18"/>
      <c r="J16" s="23" t="s">
        <v>87</v>
      </c>
      <c r="K16" s="23" t="s">
        <v>88</v>
      </c>
      <c r="L16" s="18"/>
      <c r="M16" s="18"/>
    </row>
    <row r="17">
      <c r="A17" s="21">
        <v>14.0</v>
      </c>
      <c r="B17" s="22" t="s">
        <v>92</v>
      </c>
      <c r="C17" s="22" t="s">
        <v>93</v>
      </c>
      <c r="D17" s="22" t="s">
        <v>94</v>
      </c>
      <c r="E17" s="25">
        <v>9.359017529E9</v>
      </c>
      <c r="F17" s="24">
        <f>VLOOKUP(B17,LookerStudioData!A:K,11,false)</f>
        <v>79</v>
      </c>
      <c r="G17" s="25" t="s">
        <v>95</v>
      </c>
      <c r="H17" s="25">
        <v>2023.0</v>
      </c>
      <c r="I17" s="25">
        <v>7.78</v>
      </c>
      <c r="J17" s="23" t="s">
        <v>39</v>
      </c>
      <c r="K17" s="23" t="s">
        <v>54</v>
      </c>
      <c r="L17" s="18"/>
      <c r="M17" s="18"/>
    </row>
    <row r="18">
      <c r="A18" s="21">
        <v>15.0</v>
      </c>
      <c r="B18" s="22" t="s">
        <v>96</v>
      </c>
      <c r="C18" s="22" t="s">
        <v>97</v>
      </c>
      <c r="D18" s="22" t="s">
        <v>98</v>
      </c>
      <c r="E18" s="18"/>
      <c r="F18" s="24" t="str">
        <f>VLOOKUP(B18,LookerStudioData!A:K,11,false)</f>
        <v>#N/A</v>
      </c>
      <c r="G18" s="18"/>
      <c r="H18" s="18"/>
      <c r="I18" s="18"/>
      <c r="J18" s="23" t="s">
        <v>99</v>
      </c>
      <c r="K18" s="23" t="s">
        <v>100</v>
      </c>
      <c r="L18" s="18"/>
      <c r="M18" s="18"/>
    </row>
    <row r="19">
      <c r="A19" s="21">
        <v>16.0</v>
      </c>
      <c r="B19" s="22" t="s">
        <v>101</v>
      </c>
      <c r="C19" s="22" t="s">
        <v>102</v>
      </c>
      <c r="D19" s="22" t="s">
        <v>103</v>
      </c>
      <c r="E19" s="25">
        <v>9.987472256E9</v>
      </c>
      <c r="F19" s="24">
        <f>VLOOKUP(B19,LookerStudioData!A:K,11,false)</f>
        <v>87</v>
      </c>
      <c r="G19" s="25" t="s">
        <v>104</v>
      </c>
      <c r="H19" s="25">
        <v>2024.0</v>
      </c>
      <c r="I19" s="25">
        <v>7.5</v>
      </c>
      <c r="J19" s="23" t="s">
        <v>39</v>
      </c>
      <c r="K19" s="23" t="s">
        <v>40</v>
      </c>
      <c r="L19" s="18"/>
      <c r="M19" s="18"/>
    </row>
    <row r="20">
      <c r="A20" s="21">
        <v>17.0</v>
      </c>
      <c r="B20" s="22" t="s">
        <v>105</v>
      </c>
      <c r="C20" s="22" t="s">
        <v>106</v>
      </c>
      <c r="D20" s="22" t="s">
        <v>107</v>
      </c>
      <c r="E20" s="25">
        <v>9.561463505E9</v>
      </c>
      <c r="F20" s="24">
        <f>VLOOKUP(B20,LookerStudioData!A:K,11,false)</f>
        <v>79</v>
      </c>
      <c r="G20" s="25" t="s">
        <v>48</v>
      </c>
      <c r="H20" s="25">
        <v>2024.0</v>
      </c>
      <c r="I20" s="25">
        <v>9.1</v>
      </c>
      <c r="J20" s="23" t="s">
        <v>39</v>
      </c>
      <c r="K20" s="23" t="s">
        <v>40</v>
      </c>
      <c r="L20" s="18"/>
      <c r="M20" s="18"/>
    </row>
    <row r="21">
      <c r="A21" s="21">
        <v>18.0</v>
      </c>
      <c r="B21" s="22" t="s">
        <v>108</v>
      </c>
      <c r="C21" s="22" t="s">
        <v>109</v>
      </c>
      <c r="D21" s="22" t="s">
        <v>110</v>
      </c>
      <c r="E21" s="25">
        <v>8.424882427E9</v>
      </c>
      <c r="F21" s="24">
        <f>VLOOKUP(B21,LookerStudioData!A:K,11,false)</f>
        <v>93</v>
      </c>
      <c r="G21" s="25" t="s">
        <v>104</v>
      </c>
      <c r="H21" s="25">
        <v>2024.0</v>
      </c>
      <c r="I21" s="25">
        <v>7.84</v>
      </c>
      <c r="J21" s="23" t="s">
        <v>39</v>
      </c>
      <c r="K21" s="23" t="s">
        <v>40</v>
      </c>
      <c r="L21" s="18"/>
      <c r="M21" s="18"/>
    </row>
    <row r="22">
      <c r="A22" s="21">
        <v>19.0</v>
      </c>
      <c r="B22" s="22" t="s">
        <v>111</v>
      </c>
      <c r="C22" s="22" t="s">
        <v>112</v>
      </c>
      <c r="D22" s="22" t="s">
        <v>113</v>
      </c>
      <c r="E22" s="25">
        <v>7.768067407E9</v>
      </c>
      <c r="F22" s="24">
        <f>VLOOKUP(B22,LookerStudioData!A:K,11,false)</f>
        <v>62</v>
      </c>
      <c r="G22" s="25" t="s">
        <v>48</v>
      </c>
      <c r="H22" s="25">
        <v>2024.0</v>
      </c>
      <c r="I22" s="25">
        <v>6.9</v>
      </c>
      <c r="J22" s="23" t="s">
        <v>39</v>
      </c>
      <c r="K22" s="23" t="s">
        <v>114</v>
      </c>
      <c r="L22" s="18"/>
      <c r="M22" s="18"/>
    </row>
  </sheetData>
  <dataValidations>
    <dataValidation type="list" allowBlank="1" showErrorMessage="1" sqref="J4:J22">
      <formula1>"Regular,Irregular,Not Joined From Begening,Dropout"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</cols>
  <sheetData>
    <row r="1">
      <c r="A1" s="16" t="s">
        <v>115</v>
      </c>
      <c r="B1" s="2"/>
      <c r="C1" s="2"/>
      <c r="D1" s="2"/>
      <c r="E1" s="2"/>
      <c r="F1" s="2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>
      <c r="A3" s="27" t="s">
        <v>116</v>
      </c>
      <c r="B3" s="27" t="s">
        <v>117</v>
      </c>
      <c r="C3" s="27" t="s">
        <v>26</v>
      </c>
      <c r="D3" s="28" t="s">
        <v>118</v>
      </c>
      <c r="E3" s="29" t="s">
        <v>119</v>
      </c>
      <c r="F3" s="29" t="s">
        <v>120</v>
      </c>
      <c r="G3" s="29" t="s">
        <v>121</v>
      </c>
      <c r="H3" s="29" t="s">
        <v>122</v>
      </c>
      <c r="I3" s="29" t="s">
        <v>123</v>
      </c>
      <c r="J3" s="29" t="s">
        <v>124</v>
      </c>
      <c r="K3" s="29" t="s">
        <v>125</v>
      </c>
      <c r="L3" s="29" t="s">
        <v>126</v>
      </c>
      <c r="M3" s="29" t="s">
        <v>127</v>
      </c>
      <c r="N3" s="29" t="s">
        <v>128</v>
      </c>
      <c r="O3" s="29" t="s">
        <v>129</v>
      </c>
      <c r="P3" s="29" t="s">
        <v>130</v>
      </c>
      <c r="Q3" s="29" t="s">
        <v>131</v>
      </c>
      <c r="R3" s="29" t="s">
        <v>132</v>
      </c>
      <c r="S3" s="30" t="s">
        <v>133</v>
      </c>
      <c r="T3" s="30" t="s">
        <v>18</v>
      </c>
    </row>
    <row r="4">
      <c r="A4" s="22" t="s">
        <v>35</v>
      </c>
      <c r="B4" s="22" t="s">
        <v>36</v>
      </c>
      <c r="C4" s="22" t="s">
        <v>37</v>
      </c>
      <c r="D4" s="31" t="s">
        <v>134</v>
      </c>
      <c r="E4" s="32">
        <f>VLOOKUP(A4,LookerStudioData!A:K,11,false)</f>
        <v>79</v>
      </c>
      <c r="F4" s="32">
        <f>VLOOKUP(A4,LookerStudioData!A:Q,17,false)</f>
        <v>84</v>
      </c>
      <c r="G4" s="32">
        <f>VLOOKUP(A4,LookerStudioData!A:R,18,false)</f>
        <v>8</v>
      </c>
      <c r="H4" s="33">
        <f>VLOOKUP(A4,LookerStudioData!A:S,19,false)</f>
        <v>8</v>
      </c>
      <c r="I4" s="32">
        <f>VLOOKUP(A4,LookerStudioData!A:M,13,false)</f>
        <v>72</v>
      </c>
      <c r="J4" s="32">
        <f>VLOOKUP(A4,LookerStudioData!A:N,14,false)</f>
        <v>12</v>
      </c>
      <c r="K4" s="33">
        <f>VLOOKUP(A4,LookerStudioData!A:O,15,false)</f>
        <v>13</v>
      </c>
      <c r="L4" s="32">
        <f>VLOOKUP(A4,LookerStudioData!A:T,20,false)</f>
        <v>0</v>
      </c>
      <c r="M4" s="32">
        <f>VLOOKUP(A4,LookerStudioData!A:U,21,false)</f>
        <v>0</v>
      </c>
      <c r="N4" s="32">
        <f>VLOOKUP(A4,LookerStudioData!A:V,22,false)</f>
        <v>79</v>
      </c>
      <c r="O4" s="32">
        <f>VLOOKUP(A4,LookerStudioData!A:W,23,false)</f>
        <v>1</v>
      </c>
      <c r="P4" s="32">
        <f>VLOOKUP(A4,LookerStudioData!A:X,24,false)</f>
        <v>86</v>
      </c>
      <c r="Q4" s="32">
        <f>VLOOKUP(A4,LookerStudioData!A:Y,25,false)</f>
        <v>4</v>
      </c>
      <c r="R4" s="32">
        <f>VLOOKUP(A4,LookerStudioData!A:Z,26,false)</f>
        <v>4</v>
      </c>
    </row>
    <row r="5">
      <c r="A5" s="22" t="s">
        <v>41</v>
      </c>
      <c r="B5" s="22" t="s">
        <v>42</v>
      </c>
      <c r="C5" s="22" t="s">
        <v>43</v>
      </c>
      <c r="D5" s="31" t="s">
        <v>135</v>
      </c>
      <c r="E5" s="32">
        <f>VLOOKUP(A5,LookerStudioData!A:K,11,false)</f>
        <v>75</v>
      </c>
      <c r="F5" s="32">
        <f>VLOOKUP(A5,LookerStudioData!A:Q,17,false)</f>
        <v>82</v>
      </c>
      <c r="G5" s="32">
        <f>VLOOKUP(A5,LookerStudioData!A:R,18,false)</f>
        <v>8</v>
      </c>
      <c r="H5" s="33">
        <f>VLOOKUP(A5,LookerStudioData!A:S,19,false)</f>
        <v>8</v>
      </c>
      <c r="I5" s="32">
        <f>VLOOKUP(A5,LookerStudioData!A:M,13,false)</f>
        <v>80</v>
      </c>
      <c r="J5" s="32">
        <f>VLOOKUP(A5,LookerStudioData!A:N,14,false)</f>
        <v>13</v>
      </c>
      <c r="K5" s="33">
        <f>VLOOKUP(A5,LookerStudioData!A:O,15,false)</f>
        <v>13</v>
      </c>
      <c r="L5" s="32">
        <f>VLOOKUP(A5,LookerStudioData!A:T,20,false)</f>
        <v>0</v>
      </c>
      <c r="M5" s="32">
        <f>VLOOKUP(A5,LookerStudioData!A:U,21,false)</f>
        <v>0</v>
      </c>
      <c r="N5" s="32">
        <f>VLOOKUP(A5,LookerStudioData!A:V,22,false)</f>
        <v>79</v>
      </c>
      <c r="O5" s="32">
        <f>VLOOKUP(A5,LookerStudioData!A:W,23,false)</f>
        <v>1</v>
      </c>
      <c r="P5" s="32">
        <f>VLOOKUP(A5,LookerStudioData!A:X,24,false)</f>
        <v>82</v>
      </c>
      <c r="Q5" s="32">
        <f>VLOOKUP(A5,LookerStudioData!A:Y,25,false)</f>
        <v>4</v>
      </c>
      <c r="R5" s="32">
        <f>VLOOKUP(A5,LookerStudioData!A:Z,26,false)</f>
        <v>4</v>
      </c>
    </row>
    <row r="6">
      <c r="A6" s="22" t="s">
        <v>45</v>
      </c>
      <c r="B6" s="22" t="s">
        <v>46</v>
      </c>
      <c r="C6" s="22" t="s">
        <v>47</v>
      </c>
      <c r="D6" s="31" t="s">
        <v>136</v>
      </c>
      <c r="E6" s="32">
        <f>VLOOKUP(A6,LookerStudioData!A:K,11,false)</f>
        <v>75</v>
      </c>
      <c r="F6" s="32">
        <f>VLOOKUP(A6,LookerStudioData!A:Q,17,false)</f>
        <v>75</v>
      </c>
      <c r="G6" s="32">
        <f>VLOOKUP(A6,LookerStudioData!A:R,18,false)</f>
        <v>8</v>
      </c>
      <c r="H6" s="33">
        <f>VLOOKUP(A6,LookerStudioData!A:S,19,false)</f>
        <v>8</v>
      </c>
      <c r="I6" s="32">
        <f>VLOOKUP(A6,LookerStudioData!A:M,13,false)</f>
        <v>49</v>
      </c>
      <c r="J6" s="32">
        <f>VLOOKUP(A6,LookerStudioData!A:N,14,false)</f>
        <v>10</v>
      </c>
      <c r="K6" s="33">
        <f>VLOOKUP(A6,LookerStudioData!A:O,15,false)</f>
        <v>13</v>
      </c>
      <c r="L6" s="32">
        <f>VLOOKUP(A6,LookerStudioData!A:T,20,false)</f>
        <v>0</v>
      </c>
      <c r="M6" s="32">
        <f>VLOOKUP(A6,LookerStudioData!A:U,21,false)</f>
        <v>0</v>
      </c>
      <c r="N6" s="32">
        <f>VLOOKUP(A6,LookerStudioData!A:V,22,false)</f>
        <v>70</v>
      </c>
      <c r="O6" s="32">
        <f>VLOOKUP(A6,LookerStudioData!A:W,23,false)</f>
        <v>1</v>
      </c>
      <c r="P6" s="32">
        <f>VLOOKUP(A6,LookerStudioData!A:X,24,false)</f>
        <v>76</v>
      </c>
      <c r="Q6" s="32">
        <f>VLOOKUP(A6,LookerStudioData!A:Y,25,false)</f>
        <v>4</v>
      </c>
      <c r="R6" s="32">
        <f>VLOOKUP(A6,LookerStudioData!A:Z,26,false)</f>
        <v>4</v>
      </c>
    </row>
    <row r="7">
      <c r="A7" s="22" t="s">
        <v>50</v>
      </c>
      <c r="B7" s="22" t="s">
        <v>51</v>
      </c>
      <c r="C7" s="22" t="s">
        <v>52</v>
      </c>
      <c r="D7" s="31" t="s">
        <v>137</v>
      </c>
      <c r="E7" s="32">
        <f>VLOOKUP(A7,LookerStudioData!A:K,11,false)</f>
        <v>69</v>
      </c>
      <c r="F7" s="32">
        <f>VLOOKUP(A7,LookerStudioData!A:Q,17,false)</f>
        <v>67</v>
      </c>
      <c r="G7" s="32">
        <f>VLOOKUP(A7,LookerStudioData!A:R,18,false)</f>
        <v>8</v>
      </c>
      <c r="H7" s="33">
        <f>VLOOKUP(A7,LookerStudioData!A:S,19,false)</f>
        <v>8</v>
      </c>
      <c r="I7" s="32">
        <f>VLOOKUP(A7,LookerStudioData!A:M,13,false)</f>
        <v>53</v>
      </c>
      <c r="J7" s="32">
        <f>VLOOKUP(A7,LookerStudioData!A:N,14,false)</f>
        <v>10</v>
      </c>
      <c r="K7" s="33">
        <f>VLOOKUP(A7,LookerStudioData!A:O,15,false)</f>
        <v>13</v>
      </c>
      <c r="L7" s="32">
        <f>VLOOKUP(A7,LookerStudioData!A:T,20,false)</f>
        <v>0</v>
      </c>
      <c r="M7" s="32">
        <f>VLOOKUP(A7,LookerStudioData!A:U,21,false)</f>
        <v>0</v>
      </c>
      <c r="N7" s="32">
        <f>VLOOKUP(A7,LookerStudioData!A:V,22,false)</f>
        <v>76</v>
      </c>
      <c r="O7" s="32">
        <f>VLOOKUP(A7,LookerStudioData!A:W,23,false)</f>
        <v>1</v>
      </c>
      <c r="P7" s="32">
        <f>VLOOKUP(A7,LookerStudioData!A:X,24,false)</f>
        <v>0</v>
      </c>
      <c r="Q7" s="32">
        <f>VLOOKUP(A7,LookerStudioData!A:Y,25,false)</f>
        <v>0</v>
      </c>
      <c r="R7" s="32">
        <f>VLOOKUP(A7,LookerStudioData!A:Z,26,false)</f>
        <v>4</v>
      </c>
    </row>
    <row r="8">
      <c r="A8" s="22" t="s">
        <v>55</v>
      </c>
      <c r="B8" s="22" t="s">
        <v>56</v>
      </c>
      <c r="C8" s="22" t="s">
        <v>57</v>
      </c>
      <c r="D8" s="34" t="s">
        <v>138</v>
      </c>
      <c r="E8" s="32">
        <f>VLOOKUP(A8,LookerStudioData!A:K,11,false)</f>
        <v>94</v>
      </c>
      <c r="F8" s="32">
        <f>VLOOKUP(A8,LookerStudioData!A:Q,17,false)</f>
        <v>80</v>
      </c>
      <c r="G8" s="32">
        <f>VLOOKUP(A8,LookerStudioData!A:R,18,false)</f>
        <v>9</v>
      </c>
      <c r="H8" s="33">
        <f>VLOOKUP(A8,LookerStudioData!A:S,19,false)</f>
        <v>8</v>
      </c>
      <c r="I8" s="32">
        <f>VLOOKUP(A8,LookerStudioData!A:M,13,false)</f>
        <v>80</v>
      </c>
      <c r="J8" s="32">
        <f>VLOOKUP(A8,LookerStudioData!A:N,14,false)</f>
        <v>13</v>
      </c>
      <c r="K8" s="33">
        <f>VLOOKUP(A8,LookerStudioData!A:O,15,false)</f>
        <v>13</v>
      </c>
      <c r="L8" s="32">
        <f>VLOOKUP(A8,LookerStudioData!A:T,20,false)</f>
        <v>0</v>
      </c>
      <c r="M8" s="32">
        <f>VLOOKUP(A8,LookerStudioData!A:U,21,false)</f>
        <v>0</v>
      </c>
      <c r="N8" s="32">
        <f>VLOOKUP(A8,LookerStudioData!A:V,22,false)</f>
        <v>83</v>
      </c>
      <c r="O8" s="32">
        <f>VLOOKUP(A8,LookerStudioData!A:W,23,false)</f>
        <v>1</v>
      </c>
      <c r="P8" s="32">
        <f>VLOOKUP(A8,LookerStudioData!A:X,24,false)</f>
        <v>64</v>
      </c>
      <c r="Q8" s="32">
        <f>VLOOKUP(A8,LookerStudioData!A:Y,25,false)</f>
        <v>4</v>
      </c>
      <c r="R8" s="32">
        <f>VLOOKUP(A8,LookerStudioData!A:Z,26,false)</f>
        <v>4</v>
      </c>
    </row>
    <row r="9">
      <c r="A9" s="22" t="s">
        <v>58</v>
      </c>
      <c r="B9" s="22" t="s">
        <v>59</v>
      </c>
      <c r="C9" s="22" t="s">
        <v>60</v>
      </c>
      <c r="D9" s="31" t="s">
        <v>139</v>
      </c>
      <c r="E9" s="32">
        <f>VLOOKUP(A9,LookerStudioData!A:K,11,false)</f>
        <v>82</v>
      </c>
      <c r="F9" s="32">
        <f>VLOOKUP(A9,LookerStudioData!A:Q,17,false)</f>
        <v>62</v>
      </c>
      <c r="G9" s="32">
        <f>VLOOKUP(A9,LookerStudioData!A:R,18,false)</f>
        <v>8</v>
      </c>
      <c r="H9" s="33">
        <f>VLOOKUP(A9,LookerStudioData!A:S,19,false)</f>
        <v>8</v>
      </c>
      <c r="I9" s="32">
        <f>VLOOKUP(A9,LookerStudioData!A:M,13,false)</f>
        <v>77</v>
      </c>
      <c r="J9" s="32">
        <f>VLOOKUP(A9,LookerStudioData!A:N,14,false)</f>
        <v>13</v>
      </c>
      <c r="K9" s="33">
        <f>VLOOKUP(A9,LookerStudioData!A:O,15,false)</f>
        <v>13</v>
      </c>
      <c r="L9" s="32">
        <f>VLOOKUP(A9,LookerStudioData!A:T,20,false)</f>
        <v>0</v>
      </c>
      <c r="M9" s="32">
        <f>VLOOKUP(A9,LookerStudioData!A:U,21,false)</f>
        <v>0</v>
      </c>
      <c r="N9" s="32">
        <f>VLOOKUP(A9,LookerStudioData!A:V,22,false)</f>
        <v>78</v>
      </c>
      <c r="O9" s="32">
        <f>VLOOKUP(A9,LookerStudioData!A:W,23,false)</f>
        <v>1</v>
      </c>
      <c r="P9" s="32">
        <f>VLOOKUP(A9,LookerStudioData!A:X,24,false)</f>
        <v>68</v>
      </c>
      <c r="Q9" s="32">
        <f>VLOOKUP(A9,LookerStudioData!A:Y,25,false)</f>
        <v>4</v>
      </c>
      <c r="R9" s="32">
        <f>VLOOKUP(A9,LookerStudioData!A:Z,26,false)</f>
        <v>4</v>
      </c>
    </row>
    <row r="10">
      <c r="A10" s="22" t="s">
        <v>62</v>
      </c>
      <c r="B10" s="22" t="s">
        <v>63</v>
      </c>
      <c r="C10" s="22" t="s">
        <v>64</v>
      </c>
      <c r="D10" s="31" t="s">
        <v>140</v>
      </c>
      <c r="E10" s="32">
        <f>VLOOKUP(A10,LookerStudioData!A:K,11,false)</f>
        <v>86</v>
      </c>
      <c r="F10" s="32">
        <f>VLOOKUP(A10,LookerStudioData!A:Q,17,false)</f>
        <v>88</v>
      </c>
      <c r="G10" s="32">
        <f>VLOOKUP(A10,LookerStudioData!A:R,18,false)</f>
        <v>9</v>
      </c>
      <c r="H10" s="33">
        <f>VLOOKUP(A10,LookerStudioData!A:S,19,false)</f>
        <v>8</v>
      </c>
      <c r="I10" s="32">
        <f>VLOOKUP(A10,LookerStudioData!A:M,13,false)</f>
        <v>69</v>
      </c>
      <c r="J10" s="32">
        <f>VLOOKUP(A10,LookerStudioData!A:N,14,false)</f>
        <v>12</v>
      </c>
      <c r="K10" s="33">
        <f>VLOOKUP(A10,LookerStudioData!A:O,15,false)</f>
        <v>13</v>
      </c>
      <c r="L10" s="32">
        <f>VLOOKUP(A10,LookerStudioData!A:T,20,false)</f>
        <v>0</v>
      </c>
      <c r="M10" s="32">
        <f>VLOOKUP(A10,LookerStudioData!A:U,21,false)</f>
        <v>0</v>
      </c>
      <c r="N10" s="32">
        <f>VLOOKUP(A10,LookerStudioData!A:V,22,false)</f>
        <v>69</v>
      </c>
      <c r="O10" s="32">
        <f>VLOOKUP(A10,LookerStudioData!A:W,23,false)</f>
        <v>1</v>
      </c>
      <c r="P10" s="32">
        <f>VLOOKUP(A10,LookerStudioData!A:X,24,false)</f>
        <v>60</v>
      </c>
      <c r="Q10" s="32">
        <f>VLOOKUP(A10,LookerStudioData!A:Y,25,false)</f>
        <v>3</v>
      </c>
      <c r="R10" s="32">
        <f>VLOOKUP(A10,LookerStudioData!A:Z,26,false)</f>
        <v>4</v>
      </c>
    </row>
    <row r="11">
      <c r="A11" s="22" t="s">
        <v>66</v>
      </c>
      <c r="B11" s="22" t="s">
        <v>67</v>
      </c>
      <c r="C11" s="22" t="s">
        <v>68</v>
      </c>
      <c r="D11" s="31" t="s">
        <v>141</v>
      </c>
      <c r="E11" s="32">
        <f>VLOOKUP(A11,LookerStudioData!A:K,11,false)</f>
        <v>64</v>
      </c>
      <c r="F11" s="32">
        <f>VLOOKUP(A11,LookerStudioData!A:Q,17,false)</f>
        <v>81</v>
      </c>
      <c r="G11" s="32">
        <f>VLOOKUP(A11,LookerStudioData!A:R,18,false)</f>
        <v>9</v>
      </c>
      <c r="H11" s="33">
        <f>VLOOKUP(A11,LookerStudioData!A:S,19,false)</f>
        <v>8</v>
      </c>
      <c r="I11" s="32">
        <f>VLOOKUP(A11,LookerStudioData!A:M,13,false)</f>
        <v>76</v>
      </c>
      <c r="J11" s="32">
        <f>VLOOKUP(A11,LookerStudioData!A:N,14,false)</f>
        <v>13</v>
      </c>
      <c r="K11" s="33">
        <f>VLOOKUP(A11,LookerStudioData!A:O,15,false)</f>
        <v>13</v>
      </c>
      <c r="L11" s="32">
        <f>VLOOKUP(A11,LookerStudioData!A:T,20,false)</f>
        <v>0</v>
      </c>
      <c r="M11" s="32">
        <f>VLOOKUP(A11,LookerStudioData!A:U,21,false)</f>
        <v>0</v>
      </c>
      <c r="N11" s="32">
        <f>VLOOKUP(A11,LookerStudioData!A:V,22,false)</f>
        <v>51</v>
      </c>
      <c r="O11" s="32">
        <f>VLOOKUP(A11,LookerStudioData!A:W,23,false)</f>
        <v>1</v>
      </c>
      <c r="P11" s="32">
        <f>VLOOKUP(A11,LookerStudioData!A:X,24,false)</f>
        <v>70</v>
      </c>
      <c r="Q11" s="32">
        <f>VLOOKUP(A11,LookerStudioData!A:Y,25,false)</f>
        <v>4</v>
      </c>
      <c r="R11" s="32">
        <f>VLOOKUP(A11,LookerStudioData!A:Z,26,false)</f>
        <v>4</v>
      </c>
    </row>
    <row r="12">
      <c r="A12" s="22" t="s">
        <v>69</v>
      </c>
      <c r="B12" s="22" t="s">
        <v>70</v>
      </c>
      <c r="C12" s="22" t="s">
        <v>71</v>
      </c>
      <c r="D12" s="31" t="s">
        <v>142</v>
      </c>
      <c r="E12" s="32">
        <f>VLOOKUP(A12,LookerStudioData!A:K,11,false)</f>
        <v>90</v>
      </c>
      <c r="F12" s="32">
        <f>VLOOKUP(A12,LookerStudioData!A:Q,17,false)</f>
        <v>49</v>
      </c>
      <c r="G12" s="32">
        <f>VLOOKUP(A12,LookerStudioData!A:R,18,false)</f>
        <v>9</v>
      </c>
      <c r="H12" s="33">
        <f>VLOOKUP(A12,LookerStudioData!A:S,19,false)</f>
        <v>8</v>
      </c>
      <c r="I12" s="32">
        <f>VLOOKUP(A12,LookerStudioData!A:M,13,false)</f>
        <v>54</v>
      </c>
      <c r="J12" s="32">
        <f>VLOOKUP(A12,LookerStudioData!A:N,14,false)</f>
        <v>10</v>
      </c>
      <c r="K12" s="33">
        <f>VLOOKUP(A12,LookerStudioData!A:O,15,false)</f>
        <v>13</v>
      </c>
      <c r="L12" s="32">
        <f>VLOOKUP(A12,LookerStudioData!A:T,20,false)</f>
        <v>0</v>
      </c>
      <c r="M12" s="32">
        <f>VLOOKUP(A12,LookerStudioData!A:U,21,false)</f>
        <v>0</v>
      </c>
      <c r="N12" s="32">
        <f>VLOOKUP(A12,LookerStudioData!A:V,22,false)</f>
        <v>61</v>
      </c>
      <c r="O12" s="32">
        <f>VLOOKUP(A12,LookerStudioData!A:W,23,false)</f>
        <v>1</v>
      </c>
      <c r="P12" s="32">
        <f>VLOOKUP(A12,LookerStudioData!A:X,24,false)</f>
        <v>58</v>
      </c>
      <c r="Q12" s="32">
        <f>VLOOKUP(A12,LookerStudioData!A:Y,25,false)</f>
        <v>4</v>
      </c>
      <c r="R12" s="32">
        <f>VLOOKUP(A12,LookerStudioData!A:Z,26,false)</f>
        <v>4</v>
      </c>
    </row>
    <row r="13">
      <c r="A13" s="22" t="s">
        <v>73</v>
      </c>
      <c r="B13" s="22" t="s">
        <v>74</v>
      </c>
      <c r="C13" s="22" t="s">
        <v>75</v>
      </c>
      <c r="D13" s="31" t="s">
        <v>143</v>
      </c>
      <c r="E13" s="32">
        <f>VLOOKUP(A13,LookerStudioData!A:K,11,false)</f>
        <v>36</v>
      </c>
      <c r="F13" s="32">
        <f>VLOOKUP(A13,LookerStudioData!A:Q,17,false)</f>
        <v>27</v>
      </c>
      <c r="G13" s="32">
        <f>VLOOKUP(A13,LookerStudioData!A:R,18,false)</f>
        <v>3</v>
      </c>
      <c r="H13" s="33">
        <f>VLOOKUP(A13,LookerStudioData!A:S,19,false)</f>
        <v>8</v>
      </c>
      <c r="I13" s="32">
        <f>VLOOKUP(A13,LookerStudioData!A:M,13,false)</f>
        <v>33</v>
      </c>
      <c r="J13" s="32">
        <f>VLOOKUP(A13,LookerStudioData!A:N,14,false)</f>
        <v>6</v>
      </c>
      <c r="K13" s="33">
        <f>VLOOKUP(A13,LookerStudioData!A:O,15,false)</f>
        <v>13</v>
      </c>
      <c r="L13" s="32">
        <f>VLOOKUP(A13,LookerStudioData!A:T,20,false)</f>
        <v>0</v>
      </c>
      <c r="M13" s="32">
        <f>VLOOKUP(A13,LookerStudioData!A:U,21,false)</f>
        <v>0</v>
      </c>
      <c r="N13" s="32">
        <f>VLOOKUP(A13,LookerStudioData!A:V,22,false)</f>
        <v>61</v>
      </c>
      <c r="O13" s="32">
        <f>VLOOKUP(A13,LookerStudioData!A:W,23,false)</f>
        <v>1</v>
      </c>
      <c r="P13" s="32">
        <f>VLOOKUP(A13,LookerStudioData!A:X,24,false)</f>
        <v>62</v>
      </c>
      <c r="Q13" s="32">
        <f>VLOOKUP(A13,LookerStudioData!A:Y,25,false)</f>
        <v>3</v>
      </c>
      <c r="R13" s="32">
        <f>VLOOKUP(A13,LookerStudioData!A:Z,26,false)</f>
        <v>4</v>
      </c>
    </row>
    <row r="14">
      <c r="A14" s="22" t="s">
        <v>78</v>
      </c>
      <c r="B14" s="22" t="s">
        <v>79</v>
      </c>
      <c r="C14" s="22" t="s">
        <v>80</v>
      </c>
      <c r="D14" s="31" t="s">
        <v>144</v>
      </c>
      <c r="E14" s="32">
        <f>VLOOKUP(A14,LookerStudioData!A:K,11,false)</f>
        <v>76</v>
      </c>
      <c r="F14" s="32">
        <f>VLOOKUP(A14,LookerStudioData!A:Q,17,false)</f>
        <v>69</v>
      </c>
      <c r="G14" s="32">
        <f>VLOOKUP(A14,LookerStudioData!A:R,18,false)</f>
        <v>8</v>
      </c>
      <c r="H14" s="33">
        <f>VLOOKUP(A14,LookerStudioData!A:S,19,false)</f>
        <v>8</v>
      </c>
      <c r="I14" s="32">
        <f>VLOOKUP(A14,LookerStudioData!A:M,13,false)</f>
        <v>70</v>
      </c>
      <c r="J14" s="32">
        <f>VLOOKUP(A14,LookerStudioData!A:N,14,false)</f>
        <v>12</v>
      </c>
      <c r="K14" s="33">
        <f>VLOOKUP(A14,LookerStudioData!A:O,15,false)</f>
        <v>13</v>
      </c>
      <c r="L14" s="32">
        <f>VLOOKUP(A14,LookerStudioData!A:T,20,false)</f>
        <v>0</v>
      </c>
      <c r="M14" s="32">
        <f>VLOOKUP(A14,LookerStudioData!A:U,21,false)</f>
        <v>0</v>
      </c>
      <c r="N14" s="32">
        <f>VLOOKUP(A14,LookerStudioData!A:V,22,false)</f>
        <v>68</v>
      </c>
      <c r="O14" s="32">
        <f>VLOOKUP(A14,LookerStudioData!A:W,23,false)</f>
        <v>1</v>
      </c>
      <c r="P14" s="32">
        <f>VLOOKUP(A14,LookerStudioData!A:X,24,false)</f>
        <v>58</v>
      </c>
      <c r="Q14" s="32">
        <f>VLOOKUP(A14,LookerStudioData!A:Y,25,false)</f>
        <v>4</v>
      </c>
      <c r="R14" s="32">
        <f>VLOOKUP(A14,LookerStudioData!A:Z,26,false)</f>
        <v>4</v>
      </c>
    </row>
    <row r="15">
      <c r="A15" s="22" t="s">
        <v>83</v>
      </c>
      <c r="B15" s="22" t="s">
        <v>84</v>
      </c>
      <c r="C15" s="22" t="s">
        <v>85</v>
      </c>
      <c r="E15" s="32">
        <f>VLOOKUP(A15,LookerStudioData!A:K,11,false)</f>
        <v>50</v>
      </c>
      <c r="F15" s="32">
        <f>VLOOKUP(A15,LookerStudioData!A:Q,17,false)</f>
        <v>21</v>
      </c>
      <c r="G15" s="32">
        <f>VLOOKUP(A15,LookerStudioData!A:R,18,false)</f>
        <v>6</v>
      </c>
      <c r="H15" s="33">
        <f>VLOOKUP(A15,LookerStudioData!A:S,19,false)</f>
        <v>8</v>
      </c>
      <c r="I15" s="32">
        <f>VLOOKUP(A15,LookerStudioData!A:M,13,false)</f>
        <v>0</v>
      </c>
      <c r="J15" s="32">
        <f>VLOOKUP(A15,LookerStudioData!A:N,14,false)</f>
        <v>0</v>
      </c>
      <c r="K15" s="33">
        <f>VLOOKUP(A15,LookerStudioData!A:O,15,false)</f>
        <v>13</v>
      </c>
      <c r="L15" s="32">
        <f>VLOOKUP(A15,LookerStudioData!A:T,20,false)</f>
        <v>0</v>
      </c>
      <c r="M15" s="32">
        <f>VLOOKUP(A15,LookerStudioData!A:U,21,false)</f>
        <v>0</v>
      </c>
      <c r="N15" s="32">
        <f>VLOOKUP(A15,LookerStudioData!A:V,22,false)</f>
        <v>0</v>
      </c>
      <c r="O15" s="32">
        <f>VLOOKUP(A15,LookerStudioData!A:W,23,false)</f>
        <v>0</v>
      </c>
      <c r="P15" s="32">
        <f>VLOOKUP(A15,LookerStudioData!A:X,24,false)</f>
        <v>0</v>
      </c>
      <c r="Q15" s="32">
        <f>VLOOKUP(A15,LookerStudioData!A:Y,25,false)</f>
        <v>0</v>
      </c>
      <c r="R15" s="32">
        <f>VLOOKUP(A15,LookerStudioData!A:Z,26,false)</f>
        <v>4</v>
      </c>
    </row>
    <row r="16">
      <c r="A16" s="22" t="s">
        <v>89</v>
      </c>
      <c r="B16" s="22" t="s">
        <v>90</v>
      </c>
      <c r="C16" s="22" t="s">
        <v>91</v>
      </c>
      <c r="D16" s="31" t="s">
        <v>145</v>
      </c>
      <c r="E16" s="32">
        <f>VLOOKUP(A16,LookerStudioData!A:K,11,false)</f>
        <v>53</v>
      </c>
      <c r="F16" s="32">
        <f>VLOOKUP(A16,LookerStudioData!A:Q,17,false)</f>
        <v>20</v>
      </c>
      <c r="G16" s="32">
        <f>VLOOKUP(A16,LookerStudioData!A:R,18,false)</f>
        <v>3</v>
      </c>
      <c r="H16" s="33">
        <f>VLOOKUP(A16,LookerStudioData!A:S,19,false)</f>
        <v>8</v>
      </c>
      <c r="I16" s="32">
        <f>VLOOKUP(A16,LookerStudioData!A:M,13,false)</f>
        <v>31</v>
      </c>
      <c r="J16" s="32">
        <f>VLOOKUP(A16,LookerStudioData!A:N,14,false)</f>
        <v>6</v>
      </c>
      <c r="K16" s="33">
        <f>VLOOKUP(A16,LookerStudioData!A:O,15,false)</f>
        <v>13</v>
      </c>
      <c r="L16" s="32">
        <f>VLOOKUP(A16,LookerStudioData!A:T,20,false)</f>
        <v>0</v>
      </c>
      <c r="M16" s="32">
        <f>VLOOKUP(A16,LookerStudioData!A:U,21,false)</f>
        <v>0</v>
      </c>
      <c r="N16" s="32">
        <f>VLOOKUP(A16,LookerStudioData!A:V,22,false)</f>
        <v>0</v>
      </c>
      <c r="O16" s="32">
        <f>VLOOKUP(A16,LookerStudioData!A:W,23,false)</f>
        <v>0</v>
      </c>
      <c r="P16" s="32">
        <f>VLOOKUP(A16,LookerStudioData!A:X,24,false)</f>
        <v>0</v>
      </c>
      <c r="Q16" s="32">
        <f>VLOOKUP(A16,LookerStudioData!A:Y,25,false)</f>
        <v>0</v>
      </c>
      <c r="R16" s="32">
        <f>VLOOKUP(A16,LookerStudioData!A:Z,26,false)</f>
        <v>4</v>
      </c>
    </row>
    <row r="17">
      <c r="A17" s="22" t="s">
        <v>92</v>
      </c>
      <c r="B17" s="22" t="s">
        <v>93</v>
      </c>
      <c r="C17" s="22" t="s">
        <v>94</v>
      </c>
      <c r="D17" s="31" t="s">
        <v>146</v>
      </c>
      <c r="E17" s="32">
        <f>VLOOKUP(A17,LookerStudioData!A:K,11,false)</f>
        <v>79</v>
      </c>
      <c r="F17" s="32">
        <f>VLOOKUP(A17,LookerStudioData!A:Q,17,false)</f>
        <v>47</v>
      </c>
      <c r="G17" s="32">
        <f>VLOOKUP(A17,LookerStudioData!A:R,18,false)</f>
        <v>5</v>
      </c>
      <c r="H17" s="33">
        <f>VLOOKUP(A17,LookerStudioData!A:S,19,false)</f>
        <v>8</v>
      </c>
      <c r="I17" s="32">
        <f>VLOOKUP(A17,LookerStudioData!A:M,13,false)</f>
        <v>73</v>
      </c>
      <c r="J17" s="32">
        <f>VLOOKUP(A17,LookerStudioData!A:N,14,false)</f>
        <v>12</v>
      </c>
      <c r="K17" s="33">
        <f>VLOOKUP(A17,LookerStudioData!A:O,15,false)</f>
        <v>13</v>
      </c>
      <c r="L17" s="32">
        <f>VLOOKUP(A17,LookerStudioData!A:T,20,false)</f>
        <v>0</v>
      </c>
      <c r="M17" s="32">
        <f>VLOOKUP(A17,LookerStudioData!A:U,21,false)</f>
        <v>0</v>
      </c>
      <c r="N17" s="32">
        <f>VLOOKUP(A17,LookerStudioData!A:V,22,false)</f>
        <v>0</v>
      </c>
      <c r="O17" s="32">
        <f>VLOOKUP(A17,LookerStudioData!A:W,23,false)</f>
        <v>0</v>
      </c>
      <c r="P17" s="32">
        <f>VLOOKUP(A17,LookerStudioData!A:X,24,false)</f>
        <v>80</v>
      </c>
      <c r="Q17" s="32">
        <f>VLOOKUP(A17,LookerStudioData!A:Y,25,false)</f>
        <v>4</v>
      </c>
      <c r="R17" s="32">
        <f>VLOOKUP(A17,LookerStudioData!A:Z,26,false)</f>
        <v>4</v>
      </c>
    </row>
    <row r="18">
      <c r="A18" s="22" t="s">
        <v>96</v>
      </c>
      <c r="B18" s="22" t="s">
        <v>97</v>
      </c>
      <c r="C18" s="22" t="s">
        <v>98</v>
      </c>
      <c r="D18" s="31" t="s">
        <v>147</v>
      </c>
      <c r="E18" s="32" t="str">
        <f>VLOOKUP(A18,LookerStudioData!A:K,11,false)</f>
        <v>#N/A</v>
      </c>
      <c r="F18" s="32" t="str">
        <f>VLOOKUP(A18,LookerStudioData!A:Q,17,false)</f>
        <v>#N/A</v>
      </c>
      <c r="G18" s="32" t="str">
        <f>VLOOKUP(A18,LookerStudioData!A:R,18,false)</f>
        <v>#N/A</v>
      </c>
      <c r="H18" s="33" t="str">
        <f>VLOOKUP(A18,LookerStudioData!A:S,19,false)</f>
        <v>#N/A</v>
      </c>
      <c r="I18" s="32" t="str">
        <f>VLOOKUP(A18,LookerStudioData!A:M,13,false)</f>
        <v>#N/A</v>
      </c>
      <c r="J18" s="32" t="str">
        <f>VLOOKUP(A18,LookerStudioData!A:N,14,false)</f>
        <v>#N/A</v>
      </c>
      <c r="K18" s="33" t="str">
        <f>VLOOKUP(A18,LookerStudioData!A:O,15,false)</f>
        <v>#N/A</v>
      </c>
      <c r="L18" s="32" t="str">
        <f>VLOOKUP(A18,LookerStudioData!A:T,20,false)</f>
        <v>#N/A</v>
      </c>
      <c r="M18" s="32" t="str">
        <f>VLOOKUP(A18,LookerStudioData!A:U,21,false)</f>
        <v>#N/A</v>
      </c>
      <c r="N18" s="32" t="str">
        <f>VLOOKUP(A18,LookerStudioData!A:V,22,false)</f>
        <v>#N/A</v>
      </c>
      <c r="O18" s="32" t="str">
        <f>VLOOKUP(A18,LookerStudioData!A:W,23,false)</f>
        <v>#N/A</v>
      </c>
      <c r="P18" s="32" t="str">
        <f>VLOOKUP(A18,LookerStudioData!A:X,24,false)</f>
        <v>#N/A</v>
      </c>
      <c r="Q18" s="32" t="str">
        <f>VLOOKUP(A18,LookerStudioData!A:Y,25,false)</f>
        <v>#N/A</v>
      </c>
      <c r="R18" s="32" t="str">
        <f>VLOOKUP(A18,LookerStudioData!A:Z,26,false)</f>
        <v>#N/A</v>
      </c>
    </row>
    <row r="19">
      <c r="A19" s="22" t="s">
        <v>101</v>
      </c>
      <c r="B19" s="22" t="s">
        <v>102</v>
      </c>
      <c r="C19" s="22" t="s">
        <v>103</v>
      </c>
      <c r="D19" s="31" t="s">
        <v>148</v>
      </c>
      <c r="E19" s="32">
        <f>VLOOKUP(A19,LookerStudioData!A:K,11,false)</f>
        <v>87</v>
      </c>
      <c r="F19" s="32">
        <f>VLOOKUP(A19,LookerStudioData!A:Q,17,false)</f>
        <v>92</v>
      </c>
      <c r="G19" s="32">
        <f>VLOOKUP(A19,LookerStudioData!A:R,18,false)</f>
        <v>9</v>
      </c>
      <c r="H19" s="33">
        <f>VLOOKUP(A19,LookerStudioData!A:S,19,false)</f>
        <v>8</v>
      </c>
      <c r="I19" s="32">
        <f>VLOOKUP(A19,LookerStudioData!A:M,13,false)</f>
        <v>74</v>
      </c>
      <c r="J19" s="32">
        <f>VLOOKUP(A19,LookerStudioData!A:N,14,false)</f>
        <v>13</v>
      </c>
      <c r="K19" s="33">
        <f>VLOOKUP(A19,LookerStudioData!A:O,15,false)</f>
        <v>13</v>
      </c>
      <c r="L19" s="32">
        <f>VLOOKUP(A19,LookerStudioData!A:T,20,false)</f>
        <v>0</v>
      </c>
      <c r="M19" s="32">
        <f>VLOOKUP(A19,LookerStudioData!A:U,21,false)</f>
        <v>0</v>
      </c>
      <c r="N19" s="32">
        <f>VLOOKUP(A19,LookerStudioData!A:V,22,false)</f>
        <v>86</v>
      </c>
      <c r="O19" s="32">
        <f>VLOOKUP(A19,LookerStudioData!A:W,23,false)</f>
        <v>1</v>
      </c>
      <c r="P19" s="32">
        <f>VLOOKUP(A19,LookerStudioData!A:X,24,false)</f>
        <v>30</v>
      </c>
      <c r="Q19" s="32">
        <f>VLOOKUP(A19,LookerStudioData!A:Y,25,false)</f>
        <v>1</v>
      </c>
      <c r="R19" s="32">
        <f>VLOOKUP(A19,LookerStudioData!A:Z,26,false)</f>
        <v>4</v>
      </c>
    </row>
    <row r="20">
      <c r="A20" s="22" t="s">
        <v>105</v>
      </c>
      <c r="B20" s="22" t="s">
        <v>106</v>
      </c>
      <c r="C20" s="22" t="s">
        <v>107</v>
      </c>
      <c r="D20" s="31" t="s">
        <v>149</v>
      </c>
      <c r="E20" s="32">
        <f>VLOOKUP(A20,LookerStudioData!A:K,11,false)</f>
        <v>79</v>
      </c>
      <c r="F20" s="32">
        <f>VLOOKUP(A20,LookerStudioData!A:Q,17,false)</f>
        <v>69</v>
      </c>
      <c r="G20" s="32">
        <f>VLOOKUP(A20,LookerStudioData!A:R,18,false)</f>
        <v>9</v>
      </c>
      <c r="H20" s="33">
        <f>VLOOKUP(A20,LookerStudioData!A:S,19,false)</f>
        <v>8</v>
      </c>
      <c r="I20" s="32">
        <f>VLOOKUP(A20,LookerStudioData!A:M,13,false)</f>
        <v>77</v>
      </c>
      <c r="J20" s="32">
        <f>VLOOKUP(A20,LookerStudioData!A:N,14,false)</f>
        <v>13</v>
      </c>
      <c r="K20" s="33">
        <f>VLOOKUP(A20,LookerStudioData!A:O,15,false)</f>
        <v>13</v>
      </c>
      <c r="L20" s="32">
        <f>VLOOKUP(A20,LookerStudioData!A:T,20,false)</f>
        <v>0</v>
      </c>
      <c r="M20" s="32">
        <f>VLOOKUP(A20,LookerStudioData!A:U,21,false)</f>
        <v>0</v>
      </c>
      <c r="N20" s="32">
        <f>VLOOKUP(A20,LookerStudioData!A:V,22,false)</f>
        <v>64</v>
      </c>
      <c r="O20" s="32">
        <f>VLOOKUP(A20,LookerStudioData!A:W,23,false)</f>
        <v>1</v>
      </c>
      <c r="P20" s="32">
        <f>VLOOKUP(A20,LookerStudioData!A:X,24,false)</f>
        <v>64</v>
      </c>
      <c r="Q20" s="32">
        <f>VLOOKUP(A20,LookerStudioData!A:Y,25,false)</f>
        <v>4</v>
      </c>
      <c r="R20" s="32">
        <f>VLOOKUP(A20,LookerStudioData!A:Z,26,false)</f>
        <v>4</v>
      </c>
    </row>
    <row r="21">
      <c r="A21" s="22" t="s">
        <v>108</v>
      </c>
      <c r="B21" s="22" t="s">
        <v>109</v>
      </c>
      <c r="C21" s="22" t="s">
        <v>110</v>
      </c>
      <c r="D21" s="31" t="s">
        <v>149</v>
      </c>
      <c r="E21" s="32">
        <f>VLOOKUP(A21,LookerStudioData!A:K,11,false)</f>
        <v>93</v>
      </c>
      <c r="F21" s="32">
        <f>VLOOKUP(A21,LookerStudioData!A:Q,17,false)</f>
        <v>61</v>
      </c>
      <c r="G21" s="32">
        <f>VLOOKUP(A21,LookerStudioData!A:R,18,false)</f>
        <v>7</v>
      </c>
      <c r="H21" s="33">
        <f>VLOOKUP(A21,LookerStudioData!A:S,19,false)</f>
        <v>8</v>
      </c>
      <c r="I21" s="32">
        <f>VLOOKUP(A21,LookerStudioData!A:M,13,false)</f>
        <v>80</v>
      </c>
      <c r="J21" s="32">
        <f>VLOOKUP(A21,LookerStudioData!A:N,14,false)</f>
        <v>13</v>
      </c>
      <c r="K21" s="33">
        <f>VLOOKUP(A21,LookerStudioData!A:O,15,false)</f>
        <v>13</v>
      </c>
      <c r="L21" s="32">
        <f>VLOOKUP(A21,LookerStudioData!A:T,20,false)</f>
        <v>0</v>
      </c>
      <c r="M21" s="32">
        <f>VLOOKUP(A21,LookerStudioData!A:U,21,false)</f>
        <v>0</v>
      </c>
      <c r="N21" s="32">
        <f>VLOOKUP(A21,LookerStudioData!A:V,22,false)</f>
        <v>69</v>
      </c>
      <c r="O21" s="32">
        <f>VLOOKUP(A21,LookerStudioData!A:W,23,false)</f>
        <v>1</v>
      </c>
      <c r="P21" s="32">
        <f>VLOOKUP(A21,LookerStudioData!A:X,24,false)</f>
        <v>52</v>
      </c>
      <c r="Q21" s="32">
        <f>VLOOKUP(A21,LookerStudioData!A:Y,25,false)</f>
        <v>3</v>
      </c>
      <c r="R21" s="32">
        <f>VLOOKUP(A21,LookerStudioData!A:Z,26,false)</f>
        <v>4</v>
      </c>
    </row>
    <row r="22">
      <c r="A22" s="22" t="s">
        <v>111</v>
      </c>
      <c r="B22" s="22" t="s">
        <v>112</v>
      </c>
      <c r="C22" s="22" t="s">
        <v>113</v>
      </c>
      <c r="D22" s="31" t="s">
        <v>150</v>
      </c>
      <c r="E22" s="32">
        <f>VLOOKUP(A22,LookerStudioData!A:K,11,false)</f>
        <v>62</v>
      </c>
      <c r="F22" s="32">
        <f>VLOOKUP(A22,LookerStudioData!A:Q,17,false)</f>
        <v>54</v>
      </c>
      <c r="G22" s="32">
        <f>VLOOKUP(A22,LookerStudioData!A:R,18,false)</f>
        <v>7</v>
      </c>
      <c r="H22" s="33">
        <f>VLOOKUP(A22,LookerStudioData!A:S,19,false)</f>
        <v>8</v>
      </c>
      <c r="I22" s="32">
        <f>VLOOKUP(A22,LookerStudioData!A:M,13,false)</f>
        <v>40</v>
      </c>
      <c r="J22" s="32">
        <f>VLOOKUP(A22,LookerStudioData!A:N,14,false)</f>
        <v>8</v>
      </c>
      <c r="K22" s="33">
        <f>VLOOKUP(A22,LookerStudioData!A:O,15,false)</f>
        <v>13</v>
      </c>
      <c r="L22" s="32">
        <f>VLOOKUP(A22,LookerStudioData!A:T,20,false)</f>
        <v>0</v>
      </c>
      <c r="M22" s="32">
        <f>VLOOKUP(A22,LookerStudioData!A:U,21,false)</f>
        <v>0</v>
      </c>
      <c r="N22" s="32">
        <f>VLOOKUP(A22,LookerStudioData!A:V,22,false)</f>
        <v>0</v>
      </c>
      <c r="O22" s="32">
        <f>VLOOKUP(A22,LookerStudioData!A:W,23,false)</f>
        <v>0</v>
      </c>
      <c r="P22" s="32">
        <f>VLOOKUP(A22,LookerStudioData!A:X,24,false)</f>
        <v>0</v>
      </c>
      <c r="Q22" s="32">
        <f>VLOOKUP(A22,LookerStudioData!A:Y,25,false)</f>
        <v>0</v>
      </c>
      <c r="R22" s="32">
        <f>VLOOKUP(A22,LookerStudioData!A:Z,26,false)</f>
        <v>4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4" max="4" width="13.25"/>
  </cols>
  <sheetData>
    <row r="1">
      <c r="A1" s="35" t="s">
        <v>151</v>
      </c>
      <c r="B1" s="35" t="s">
        <v>25</v>
      </c>
      <c r="C1" s="35" t="s">
        <v>2</v>
      </c>
      <c r="D1" s="35" t="s">
        <v>152</v>
      </c>
      <c r="E1" s="35" t="s">
        <v>153</v>
      </c>
      <c r="F1" s="35" t="s">
        <v>154</v>
      </c>
      <c r="G1" s="35" t="s">
        <v>155</v>
      </c>
      <c r="H1" s="35" t="s">
        <v>156</v>
      </c>
      <c r="I1" s="35" t="s">
        <v>157</v>
      </c>
      <c r="J1" s="35" t="s">
        <v>158</v>
      </c>
      <c r="K1" s="35" t="s">
        <v>119</v>
      </c>
      <c r="L1" s="35" t="s">
        <v>159</v>
      </c>
      <c r="M1" s="35" t="s">
        <v>160</v>
      </c>
      <c r="N1" s="35" t="s">
        <v>124</v>
      </c>
      <c r="O1" s="35" t="s">
        <v>125</v>
      </c>
      <c r="P1" s="35" t="s">
        <v>161</v>
      </c>
      <c r="Q1" s="35" t="s">
        <v>162</v>
      </c>
      <c r="R1" s="35" t="s">
        <v>121</v>
      </c>
      <c r="S1" s="35" t="s">
        <v>122</v>
      </c>
      <c r="T1" s="35" t="s">
        <v>126</v>
      </c>
      <c r="U1" s="35" t="s">
        <v>127</v>
      </c>
      <c r="V1" s="35" t="s">
        <v>128</v>
      </c>
      <c r="W1" s="35" t="s">
        <v>129</v>
      </c>
      <c r="X1" s="35" t="s">
        <v>130</v>
      </c>
      <c r="Y1" s="35" t="s">
        <v>131</v>
      </c>
      <c r="Z1" s="35" t="s">
        <v>132</v>
      </c>
    </row>
    <row r="2">
      <c r="A2" s="35" t="s">
        <v>108</v>
      </c>
      <c r="B2" s="35" t="s">
        <v>109</v>
      </c>
      <c r="C2" s="35" t="s">
        <v>20</v>
      </c>
      <c r="D2" s="35" t="s">
        <v>163</v>
      </c>
      <c r="E2" s="35" t="s">
        <v>164</v>
      </c>
      <c r="F2" s="35" t="s">
        <v>165</v>
      </c>
      <c r="G2" s="35" t="s">
        <v>166</v>
      </c>
      <c r="H2" s="35" t="s">
        <v>167</v>
      </c>
      <c r="I2" s="36" t="s">
        <v>168</v>
      </c>
      <c r="J2" s="35" t="s">
        <v>169</v>
      </c>
      <c r="K2" s="37">
        <v>93.0</v>
      </c>
      <c r="L2" s="37">
        <v>100.0</v>
      </c>
      <c r="M2" s="37">
        <v>80.0</v>
      </c>
      <c r="N2" s="37">
        <v>13.0</v>
      </c>
      <c r="O2" s="37">
        <v>13.0</v>
      </c>
      <c r="P2" s="37">
        <v>88.0</v>
      </c>
      <c r="Q2" s="37">
        <v>61.0</v>
      </c>
      <c r="R2" s="37">
        <v>7.0</v>
      </c>
      <c r="S2" s="37">
        <v>8.0</v>
      </c>
      <c r="T2" s="37">
        <v>0.0</v>
      </c>
      <c r="U2" s="37">
        <v>0.0</v>
      </c>
      <c r="V2" s="37">
        <v>69.0</v>
      </c>
      <c r="W2" s="37">
        <v>1.0</v>
      </c>
      <c r="X2" s="37">
        <v>52.0</v>
      </c>
      <c r="Y2" s="37">
        <v>3.0</v>
      </c>
      <c r="Z2" s="37">
        <v>4.0</v>
      </c>
    </row>
    <row r="3">
      <c r="A3" s="35" t="s">
        <v>105</v>
      </c>
      <c r="B3" s="35" t="s">
        <v>106</v>
      </c>
      <c r="C3" s="35" t="s">
        <v>20</v>
      </c>
      <c r="D3" s="35" t="s">
        <v>163</v>
      </c>
      <c r="E3" s="35" t="s">
        <v>164</v>
      </c>
      <c r="F3" s="35" t="s">
        <v>165</v>
      </c>
      <c r="G3" s="35" t="s">
        <v>166</v>
      </c>
      <c r="H3" s="35" t="s">
        <v>167</v>
      </c>
      <c r="I3" s="36" t="s">
        <v>168</v>
      </c>
      <c r="J3" s="35" t="s">
        <v>169</v>
      </c>
      <c r="K3" s="37">
        <v>79.0</v>
      </c>
      <c r="L3" s="37">
        <v>100.0</v>
      </c>
      <c r="M3" s="37">
        <v>77.0</v>
      </c>
      <c r="N3" s="37">
        <v>13.0</v>
      </c>
      <c r="O3" s="37">
        <v>13.0</v>
      </c>
      <c r="P3" s="37">
        <v>113.0</v>
      </c>
      <c r="Q3" s="37">
        <v>69.0</v>
      </c>
      <c r="R3" s="37">
        <v>9.0</v>
      </c>
      <c r="S3" s="37">
        <v>8.0</v>
      </c>
      <c r="T3" s="37">
        <v>0.0</v>
      </c>
      <c r="U3" s="37">
        <v>0.0</v>
      </c>
      <c r="V3" s="37">
        <v>64.0</v>
      </c>
      <c r="W3" s="37">
        <v>1.0</v>
      </c>
      <c r="X3" s="37">
        <v>64.0</v>
      </c>
      <c r="Y3" s="37">
        <v>4.0</v>
      </c>
      <c r="Z3" s="37">
        <v>4.0</v>
      </c>
    </row>
    <row r="4">
      <c r="A4" s="35" t="s">
        <v>83</v>
      </c>
      <c r="B4" s="35" t="s">
        <v>84</v>
      </c>
      <c r="C4" s="35" t="s">
        <v>20</v>
      </c>
      <c r="D4" s="35" t="s">
        <v>163</v>
      </c>
      <c r="E4" s="35" t="s">
        <v>164</v>
      </c>
      <c r="F4" s="35" t="s">
        <v>165</v>
      </c>
      <c r="G4" s="35" t="s">
        <v>166</v>
      </c>
      <c r="H4" s="35" t="s">
        <v>167</v>
      </c>
      <c r="I4" s="36" t="s">
        <v>168</v>
      </c>
      <c r="J4" s="35" t="s">
        <v>169</v>
      </c>
      <c r="K4" s="37">
        <v>50.0</v>
      </c>
      <c r="L4" s="37">
        <v>0.0</v>
      </c>
      <c r="M4" s="37">
        <v>0.0</v>
      </c>
      <c r="N4" s="37">
        <v>0.0</v>
      </c>
      <c r="O4" s="37">
        <v>13.0</v>
      </c>
      <c r="P4" s="37">
        <v>75.0</v>
      </c>
      <c r="Q4" s="37">
        <v>21.0</v>
      </c>
      <c r="R4" s="37">
        <v>6.0</v>
      </c>
      <c r="S4" s="37">
        <v>8.0</v>
      </c>
      <c r="T4" s="37">
        <v>0.0</v>
      </c>
      <c r="U4" s="37">
        <v>0.0</v>
      </c>
      <c r="V4" s="37">
        <v>0.0</v>
      </c>
      <c r="W4" s="37">
        <v>0.0</v>
      </c>
      <c r="X4" s="37">
        <v>0.0</v>
      </c>
      <c r="Y4" s="37">
        <v>0.0</v>
      </c>
      <c r="Z4" s="37">
        <v>4.0</v>
      </c>
    </row>
    <row r="5">
      <c r="A5" s="35" t="s">
        <v>69</v>
      </c>
      <c r="B5" s="35" t="s">
        <v>70</v>
      </c>
      <c r="C5" s="35" t="s">
        <v>20</v>
      </c>
      <c r="D5" s="35" t="s">
        <v>163</v>
      </c>
      <c r="E5" s="35" t="s">
        <v>164</v>
      </c>
      <c r="F5" s="35" t="s">
        <v>165</v>
      </c>
      <c r="G5" s="35" t="s">
        <v>166</v>
      </c>
      <c r="H5" s="35" t="s">
        <v>167</v>
      </c>
      <c r="I5" s="36" t="s">
        <v>168</v>
      </c>
      <c r="J5" s="35" t="s">
        <v>169</v>
      </c>
      <c r="K5" s="37">
        <v>90.0</v>
      </c>
      <c r="L5" s="37">
        <v>77.0</v>
      </c>
      <c r="M5" s="37">
        <v>54.0</v>
      </c>
      <c r="N5" s="37">
        <v>10.0</v>
      </c>
      <c r="O5" s="37">
        <v>13.0</v>
      </c>
      <c r="P5" s="37">
        <v>113.0</v>
      </c>
      <c r="Q5" s="37">
        <v>49.0</v>
      </c>
      <c r="R5" s="37">
        <v>9.0</v>
      </c>
      <c r="S5" s="37">
        <v>8.0</v>
      </c>
      <c r="T5" s="37">
        <v>0.0</v>
      </c>
      <c r="U5" s="37">
        <v>0.0</v>
      </c>
      <c r="V5" s="37">
        <v>61.0</v>
      </c>
      <c r="W5" s="37">
        <v>1.0</v>
      </c>
      <c r="X5" s="37">
        <v>58.0</v>
      </c>
      <c r="Y5" s="37">
        <v>4.0</v>
      </c>
      <c r="Z5" s="37">
        <v>4.0</v>
      </c>
    </row>
    <row r="6">
      <c r="A6" s="35" t="s">
        <v>66</v>
      </c>
      <c r="B6" s="35" t="s">
        <v>67</v>
      </c>
      <c r="C6" s="35" t="s">
        <v>20</v>
      </c>
      <c r="D6" s="35" t="s">
        <v>163</v>
      </c>
      <c r="E6" s="35" t="s">
        <v>164</v>
      </c>
      <c r="F6" s="35" t="s">
        <v>165</v>
      </c>
      <c r="G6" s="35" t="s">
        <v>166</v>
      </c>
      <c r="H6" s="35" t="s">
        <v>167</v>
      </c>
      <c r="I6" s="36" t="s">
        <v>168</v>
      </c>
      <c r="J6" s="35" t="s">
        <v>169</v>
      </c>
      <c r="K6" s="37">
        <v>64.0</v>
      </c>
      <c r="L6" s="37">
        <v>100.0</v>
      </c>
      <c r="M6" s="37">
        <v>76.0</v>
      </c>
      <c r="N6" s="37">
        <v>13.0</v>
      </c>
      <c r="O6" s="37">
        <v>13.0</v>
      </c>
      <c r="P6" s="37">
        <v>113.0</v>
      </c>
      <c r="Q6" s="37">
        <v>81.0</v>
      </c>
      <c r="R6" s="37">
        <v>9.0</v>
      </c>
      <c r="S6" s="37">
        <v>8.0</v>
      </c>
      <c r="T6" s="37">
        <v>0.0</v>
      </c>
      <c r="U6" s="37">
        <v>0.0</v>
      </c>
      <c r="V6" s="37">
        <v>51.0</v>
      </c>
      <c r="W6" s="37">
        <v>1.0</v>
      </c>
      <c r="X6" s="37">
        <v>70.0</v>
      </c>
      <c r="Y6" s="37">
        <v>4.0</v>
      </c>
      <c r="Z6" s="37">
        <v>4.0</v>
      </c>
    </row>
    <row r="7">
      <c r="A7" s="35" t="s">
        <v>78</v>
      </c>
      <c r="B7" s="35" t="s">
        <v>79</v>
      </c>
      <c r="C7" s="35" t="s">
        <v>20</v>
      </c>
      <c r="D7" s="35" t="s">
        <v>163</v>
      </c>
      <c r="E7" s="35" t="s">
        <v>164</v>
      </c>
      <c r="F7" s="35" t="s">
        <v>165</v>
      </c>
      <c r="G7" s="35" t="s">
        <v>166</v>
      </c>
      <c r="H7" s="35" t="s">
        <v>167</v>
      </c>
      <c r="I7" s="36" t="s">
        <v>168</v>
      </c>
      <c r="J7" s="35" t="s">
        <v>169</v>
      </c>
      <c r="K7" s="37">
        <v>76.0</v>
      </c>
      <c r="L7" s="37">
        <v>92.0</v>
      </c>
      <c r="M7" s="37">
        <v>70.0</v>
      </c>
      <c r="N7" s="37">
        <v>12.0</v>
      </c>
      <c r="O7" s="37">
        <v>13.0</v>
      </c>
      <c r="P7" s="37">
        <v>100.0</v>
      </c>
      <c r="Q7" s="37">
        <v>69.0</v>
      </c>
      <c r="R7" s="37">
        <v>8.0</v>
      </c>
      <c r="S7" s="37">
        <v>8.0</v>
      </c>
      <c r="T7" s="37">
        <v>0.0</v>
      </c>
      <c r="U7" s="37">
        <v>0.0</v>
      </c>
      <c r="V7" s="37">
        <v>68.0</v>
      </c>
      <c r="W7" s="37">
        <v>1.0</v>
      </c>
      <c r="X7" s="37">
        <v>58.0</v>
      </c>
      <c r="Y7" s="37">
        <v>4.0</v>
      </c>
      <c r="Z7" s="37">
        <v>4.0</v>
      </c>
    </row>
    <row r="8">
      <c r="A8" s="35" t="s">
        <v>92</v>
      </c>
      <c r="B8" s="35" t="s">
        <v>93</v>
      </c>
      <c r="C8" s="35" t="s">
        <v>20</v>
      </c>
      <c r="D8" s="35" t="s">
        <v>163</v>
      </c>
      <c r="E8" s="35" t="s">
        <v>164</v>
      </c>
      <c r="F8" s="35" t="s">
        <v>165</v>
      </c>
      <c r="G8" s="35" t="s">
        <v>166</v>
      </c>
      <c r="H8" s="35" t="s">
        <v>167</v>
      </c>
      <c r="I8" s="36" t="s">
        <v>168</v>
      </c>
      <c r="J8" s="35" t="s">
        <v>169</v>
      </c>
      <c r="K8" s="37">
        <v>79.0</v>
      </c>
      <c r="L8" s="37">
        <v>92.0</v>
      </c>
      <c r="M8" s="37">
        <v>73.0</v>
      </c>
      <c r="N8" s="37">
        <v>12.0</v>
      </c>
      <c r="O8" s="37">
        <v>13.0</v>
      </c>
      <c r="P8" s="37">
        <v>63.0</v>
      </c>
      <c r="Q8" s="37">
        <v>47.0</v>
      </c>
      <c r="R8" s="37">
        <v>5.0</v>
      </c>
      <c r="S8" s="37">
        <v>8.0</v>
      </c>
      <c r="T8" s="37">
        <v>0.0</v>
      </c>
      <c r="U8" s="37">
        <v>0.0</v>
      </c>
      <c r="V8" s="37">
        <v>0.0</v>
      </c>
      <c r="W8" s="37">
        <v>0.0</v>
      </c>
      <c r="X8" s="37">
        <v>80.0</v>
      </c>
      <c r="Y8" s="37">
        <v>4.0</v>
      </c>
      <c r="Z8" s="37">
        <v>4.0</v>
      </c>
    </row>
    <row r="9">
      <c r="A9" s="35" t="s">
        <v>89</v>
      </c>
      <c r="B9" s="35" t="s">
        <v>90</v>
      </c>
      <c r="C9" s="35" t="s">
        <v>20</v>
      </c>
      <c r="D9" s="35" t="s">
        <v>163</v>
      </c>
      <c r="E9" s="35" t="s">
        <v>164</v>
      </c>
      <c r="F9" s="35" t="s">
        <v>165</v>
      </c>
      <c r="G9" s="35" t="s">
        <v>166</v>
      </c>
      <c r="H9" s="35" t="s">
        <v>167</v>
      </c>
      <c r="I9" s="36" t="s">
        <v>168</v>
      </c>
      <c r="J9" s="35" t="s">
        <v>169</v>
      </c>
      <c r="K9" s="37">
        <v>53.0</v>
      </c>
      <c r="L9" s="37">
        <v>46.0</v>
      </c>
      <c r="M9" s="37">
        <v>31.0</v>
      </c>
      <c r="N9" s="37">
        <v>6.0</v>
      </c>
      <c r="O9" s="37">
        <v>13.0</v>
      </c>
      <c r="P9" s="37">
        <v>38.0</v>
      </c>
      <c r="Q9" s="37">
        <v>20.0</v>
      </c>
      <c r="R9" s="37">
        <v>3.0</v>
      </c>
      <c r="S9" s="37">
        <v>8.0</v>
      </c>
      <c r="T9" s="37">
        <v>0.0</v>
      </c>
      <c r="U9" s="37">
        <v>0.0</v>
      </c>
      <c r="V9" s="37">
        <v>0.0</v>
      </c>
      <c r="W9" s="37">
        <v>0.0</v>
      </c>
      <c r="X9" s="37">
        <v>0.0</v>
      </c>
      <c r="Y9" s="37">
        <v>0.0</v>
      </c>
      <c r="Z9" s="37">
        <v>4.0</v>
      </c>
    </row>
    <row r="10">
      <c r="A10" s="35" t="s">
        <v>73</v>
      </c>
      <c r="B10" s="35" t="s">
        <v>74</v>
      </c>
      <c r="C10" s="35" t="s">
        <v>20</v>
      </c>
      <c r="D10" s="35" t="s">
        <v>163</v>
      </c>
      <c r="E10" s="35" t="s">
        <v>164</v>
      </c>
      <c r="F10" s="35" t="s">
        <v>165</v>
      </c>
      <c r="G10" s="35" t="s">
        <v>166</v>
      </c>
      <c r="H10" s="35" t="s">
        <v>167</v>
      </c>
      <c r="I10" s="36" t="s">
        <v>168</v>
      </c>
      <c r="J10" s="35" t="s">
        <v>169</v>
      </c>
      <c r="K10" s="37">
        <v>36.0</v>
      </c>
      <c r="L10" s="37">
        <v>46.0</v>
      </c>
      <c r="M10" s="37">
        <v>33.0</v>
      </c>
      <c r="N10" s="37">
        <v>6.0</v>
      </c>
      <c r="O10" s="37">
        <v>13.0</v>
      </c>
      <c r="P10" s="37">
        <v>38.0</v>
      </c>
      <c r="Q10" s="37">
        <v>27.0</v>
      </c>
      <c r="R10" s="37">
        <v>3.0</v>
      </c>
      <c r="S10" s="37">
        <v>8.0</v>
      </c>
      <c r="T10" s="37">
        <v>0.0</v>
      </c>
      <c r="U10" s="37">
        <v>0.0</v>
      </c>
      <c r="V10" s="37">
        <v>61.0</v>
      </c>
      <c r="W10" s="37">
        <v>1.0</v>
      </c>
      <c r="X10" s="37">
        <v>62.0</v>
      </c>
      <c r="Y10" s="37">
        <v>3.0</v>
      </c>
      <c r="Z10" s="37">
        <v>4.0</v>
      </c>
    </row>
    <row r="11">
      <c r="A11" s="35" t="s">
        <v>58</v>
      </c>
      <c r="B11" s="35" t="s">
        <v>59</v>
      </c>
      <c r="C11" s="35" t="s">
        <v>20</v>
      </c>
      <c r="D11" s="35" t="s">
        <v>163</v>
      </c>
      <c r="E11" s="35" t="s">
        <v>164</v>
      </c>
      <c r="F11" s="35" t="s">
        <v>165</v>
      </c>
      <c r="G11" s="35" t="s">
        <v>166</v>
      </c>
      <c r="H11" s="35" t="s">
        <v>167</v>
      </c>
      <c r="I11" s="36" t="s">
        <v>168</v>
      </c>
      <c r="J11" s="35" t="s">
        <v>169</v>
      </c>
      <c r="K11" s="37">
        <v>82.0</v>
      </c>
      <c r="L11" s="37">
        <v>100.0</v>
      </c>
      <c r="M11" s="37">
        <v>77.0</v>
      </c>
      <c r="N11" s="37">
        <v>13.0</v>
      </c>
      <c r="O11" s="37">
        <v>13.0</v>
      </c>
      <c r="P11" s="37">
        <v>100.0</v>
      </c>
      <c r="Q11" s="37">
        <v>62.0</v>
      </c>
      <c r="R11" s="37">
        <v>8.0</v>
      </c>
      <c r="S11" s="37">
        <v>8.0</v>
      </c>
      <c r="T11" s="37">
        <v>0.0</v>
      </c>
      <c r="U11" s="37">
        <v>0.0</v>
      </c>
      <c r="V11" s="37">
        <v>78.0</v>
      </c>
      <c r="W11" s="37">
        <v>1.0</v>
      </c>
      <c r="X11" s="37">
        <v>68.0</v>
      </c>
      <c r="Y11" s="37">
        <v>4.0</v>
      </c>
      <c r="Z11" s="37">
        <v>4.0</v>
      </c>
    </row>
    <row r="12">
      <c r="A12" s="35" t="s">
        <v>55</v>
      </c>
      <c r="B12" s="35" t="s">
        <v>56</v>
      </c>
      <c r="C12" s="35" t="s">
        <v>20</v>
      </c>
      <c r="D12" s="35" t="s">
        <v>163</v>
      </c>
      <c r="E12" s="35" t="s">
        <v>164</v>
      </c>
      <c r="F12" s="35" t="s">
        <v>165</v>
      </c>
      <c r="G12" s="35" t="s">
        <v>166</v>
      </c>
      <c r="H12" s="35" t="s">
        <v>167</v>
      </c>
      <c r="I12" s="36" t="s">
        <v>168</v>
      </c>
      <c r="J12" s="35" t="s">
        <v>169</v>
      </c>
      <c r="K12" s="37">
        <v>94.0</v>
      </c>
      <c r="L12" s="37">
        <v>100.0</v>
      </c>
      <c r="M12" s="37">
        <v>80.0</v>
      </c>
      <c r="N12" s="37">
        <v>13.0</v>
      </c>
      <c r="O12" s="37">
        <v>13.0</v>
      </c>
      <c r="P12" s="37">
        <v>113.0</v>
      </c>
      <c r="Q12" s="37">
        <v>80.0</v>
      </c>
      <c r="R12" s="37">
        <v>9.0</v>
      </c>
      <c r="S12" s="37">
        <v>8.0</v>
      </c>
      <c r="T12" s="37">
        <v>0.0</v>
      </c>
      <c r="U12" s="37">
        <v>0.0</v>
      </c>
      <c r="V12" s="37">
        <v>83.0</v>
      </c>
      <c r="W12" s="37">
        <v>1.0</v>
      </c>
      <c r="X12" s="37">
        <v>64.0</v>
      </c>
      <c r="Y12" s="37">
        <v>4.0</v>
      </c>
      <c r="Z12" s="37">
        <v>4.0</v>
      </c>
    </row>
    <row r="13">
      <c r="A13" s="35" t="s">
        <v>62</v>
      </c>
      <c r="B13" s="35" t="s">
        <v>63</v>
      </c>
      <c r="C13" s="35" t="s">
        <v>20</v>
      </c>
      <c r="D13" s="35" t="s">
        <v>163</v>
      </c>
      <c r="E13" s="35" t="s">
        <v>164</v>
      </c>
      <c r="F13" s="35" t="s">
        <v>165</v>
      </c>
      <c r="G13" s="35" t="s">
        <v>166</v>
      </c>
      <c r="H13" s="35" t="s">
        <v>167</v>
      </c>
      <c r="I13" s="36" t="s">
        <v>168</v>
      </c>
      <c r="J13" s="35" t="s">
        <v>169</v>
      </c>
      <c r="K13" s="37">
        <v>86.0</v>
      </c>
      <c r="L13" s="37">
        <v>92.0</v>
      </c>
      <c r="M13" s="37">
        <v>69.0</v>
      </c>
      <c r="N13" s="37">
        <v>12.0</v>
      </c>
      <c r="O13" s="37">
        <v>13.0</v>
      </c>
      <c r="P13" s="37">
        <v>113.0</v>
      </c>
      <c r="Q13" s="37">
        <v>88.0</v>
      </c>
      <c r="R13" s="37">
        <v>9.0</v>
      </c>
      <c r="S13" s="37">
        <v>8.0</v>
      </c>
      <c r="T13" s="37">
        <v>0.0</v>
      </c>
      <c r="U13" s="37">
        <v>0.0</v>
      </c>
      <c r="V13" s="37">
        <v>69.0</v>
      </c>
      <c r="W13" s="37">
        <v>1.0</v>
      </c>
      <c r="X13" s="37">
        <v>60.0</v>
      </c>
      <c r="Y13" s="37">
        <v>3.0</v>
      </c>
      <c r="Z13" s="37">
        <v>4.0</v>
      </c>
    </row>
    <row r="14">
      <c r="A14" s="35" t="s">
        <v>50</v>
      </c>
      <c r="B14" s="35" t="s">
        <v>51</v>
      </c>
      <c r="C14" s="35" t="s">
        <v>20</v>
      </c>
      <c r="D14" s="35" t="s">
        <v>163</v>
      </c>
      <c r="E14" s="35" t="s">
        <v>164</v>
      </c>
      <c r="F14" s="35" t="s">
        <v>165</v>
      </c>
      <c r="G14" s="35" t="s">
        <v>166</v>
      </c>
      <c r="H14" s="35" t="s">
        <v>167</v>
      </c>
      <c r="I14" s="36" t="s">
        <v>168</v>
      </c>
      <c r="J14" s="35" t="s">
        <v>169</v>
      </c>
      <c r="K14" s="37">
        <v>69.0</v>
      </c>
      <c r="L14" s="37">
        <v>77.0</v>
      </c>
      <c r="M14" s="37">
        <v>53.0</v>
      </c>
      <c r="N14" s="37">
        <v>10.0</v>
      </c>
      <c r="O14" s="37">
        <v>13.0</v>
      </c>
      <c r="P14" s="37">
        <v>100.0</v>
      </c>
      <c r="Q14" s="37">
        <v>67.0</v>
      </c>
      <c r="R14" s="37">
        <v>8.0</v>
      </c>
      <c r="S14" s="37">
        <v>8.0</v>
      </c>
      <c r="T14" s="37">
        <v>0.0</v>
      </c>
      <c r="U14" s="37">
        <v>0.0</v>
      </c>
      <c r="V14" s="37">
        <v>76.0</v>
      </c>
      <c r="W14" s="37">
        <v>1.0</v>
      </c>
      <c r="X14" s="37">
        <v>0.0</v>
      </c>
      <c r="Y14" s="37">
        <v>0.0</v>
      </c>
      <c r="Z14" s="37">
        <v>4.0</v>
      </c>
    </row>
    <row r="15">
      <c r="A15" s="35" t="s">
        <v>45</v>
      </c>
      <c r="B15" s="35" t="s">
        <v>46</v>
      </c>
      <c r="C15" s="35" t="s">
        <v>20</v>
      </c>
      <c r="D15" s="35" t="s">
        <v>163</v>
      </c>
      <c r="E15" s="35" t="s">
        <v>164</v>
      </c>
      <c r="F15" s="35" t="s">
        <v>165</v>
      </c>
      <c r="G15" s="35" t="s">
        <v>166</v>
      </c>
      <c r="H15" s="35" t="s">
        <v>167</v>
      </c>
      <c r="I15" s="36" t="s">
        <v>168</v>
      </c>
      <c r="J15" s="35" t="s">
        <v>169</v>
      </c>
      <c r="K15" s="37">
        <v>75.0</v>
      </c>
      <c r="L15" s="37">
        <v>77.0</v>
      </c>
      <c r="M15" s="37">
        <v>49.0</v>
      </c>
      <c r="N15" s="37">
        <v>10.0</v>
      </c>
      <c r="O15" s="37">
        <v>13.0</v>
      </c>
      <c r="P15" s="37">
        <v>100.0</v>
      </c>
      <c r="Q15" s="37">
        <v>75.0</v>
      </c>
      <c r="R15" s="37">
        <v>8.0</v>
      </c>
      <c r="S15" s="37">
        <v>8.0</v>
      </c>
      <c r="T15" s="37">
        <v>0.0</v>
      </c>
      <c r="U15" s="37">
        <v>0.0</v>
      </c>
      <c r="V15" s="37">
        <v>70.0</v>
      </c>
      <c r="W15" s="37">
        <v>1.0</v>
      </c>
      <c r="X15" s="37">
        <v>76.0</v>
      </c>
      <c r="Y15" s="37">
        <v>4.0</v>
      </c>
      <c r="Z15" s="37">
        <v>4.0</v>
      </c>
    </row>
    <row r="16">
      <c r="A16" s="35" t="s">
        <v>41</v>
      </c>
      <c r="B16" s="35" t="s">
        <v>42</v>
      </c>
      <c r="C16" s="35" t="s">
        <v>20</v>
      </c>
      <c r="D16" s="35" t="s">
        <v>163</v>
      </c>
      <c r="E16" s="35" t="s">
        <v>164</v>
      </c>
      <c r="F16" s="35" t="s">
        <v>165</v>
      </c>
      <c r="G16" s="35" t="s">
        <v>166</v>
      </c>
      <c r="H16" s="35" t="s">
        <v>167</v>
      </c>
      <c r="I16" s="36" t="s">
        <v>168</v>
      </c>
      <c r="J16" s="35" t="s">
        <v>169</v>
      </c>
      <c r="K16" s="37">
        <v>75.0</v>
      </c>
      <c r="L16" s="37">
        <v>100.0</v>
      </c>
      <c r="M16" s="37">
        <v>80.0</v>
      </c>
      <c r="N16" s="37">
        <v>13.0</v>
      </c>
      <c r="O16" s="37">
        <v>13.0</v>
      </c>
      <c r="P16" s="37">
        <v>100.0</v>
      </c>
      <c r="Q16" s="37">
        <v>82.0</v>
      </c>
      <c r="R16" s="37">
        <v>8.0</v>
      </c>
      <c r="S16" s="37">
        <v>8.0</v>
      </c>
      <c r="T16" s="37">
        <v>0.0</v>
      </c>
      <c r="U16" s="37">
        <v>0.0</v>
      </c>
      <c r="V16" s="37">
        <v>79.0</v>
      </c>
      <c r="W16" s="37">
        <v>1.0</v>
      </c>
      <c r="X16" s="37">
        <v>82.0</v>
      </c>
      <c r="Y16" s="37">
        <v>4.0</v>
      </c>
      <c r="Z16" s="37">
        <v>4.0</v>
      </c>
    </row>
    <row r="17">
      <c r="A17" s="35" t="s">
        <v>101</v>
      </c>
      <c r="B17" s="35" t="s">
        <v>102</v>
      </c>
      <c r="C17" s="35" t="s">
        <v>20</v>
      </c>
      <c r="D17" s="35" t="s">
        <v>163</v>
      </c>
      <c r="E17" s="35" t="s">
        <v>164</v>
      </c>
      <c r="F17" s="35" t="s">
        <v>165</v>
      </c>
      <c r="G17" s="35" t="s">
        <v>166</v>
      </c>
      <c r="H17" s="35" t="s">
        <v>167</v>
      </c>
      <c r="I17" s="36" t="s">
        <v>168</v>
      </c>
      <c r="J17" s="35" t="s">
        <v>169</v>
      </c>
      <c r="K17" s="37">
        <v>87.0</v>
      </c>
      <c r="L17" s="37">
        <v>100.0</v>
      </c>
      <c r="M17" s="37">
        <v>74.0</v>
      </c>
      <c r="N17" s="37">
        <v>13.0</v>
      </c>
      <c r="O17" s="37">
        <v>13.0</v>
      </c>
      <c r="P17" s="37">
        <v>113.0</v>
      </c>
      <c r="Q17" s="37">
        <v>92.0</v>
      </c>
      <c r="R17" s="37">
        <v>9.0</v>
      </c>
      <c r="S17" s="37">
        <v>8.0</v>
      </c>
      <c r="T17" s="37">
        <v>0.0</v>
      </c>
      <c r="U17" s="37">
        <v>0.0</v>
      </c>
      <c r="V17" s="37">
        <v>86.0</v>
      </c>
      <c r="W17" s="37">
        <v>1.0</v>
      </c>
      <c r="X17" s="37">
        <v>30.0</v>
      </c>
      <c r="Y17" s="37">
        <v>1.0</v>
      </c>
      <c r="Z17" s="37">
        <v>4.0</v>
      </c>
    </row>
    <row r="18">
      <c r="A18" s="35" t="s">
        <v>35</v>
      </c>
      <c r="B18" s="35" t="s">
        <v>36</v>
      </c>
      <c r="C18" s="35" t="s">
        <v>20</v>
      </c>
      <c r="D18" s="35" t="s">
        <v>163</v>
      </c>
      <c r="E18" s="35" t="s">
        <v>164</v>
      </c>
      <c r="F18" s="35" t="s">
        <v>165</v>
      </c>
      <c r="G18" s="35" t="s">
        <v>166</v>
      </c>
      <c r="H18" s="35" t="s">
        <v>167</v>
      </c>
      <c r="I18" s="36" t="s">
        <v>168</v>
      </c>
      <c r="J18" s="35" t="s">
        <v>169</v>
      </c>
      <c r="K18" s="37">
        <v>79.0</v>
      </c>
      <c r="L18" s="37">
        <v>92.0</v>
      </c>
      <c r="M18" s="37">
        <v>72.0</v>
      </c>
      <c r="N18" s="37">
        <v>12.0</v>
      </c>
      <c r="O18" s="37">
        <v>13.0</v>
      </c>
      <c r="P18" s="37">
        <v>100.0</v>
      </c>
      <c r="Q18" s="37">
        <v>84.0</v>
      </c>
      <c r="R18" s="37">
        <v>8.0</v>
      </c>
      <c r="S18" s="37">
        <v>8.0</v>
      </c>
      <c r="T18" s="37">
        <v>0.0</v>
      </c>
      <c r="U18" s="37">
        <v>0.0</v>
      </c>
      <c r="V18" s="37">
        <v>79.0</v>
      </c>
      <c r="W18" s="37">
        <v>1.0</v>
      </c>
      <c r="X18" s="37">
        <v>86.0</v>
      </c>
      <c r="Y18" s="37">
        <v>4.0</v>
      </c>
      <c r="Z18" s="37">
        <v>4.0</v>
      </c>
    </row>
    <row r="19">
      <c r="A19" s="35" t="s">
        <v>111</v>
      </c>
      <c r="B19" s="35" t="s">
        <v>112</v>
      </c>
      <c r="C19" s="35" t="s">
        <v>20</v>
      </c>
      <c r="D19" s="35" t="s">
        <v>163</v>
      </c>
      <c r="E19" s="35" t="s">
        <v>164</v>
      </c>
      <c r="F19" s="35" t="s">
        <v>165</v>
      </c>
      <c r="G19" s="35" t="s">
        <v>166</v>
      </c>
      <c r="H19" s="35" t="s">
        <v>167</v>
      </c>
      <c r="I19" s="36" t="s">
        <v>168</v>
      </c>
      <c r="J19" s="35" t="s">
        <v>169</v>
      </c>
      <c r="K19" s="37">
        <v>62.0</v>
      </c>
      <c r="L19" s="37">
        <v>62.0</v>
      </c>
      <c r="M19" s="37">
        <v>40.0</v>
      </c>
      <c r="N19" s="37">
        <v>8.0</v>
      </c>
      <c r="O19" s="37">
        <v>13.0</v>
      </c>
      <c r="P19" s="37">
        <v>88.0</v>
      </c>
      <c r="Q19" s="37">
        <v>54.0</v>
      </c>
      <c r="R19" s="37">
        <v>7.0</v>
      </c>
      <c r="S19" s="37">
        <v>8.0</v>
      </c>
      <c r="T19" s="37">
        <v>0.0</v>
      </c>
      <c r="U19" s="37">
        <v>0.0</v>
      </c>
      <c r="V19" s="37">
        <v>0.0</v>
      </c>
      <c r="W19" s="37">
        <v>0.0</v>
      </c>
      <c r="X19" s="37">
        <v>0.0</v>
      </c>
      <c r="Y19" s="37">
        <v>0.0</v>
      </c>
      <c r="Z19" s="37">
        <v>4.0</v>
      </c>
    </row>
    <row r="20">
      <c r="A20" s="35"/>
      <c r="B20" s="35"/>
      <c r="C20" s="35"/>
      <c r="D20" s="35"/>
      <c r="E20" s="35"/>
      <c r="F20" s="35"/>
      <c r="G20" s="35"/>
      <c r="H20" s="35"/>
      <c r="I20" s="36"/>
      <c r="J20" s="35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5"/>
      <c r="B21" s="35"/>
      <c r="C21" s="35"/>
      <c r="D21" s="35"/>
      <c r="E21" s="35"/>
      <c r="F21" s="35"/>
      <c r="G21" s="35"/>
      <c r="H21" s="35"/>
      <c r="I21" s="36"/>
      <c r="J21" s="35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5"/>
      <c r="B22" s="35"/>
      <c r="C22" s="35"/>
      <c r="D22" s="35"/>
      <c r="E22" s="35"/>
      <c r="F22" s="35"/>
      <c r="G22" s="35"/>
      <c r="H22" s="35"/>
      <c r="I22" s="36"/>
      <c r="J22" s="35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5"/>
      <c r="B23" s="35"/>
      <c r="C23" s="35"/>
      <c r="D23" s="35"/>
      <c r="E23" s="35"/>
      <c r="F23" s="35"/>
      <c r="G23" s="35"/>
      <c r="H23" s="35"/>
      <c r="I23" s="36"/>
      <c r="J23" s="35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5"/>
      <c r="B24" s="35"/>
      <c r="C24" s="35"/>
      <c r="D24" s="35"/>
      <c r="E24" s="35"/>
      <c r="F24" s="35"/>
      <c r="G24" s="35"/>
      <c r="H24" s="35"/>
      <c r="I24" s="36"/>
      <c r="J24" s="35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5"/>
      <c r="B25" s="35"/>
      <c r="C25" s="35"/>
      <c r="D25" s="35"/>
      <c r="E25" s="35"/>
      <c r="F25" s="35"/>
      <c r="G25" s="35"/>
      <c r="H25" s="35"/>
      <c r="I25" s="36"/>
      <c r="J25" s="35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5"/>
      <c r="B26" s="35"/>
      <c r="C26" s="35"/>
      <c r="D26" s="35"/>
      <c r="E26" s="35"/>
      <c r="F26" s="35"/>
      <c r="G26" s="35"/>
      <c r="H26" s="35"/>
      <c r="I26" s="36"/>
      <c r="J26" s="35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5"/>
      <c r="B27" s="35"/>
      <c r="C27" s="35"/>
      <c r="D27" s="35"/>
      <c r="E27" s="35"/>
      <c r="F27" s="35"/>
      <c r="G27" s="35"/>
      <c r="H27" s="35"/>
      <c r="I27" s="36"/>
      <c r="J27" s="35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5"/>
      <c r="B28" s="35"/>
      <c r="C28" s="35"/>
      <c r="D28" s="35"/>
      <c r="E28" s="35"/>
      <c r="F28" s="35"/>
      <c r="G28" s="35"/>
      <c r="H28" s="35"/>
      <c r="I28" s="38"/>
      <c r="J28" s="35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>
      <c r="A29" s="35"/>
      <c r="B29" s="35"/>
      <c r="C29" s="35"/>
      <c r="D29" s="35"/>
      <c r="E29" s="35"/>
      <c r="F29" s="35"/>
      <c r="G29" s="35"/>
      <c r="H29" s="35"/>
      <c r="I29" s="38"/>
      <c r="J29" s="35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</row>
    <row r="30">
      <c r="A30" s="35"/>
      <c r="B30" s="35"/>
      <c r="C30" s="35"/>
      <c r="D30" s="35"/>
      <c r="E30" s="35"/>
      <c r="F30" s="35"/>
      <c r="G30" s="35"/>
      <c r="H30" s="35"/>
      <c r="I30" s="38"/>
      <c r="J30" s="35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>
      <c r="A31" s="35"/>
      <c r="B31" s="35"/>
      <c r="C31" s="35"/>
      <c r="D31" s="35"/>
      <c r="E31" s="35"/>
      <c r="F31" s="35"/>
      <c r="G31" s="35"/>
      <c r="H31" s="35"/>
      <c r="I31" s="38"/>
      <c r="J31" s="35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>
      <c r="A32" s="35"/>
      <c r="B32" s="35"/>
      <c r="C32" s="35"/>
      <c r="D32" s="35"/>
      <c r="E32" s="35"/>
      <c r="F32" s="35"/>
      <c r="G32" s="35"/>
      <c r="H32" s="35"/>
      <c r="I32" s="38"/>
      <c r="J32" s="35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>
      <c r="A33" s="35"/>
      <c r="B33" s="35"/>
      <c r="C33" s="35"/>
      <c r="D33" s="35"/>
      <c r="E33" s="35"/>
      <c r="F33" s="35"/>
      <c r="G33" s="35"/>
      <c r="H33" s="35"/>
      <c r="I33" s="38"/>
      <c r="J33" s="35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>
      <c r="A34" s="35"/>
      <c r="B34" s="35"/>
      <c r="C34" s="35"/>
      <c r="D34" s="35"/>
      <c r="E34" s="35"/>
      <c r="F34" s="35"/>
      <c r="G34" s="35"/>
      <c r="H34" s="35"/>
      <c r="I34" s="38"/>
      <c r="J34" s="35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>
      <c r="A35" s="35"/>
      <c r="B35" s="35"/>
      <c r="C35" s="35"/>
      <c r="D35" s="35"/>
      <c r="E35" s="35"/>
      <c r="F35" s="35"/>
      <c r="G35" s="35"/>
      <c r="H35" s="35"/>
      <c r="I35" s="38"/>
      <c r="J35" s="35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>
      <c r="A36" s="35"/>
      <c r="B36" s="35"/>
      <c r="C36" s="35"/>
      <c r="D36" s="35"/>
      <c r="E36" s="35"/>
      <c r="F36" s="35"/>
      <c r="G36" s="35"/>
      <c r="H36" s="35"/>
      <c r="I36" s="38"/>
      <c r="J36" s="35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</row>
    <row r="37">
      <c r="A37" s="35"/>
      <c r="B37" s="35"/>
      <c r="C37" s="35"/>
      <c r="D37" s="35"/>
      <c r="E37" s="35"/>
      <c r="F37" s="35"/>
      <c r="G37" s="35"/>
      <c r="H37" s="35"/>
      <c r="I37" s="38"/>
      <c r="J37" s="35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>
      <c r="A38" s="35"/>
      <c r="B38" s="35"/>
      <c r="C38" s="35"/>
      <c r="D38" s="35"/>
      <c r="E38" s="35"/>
      <c r="F38" s="35"/>
      <c r="G38" s="35"/>
      <c r="H38" s="35"/>
      <c r="I38" s="38"/>
      <c r="J38" s="35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>
      <c r="A39" s="35"/>
      <c r="B39" s="35"/>
      <c r="C39" s="35"/>
      <c r="D39" s="35"/>
      <c r="E39" s="35"/>
      <c r="F39" s="35"/>
      <c r="G39" s="35"/>
      <c r="H39" s="35"/>
      <c r="I39" s="38"/>
      <c r="J39" s="35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0">
      <c r="A40" s="35"/>
      <c r="B40" s="35"/>
      <c r="C40" s="35"/>
      <c r="D40" s="35"/>
      <c r="E40" s="35"/>
      <c r="F40" s="35"/>
      <c r="G40" s="35"/>
      <c r="H40" s="35"/>
      <c r="I40" s="38"/>
      <c r="J40" s="35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</row>
    <row r="41">
      <c r="A41" s="35"/>
      <c r="B41" s="35"/>
      <c r="C41" s="35"/>
      <c r="D41" s="35"/>
      <c r="E41" s="35"/>
      <c r="F41" s="35"/>
      <c r="G41" s="35"/>
      <c r="H41" s="35"/>
      <c r="I41" s="38"/>
      <c r="J41" s="35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</row>
    <row r="42">
      <c r="A42" s="35"/>
      <c r="B42" s="35"/>
      <c r="C42" s="35"/>
      <c r="D42" s="35"/>
      <c r="E42" s="35"/>
      <c r="F42" s="35"/>
      <c r="G42" s="35"/>
      <c r="H42" s="35"/>
      <c r="I42" s="38"/>
      <c r="J42" s="35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</row>
    <row r="43">
      <c r="A43" s="35"/>
      <c r="B43" s="35"/>
      <c r="C43" s="35"/>
      <c r="D43" s="35"/>
      <c r="E43" s="35"/>
      <c r="F43" s="35"/>
      <c r="G43" s="35"/>
      <c r="H43" s="35"/>
      <c r="I43" s="38"/>
      <c r="J43" s="35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>
      <c r="A44" s="35"/>
      <c r="B44" s="35"/>
      <c r="C44" s="35"/>
      <c r="D44" s="35"/>
      <c r="E44" s="35"/>
      <c r="F44" s="35"/>
      <c r="G44" s="35"/>
      <c r="H44" s="35"/>
      <c r="I44" s="38"/>
      <c r="J44" s="35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>
      <c r="A45" s="35"/>
      <c r="B45" s="35"/>
      <c r="C45" s="35"/>
      <c r="D45" s="35"/>
      <c r="E45" s="35"/>
      <c r="F45" s="35"/>
      <c r="G45" s="35"/>
      <c r="H45" s="35"/>
      <c r="I45" s="38"/>
      <c r="J45" s="35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>
      <c r="A46" s="35"/>
      <c r="B46" s="35"/>
      <c r="C46" s="35"/>
      <c r="D46" s="35"/>
      <c r="E46" s="35"/>
      <c r="F46" s="35"/>
      <c r="G46" s="35"/>
      <c r="H46" s="35"/>
      <c r="I46" s="38"/>
      <c r="J46" s="35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>
      <c r="A47" s="35"/>
      <c r="B47" s="35"/>
      <c r="C47" s="35"/>
      <c r="D47" s="35"/>
      <c r="E47" s="35"/>
      <c r="F47" s="35"/>
      <c r="G47" s="35"/>
      <c r="H47" s="35"/>
      <c r="I47" s="38"/>
      <c r="J47" s="35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>
      <c r="A48" s="35"/>
      <c r="B48" s="35"/>
      <c r="C48" s="35"/>
      <c r="D48" s="35"/>
      <c r="E48" s="35"/>
      <c r="F48" s="35"/>
      <c r="G48" s="35"/>
      <c r="H48" s="35"/>
      <c r="I48" s="38"/>
      <c r="J48" s="35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>
      <c r="A49" s="35"/>
      <c r="B49" s="35"/>
      <c r="C49" s="35"/>
      <c r="D49" s="35"/>
      <c r="E49" s="35"/>
      <c r="F49" s="35"/>
      <c r="G49" s="35"/>
      <c r="H49" s="35"/>
      <c r="I49" s="38"/>
      <c r="J49" s="35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>
      <c r="A50" s="35"/>
      <c r="B50" s="35"/>
      <c r="C50" s="35"/>
      <c r="D50" s="35"/>
      <c r="E50" s="35"/>
      <c r="F50" s="35"/>
      <c r="G50" s="35"/>
      <c r="H50" s="35"/>
      <c r="I50" s="38"/>
      <c r="J50" s="35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>
      <c r="A51" s="35"/>
      <c r="B51" s="35"/>
      <c r="C51" s="35"/>
      <c r="D51" s="35"/>
      <c r="E51" s="35"/>
      <c r="F51" s="35"/>
      <c r="G51" s="35"/>
      <c r="H51" s="35"/>
      <c r="I51" s="38"/>
      <c r="J51" s="35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>
      <c r="A52" s="35"/>
      <c r="B52" s="35"/>
      <c r="C52" s="35"/>
      <c r="D52" s="35"/>
      <c r="E52" s="35"/>
      <c r="F52" s="35"/>
      <c r="G52" s="35"/>
      <c r="H52" s="35"/>
      <c r="I52" s="38"/>
      <c r="J52" s="35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>
      <c r="A53" s="35"/>
      <c r="B53" s="35"/>
      <c r="C53" s="35"/>
      <c r="D53" s="35"/>
      <c r="E53" s="35"/>
      <c r="F53" s="35"/>
      <c r="G53" s="35"/>
      <c r="H53" s="35"/>
      <c r="I53" s="38"/>
      <c r="J53" s="35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</row>
    <row r="54">
      <c r="A54" s="35"/>
      <c r="B54" s="35"/>
      <c r="C54" s="35"/>
      <c r="D54" s="35"/>
      <c r="E54" s="35"/>
      <c r="F54" s="35"/>
      <c r="G54" s="35"/>
      <c r="H54" s="35"/>
      <c r="I54" s="38"/>
      <c r="J54" s="35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</row>
    <row r="55">
      <c r="A55" s="35"/>
      <c r="B55" s="35"/>
      <c r="C55" s="35"/>
      <c r="D55" s="35"/>
      <c r="E55" s="35"/>
      <c r="F55" s="35"/>
      <c r="G55" s="35"/>
      <c r="H55" s="35"/>
      <c r="I55" s="38"/>
      <c r="J55" s="35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</row>
    <row r="56">
      <c r="A56" s="35"/>
      <c r="B56" s="35"/>
      <c r="C56" s="35"/>
      <c r="D56" s="35"/>
      <c r="E56" s="35"/>
      <c r="F56" s="35"/>
      <c r="G56" s="35"/>
      <c r="H56" s="35"/>
      <c r="I56" s="38"/>
      <c r="J56" s="35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</row>
    <row r="57">
      <c r="A57" s="35"/>
      <c r="B57" s="35"/>
      <c r="C57" s="35"/>
      <c r="D57" s="35"/>
      <c r="E57" s="35"/>
      <c r="F57" s="35"/>
      <c r="G57" s="35"/>
      <c r="H57" s="35"/>
      <c r="I57" s="38"/>
      <c r="J57" s="35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>
      <c r="A58" s="35"/>
      <c r="B58" s="35"/>
      <c r="C58" s="35"/>
      <c r="D58" s="35"/>
      <c r="E58" s="35"/>
      <c r="F58" s="35"/>
      <c r="G58" s="35"/>
      <c r="H58" s="35"/>
      <c r="I58" s="38"/>
      <c r="J58" s="35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170</v>
      </c>
      <c r="B1" s="2"/>
      <c r="C1" s="2"/>
      <c r="D1" s="2"/>
      <c r="E1" s="2"/>
      <c r="F1" s="2"/>
      <c r="G1" s="2"/>
      <c r="H1" s="2"/>
      <c r="I1" s="2"/>
      <c r="J1" s="2"/>
      <c r="K1" s="3"/>
      <c r="L1" s="3" t="s">
        <v>171</v>
      </c>
      <c r="M1" s="3"/>
      <c r="N1" s="3"/>
      <c r="O1" s="3"/>
      <c r="P1" s="3"/>
      <c r="Q1" s="3"/>
      <c r="R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30" t="s">
        <v>24</v>
      </c>
      <c r="B3" s="19" t="s">
        <v>25</v>
      </c>
      <c r="C3" s="30" t="s">
        <v>172</v>
      </c>
      <c r="D3" s="19" t="s">
        <v>173</v>
      </c>
      <c r="E3" s="19" t="s">
        <v>174</v>
      </c>
      <c r="F3" s="19" t="s">
        <v>175</v>
      </c>
      <c r="G3" s="19" t="s">
        <v>176</v>
      </c>
      <c r="H3" s="19" t="s">
        <v>177</v>
      </c>
      <c r="I3" s="19" t="s">
        <v>178</v>
      </c>
      <c r="J3" s="19" t="s">
        <v>179</v>
      </c>
      <c r="K3" s="19" t="s">
        <v>180</v>
      </c>
      <c r="L3" s="19" t="s">
        <v>181</v>
      </c>
      <c r="M3" s="19" t="s">
        <v>182</v>
      </c>
      <c r="N3" s="19" t="s">
        <v>18</v>
      </c>
      <c r="O3" s="3"/>
      <c r="P3" s="3"/>
      <c r="Q3" s="3"/>
      <c r="R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4" max="5" width="3.88"/>
    <col customWidth="1" min="6" max="7" width="4.13"/>
    <col customWidth="1" min="8" max="8" width="3.25"/>
    <col customWidth="1" min="9" max="9" width="4.0"/>
    <col customWidth="1" min="10" max="10" width="4.5"/>
    <col customWidth="1" min="11" max="11" width="3.5"/>
    <col customWidth="1" min="12" max="12" width="2.75"/>
    <col customWidth="1" min="13" max="13" width="1.88"/>
    <col customWidth="1" min="14" max="14" width="3.88"/>
    <col customWidth="1" min="15" max="15" width="3.75"/>
    <col customWidth="1" min="16" max="16" width="3.88"/>
    <col customWidth="1" min="17" max="17" width="3.5"/>
    <col customWidth="1" min="18" max="18" width="2.5"/>
    <col customWidth="1" min="19" max="19" width="3.0"/>
    <col customWidth="1" min="20" max="20" width="2.75"/>
    <col customWidth="1" min="21" max="21" width="1.75"/>
    <col customWidth="1" min="22" max="22" width="3.63"/>
    <col customWidth="1" min="23" max="23" width="3.5"/>
    <col customWidth="1" min="24" max="24" width="3.38"/>
    <col customWidth="1" min="25" max="25" width="3.88"/>
    <col customWidth="1" min="26" max="26" width="4.88"/>
    <col customWidth="1" min="27" max="27" width="2.63"/>
    <col customWidth="1" min="28" max="28" width="2.25"/>
    <col customWidth="1" min="29" max="29" width="3.63"/>
    <col customWidth="1" min="30" max="30" width="2.75"/>
    <col customWidth="1" min="31" max="31" width="3.63"/>
    <col customWidth="1" min="32" max="32" width="1.5"/>
    <col customWidth="1" min="33" max="33" width="3.38"/>
    <col customWidth="1" min="34" max="38" width="4.88"/>
    <col customWidth="1" min="39" max="39" width="3.5"/>
    <col customWidth="1" min="40" max="42" width="4.88"/>
  </cols>
  <sheetData>
    <row r="1">
      <c r="A1" s="40" t="s">
        <v>2</v>
      </c>
      <c r="B1" s="40" t="s">
        <v>151</v>
      </c>
      <c r="C1" s="40" t="s">
        <v>25</v>
      </c>
      <c r="D1" s="40" t="s">
        <v>26</v>
      </c>
      <c r="E1" s="41">
        <v>45572.0</v>
      </c>
      <c r="F1" s="41">
        <v>45573.0</v>
      </c>
      <c r="G1" s="42">
        <v>45574.0</v>
      </c>
      <c r="H1" s="24" t="s">
        <v>183</v>
      </c>
      <c r="I1" s="42">
        <v>45580.0</v>
      </c>
      <c r="J1" s="42">
        <v>45581.0</v>
      </c>
      <c r="K1" s="42">
        <v>45582.0</v>
      </c>
      <c r="L1" s="42">
        <v>45583.0</v>
      </c>
      <c r="M1" s="24" t="s">
        <v>184</v>
      </c>
      <c r="N1" s="43">
        <v>45587.0</v>
      </c>
      <c r="O1" s="24" t="s">
        <v>185</v>
      </c>
      <c r="P1" s="24" t="s">
        <v>186</v>
      </c>
      <c r="Q1" s="24" t="s">
        <v>187</v>
      </c>
      <c r="R1" s="24" t="s">
        <v>188</v>
      </c>
      <c r="S1" s="24" t="s">
        <v>189</v>
      </c>
      <c r="T1" s="23" t="s">
        <v>190</v>
      </c>
      <c r="U1" s="44">
        <v>45302.0</v>
      </c>
      <c r="V1" s="44">
        <v>45393.0</v>
      </c>
      <c r="W1" s="44">
        <v>45423.0</v>
      </c>
      <c r="X1" s="44">
        <v>45454.0</v>
      </c>
      <c r="Y1" s="44">
        <v>45484.0</v>
      </c>
      <c r="Z1" s="44">
        <v>45515.0</v>
      </c>
      <c r="AA1" s="45">
        <v>45607.0</v>
      </c>
      <c r="AB1" s="45">
        <v>45637.0</v>
      </c>
      <c r="AC1" s="46" t="s">
        <v>191</v>
      </c>
      <c r="AD1" s="46" t="s">
        <v>192</v>
      </c>
      <c r="AE1" s="46" t="s">
        <v>193</v>
      </c>
      <c r="AF1" s="46" t="s">
        <v>194</v>
      </c>
      <c r="AG1" s="46" t="s">
        <v>195</v>
      </c>
      <c r="AH1" s="46" t="s">
        <v>196</v>
      </c>
      <c r="AI1" s="46" t="s">
        <v>197</v>
      </c>
      <c r="AJ1" s="46" t="s">
        <v>198</v>
      </c>
      <c r="AK1" s="46" t="s">
        <v>199</v>
      </c>
      <c r="AL1" s="46" t="s">
        <v>200</v>
      </c>
      <c r="AM1" s="46" t="s">
        <v>201</v>
      </c>
      <c r="AN1" s="46" t="s">
        <v>202</v>
      </c>
      <c r="AO1" s="46" t="s">
        <v>203</v>
      </c>
      <c r="AP1" s="45">
        <v>45334.0</v>
      </c>
    </row>
    <row r="2">
      <c r="A2" s="22" t="s">
        <v>20</v>
      </c>
      <c r="B2" s="22" t="s">
        <v>35</v>
      </c>
      <c r="C2" s="22" t="s">
        <v>36</v>
      </c>
      <c r="D2" s="22" t="s">
        <v>37</v>
      </c>
      <c r="E2" s="24" t="s">
        <v>204</v>
      </c>
      <c r="F2" s="24" t="s">
        <v>204</v>
      </c>
      <c r="G2" s="24" t="s">
        <v>204</v>
      </c>
      <c r="H2" s="24"/>
      <c r="I2" s="24" t="s">
        <v>204</v>
      </c>
      <c r="J2" s="24" t="s">
        <v>204</v>
      </c>
      <c r="K2" s="24" t="s">
        <v>204</v>
      </c>
      <c r="L2" s="24" t="s">
        <v>204</v>
      </c>
      <c r="M2" s="24"/>
      <c r="N2" s="24" t="s">
        <v>204</v>
      </c>
      <c r="O2" s="24" t="s">
        <v>204</v>
      </c>
      <c r="P2" s="24" t="s">
        <v>204</v>
      </c>
      <c r="Q2" s="24" t="s">
        <v>204</v>
      </c>
      <c r="R2" s="24" t="s">
        <v>204</v>
      </c>
      <c r="S2" s="24" t="s">
        <v>204</v>
      </c>
      <c r="T2" s="23" t="s">
        <v>204</v>
      </c>
      <c r="U2" s="23" t="s">
        <v>204</v>
      </c>
      <c r="V2" s="23" t="s">
        <v>204</v>
      </c>
      <c r="W2" s="23" t="s">
        <v>204</v>
      </c>
      <c r="X2" s="23" t="s">
        <v>204</v>
      </c>
      <c r="Y2" s="23" t="s">
        <v>204</v>
      </c>
      <c r="Z2" s="23" t="s">
        <v>204</v>
      </c>
      <c r="AA2" s="46" t="s">
        <v>204</v>
      </c>
      <c r="AB2" s="46" t="s">
        <v>204</v>
      </c>
      <c r="AC2" s="46" t="s">
        <v>204</v>
      </c>
      <c r="AD2" s="46" t="s">
        <v>204</v>
      </c>
      <c r="AE2" s="46" t="s">
        <v>204</v>
      </c>
      <c r="AF2" s="46"/>
      <c r="AG2" s="46" t="s">
        <v>204</v>
      </c>
      <c r="AH2" s="46" t="s">
        <v>204</v>
      </c>
      <c r="AI2" s="46" t="s">
        <v>204</v>
      </c>
      <c r="AJ2" s="46" t="s">
        <v>204</v>
      </c>
      <c r="AK2" s="46" t="s">
        <v>205</v>
      </c>
      <c r="AL2" s="46" t="s">
        <v>204</v>
      </c>
      <c r="AM2" s="46" t="s">
        <v>204</v>
      </c>
      <c r="AN2" s="46" t="s">
        <v>204</v>
      </c>
      <c r="AO2" s="46" t="s">
        <v>206</v>
      </c>
      <c r="AP2" s="46" t="s">
        <v>204</v>
      </c>
    </row>
    <row r="3">
      <c r="A3" s="22" t="s">
        <v>20</v>
      </c>
      <c r="B3" s="22" t="s">
        <v>41</v>
      </c>
      <c r="C3" s="22" t="s">
        <v>42</v>
      </c>
      <c r="D3" s="22" t="s">
        <v>43</v>
      </c>
      <c r="E3" s="24" t="s">
        <v>204</v>
      </c>
      <c r="F3" s="24" t="s">
        <v>204</v>
      </c>
      <c r="G3" s="24" t="s">
        <v>204</v>
      </c>
      <c r="H3" s="24"/>
      <c r="I3" s="24" t="s">
        <v>204</v>
      </c>
      <c r="J3" s="24" t="s">
        <v>204</v>
      </c>
      <c r="K3" s="24" t="s">
        <v>204</v>
      </c>
      <c r="L3" s="24" t="s">
        <v>204</v>
      </c>
      <c r="M3" s="24"/>
      <c r="N3" s="24" t="s">
        <v>204</v>
      </c>
      <c r="O3" s="24" t="s">
        <v>204</v>
      </c>
      <c r="P3" s="24" t="s">
        <v>204</v>
      </c>
      <c r="Q3" s="24" t="s">
        <v>204</v>
      </c>
      <c r="R3" s="24" t="s">
        <v>204</v>
      </c>
      <c r="S3" s="24" t="s">
        <v>206</v>
      </c>
      <c r="T3" s="23" t="s">
        <v>204</v>
      </c>
      <c r="U3" s="23" t="s">
        <v>204</v>
      </c>
      <c r="V3" s="23" t="s">
        <v>204</v>
      </c>
      <c r="W3" s="23" t="s">
        <v>204</v>
      </c>
      <c r="X3" s="23" t="s">
        <v>204</v>
      </c>
      <c r="Y3" s="23" t="s">
        <v>204</v>
      </c>
      <c r="Z3" s="23" t="s">
        <v>204</v>
      </c>
      <c r="AA3" s="46" t="s">
        <v>204</v>
      </c>
      <c r="AB3" s="46" t="s">
        <v>206</v>
      </c>
      <c r="AC3" s="46" t="s">
        <v>206</v>
      </c>
      <c r="AD3" s="46" t="s">
        <v>204</v>
      </c>
      <c r="AE3" s="46" t="s">
        <v>204</v>
      </c>
      <c r="AF3" s="46"/>
      <c r="AG3" s="46" t="s">
        <v>204</v>
      </c>
      <c r="AH3" s="46" t="s">
        <v>204</v>
      </c>
      <c r="AI3" s="46" t="s">
        <v>204</v>
      </c>
      <c r="AJ3" s="46" t="s">
        <v>204</v>
      </c>
      <c r="AK3" s="46" t="s">
        <v>204</v>
      </c>
      <c r="AL3" s="46" t="s">
        <v>204</v>
      </c>
      <c r="AM3" s="46" t="s">
        <v>204</v>
      </c>
      <c r="AN3" s="46" t="s">
        <v>204</v>
      </c>
      <c r="AO3" s="46" t="s">
        <v>204</v>
      </c>
      <c r="AP3" s="46" t="s">
        <v>204</v>
      </c>
    </row>
    <row r="4">
      <c r="A4" s="22" t="s">
        <v>20</v>
      </c>
      <c r="B4" s="22" t="s">
        <v>45</v>
      </c>
      <c r="C4" s="22" t="s">
        <v>46</v>
      </c>
      <c r="D4" s="22" t="s">
        <v>47</v>
      </c>
      <c r="E4" s="24" t="s">
        <v>204</v>
      </c>
      <c r="F4" s="24" t="s">
        <v>204</v>
      </c>
      <c r="G4" s="24" t="s">
        <v>204</v>
      </c>
      <c r="H4" s="24"/>
      <c r="I4" s="24" t="s">
        <v>204</v>
      </c>
      <c r="J4" s="24" t="s">
        <v>204</v>
      </c>
      <c r="K4" s="24" t="s">
        <v>204</v>
      </c>
      <c r="L4" s="24" t="s">
        <v>206</v>
      </c>
      <c r="M4" s="24"/>
      <c r="N4" s="24" t="s">
        <v>204</v>
      </c>
      <c r="O4" s="24" t="s">
        <v>204</v>
      </c>
      <c r="P4" s="24"/>
      <c r="Q4" s="17" t="s">
        <v>204</v>
      </c>
      <c r="R4" s="24" t="s">
        <v>204</v>
      </c>
      <c r="S4" s="24" t="s">
        <v>204</v>
      </c>
      <c r="T4" s="23" t="s">
        <v>206</v>
      </c>
      <c r="U4" s="23" t="s">
        <v>206</v>
      </c>
      <c r="V4" s="23" t="s">
        <v>204</v>
      </c>
      <c r="W4" s="23" t="s">
        <v>204</v>
      </c>
      <c r="X4" s="23" t="s">
        <v>204</v>
      </c>
      <c r="Y4" s="23" t="s">
        <v>204</v>
      </c>
      <c r="Z4" s="23" t="s">
        <v>204</v>
      </c>
      <c r="AA4" s="46" t="s">
        <v>204</v>
      </c>
      <c r="AB4" s="46" t="s">
        <v>204</v>
      </c>
      <c r="AC4" s="46" t="s">
        <v>206</v>
      </c>
      <c r="AD4" s="46" t="s">
        <v>204</v>
      </c>
      <c r="AE4" s="46" t="s">
        <v>204</v>
      </c>
      <c r="AF4" s="46"/>
      <c r="AG4" s="46" t="s">
        <v>204</v>
      </c>
      <c r="AH4" s="46" t="s">
        <v>204</v>
      </c>
      <c r="AI4" s="46" t="s">
        <v>204</v>
      </c>
      <c r="AJ4" s="46" t="s">
        <v>204</v>
      </c>
      <c r="AK4" s="46" t="s">
        <v>204</v>
      </c>
      <c r="AL4" s="46" t="s">
        <v>204</v>
      </c>
      <c r="AM4" s="46" t="s">
        <v>204</v>
      </c>
      <c r="AN4" s="46" t="s">
        <v>204</v>
      </c>
      <c r="AO4" s="46" t="s">
        <v>206</v>
      </c>
      <c r="AP4" s="46" t="s">
        <v>204</v>
      </c>
    </row>
    <row r="5">
      <c r="A5" s="22" t="s">
        <v>20</v>
      </c>
      <c r="B5" s="22" t="s">
        <v>50</v>
      </c>
      <c r="C5" s="22" t="s">
        <v>51</v>
      </c>
      <c r="D5" s="22" t="s">
        <v>52</v>
      </c>
      <c r="E5" s="24" t="s">
        <v>204</v>
      </c>
      <c r="F5" s="24" t="s">
        <v>204</v>
      </c>
      <c r="G5" s="24" t="s">
        <v>204</v>
      </c>
      <c r="H5" s="24"/>
      <c r="I5" s="24" t="s">
        <v>204</v>
      </c>
      <c r="J5" s="24" t="s">
        <v>204</v>
      </c>
      <c r="K5" s="24" t="s">
        <v>204</v>
      </c>
      <c r="L5" s="24" t="s">
        <v>204</v>
      </c>
      <c r="M5" s="24"/>
      <c r="N5" s="24" t="s">
        <v>204</v>
      </c>
      <c r="O5" s="24" t="s">
        <v>204</v>
      </c>
      <c r="P5" s="24" t="s">
        <v>204</v>
      </c>
      <c r="Q5" s="24" t="s">
        <v>204</v>
      </c>
      <c r="R5" s="24" t="s">
        <v>204</v>
      </c>
      <c r="S5" s="24" t="s">
        <v>204</v>
      </c>
      <c r="T5" s="23" t="s">
        <v>204</v>
      </c>
      <c r="U5" s="23" t="s">
        <v>206</v>
      </c>
      <c r="V5" s="23" t="s">
        <v>204</v>
      </c>
      <c r="W5" s="23" t="s">
        <v>204</v>
      </c>
      <c r="X5" s="23" t="s">
        <v>204</v>
      </c>
      <c r="Y5" s="23" t="s">
        <v>204</v>
      </c>
      <c r="Z5" s="23" t="s">
        <v>204</v>
      </c>
      <c r="AA5" s="46" t="s">
        <v>204</v>
      </c>
      <c r="AB5" s="46" t="s">
        <v>204</v>
      </c>
      <c r="AC5" s="46" t="s">
        <v>206</v>
      </c>
      <c r="AD5" s="46" t="s">
        <v>206</v>
      </c>
      <c r="AE5" s="46" t="s">
        <v>204</v>
      </c>
      <c r="AF5" s="46"/>
      <c r="AG5" s="46" t="s">
        <v>204</v>
      </c>
      <c r="AH5" s="46" t="s">
        <v>204</v>
      </c>
      <c r="AI5" s="46" t="s">
        <v>206</v>
      </c>
      <c r="AJ5" s="46" t="s">
        <v>204</v>
      </c>
      <c r="AK5" s="46" t="s">
        <v>204</v>
      </c>
      <c r="AL5" s="46" t="s">
        <v>204</v>
      </c>
      <c r="AM5" s="46" t="s">
        <v>204</v>
      </c>
      <c r="AN5" s="46" t="s">
        <v>204</v>
      </c>
      <c r="AO5" s="46" t="s">
        <v>204</v>
      </c>
      <c r="AP5" s="46" t="s">
        <v>204</v>
      </c>
    </row>
    <row r="6">
      <c r="A6" s="22" t="s">
        <v>20</v>
      </c>
      <c r="B6" s="22" t="s">
        <v>55</v>
      </c>
      <c r="C6" s="22" t="s">
        <v>56</v>
      </c>
      <c r="D6" s="22" t="s">
        <v>57</v>
      </c>
      <c r="E6" s="24" t="s">
        <v>204</v>
      </c>
      <c r="F6" s="24" t="s">
        <v>204</v>
      </c>
      <c r="G6" s="24" t="s">
        <v>204</v>
      </c>
      <c r="H6" s="24"/>
      <c r="I6" s="24" t="s">
        <v>204</v>
      </c>
      <c r="J6" s="24" t="s">
        <v>204</v>
      </c>
      <c r="K6" s="24" t="s">
        <v>204</v>
      </c>
      <c r="L6" s="24" t="s">
        <v>204</v>
      </c>
      <c r="M6" s="24"/>
      <c r="N6" s="24" t="s">
        <v>204</v>
      </c>
      <c r="O6" s="24" t="s">
        <v>204</v>
      </c>
      <c r="P6" s="24" t="s">
        <v>204</v>
      </c>
      <c r="Q6" s="17" t="s">
        <v>204</v>
      </c>
      <c r="R6" s="24" t="s">
        <v>206</v>
      </c>
      <c r="S6" s="24" t="s">
        <v>204</v>
      </c>
      <c r="T6" s="23" t="s">
        <v>204</v>
      </c>
      <c r="U6" s="23" t="s">
        <v>204</v>
      </c>
      <c r="V6" s="23" t="s">
        <v>206</v>
      </c>
      <c r="W6" s="23" t="s">
        <v>204</v>
      </c>
      <c r="X6" s="23" t="s">
        <v>204</v>
      </c>
      <c r="Y6" s="23" t="s">
        <v>204</v>
      </c>
      <c r="Z6" s="23" t="s">
        <v>204</v>
      </c>
      <c r="AA6" s="46" t="s">
        <v>204</v>
      </c>
      <c r="AB6" s="46" t="s">
        <v>204</v>
      </c>
      <c r="AC6" s="46" t="s">
        <v>204</v>
      </c>
      <c r="AD6" s="46" t="s">
        <v>204</v>
      </c>
      <c r="AE6" s="46" t="s">
        <v>204</v>
      </c>
      <c r="AF6" s="46"/>
      <c r="AG6" s="46" t="s">
        <v>204</v>
      </c>
      <c r="AH6" s="46" t="s">
        <v>204</v>
      </c>
      <c r="AI6" s="46" t="s">
        <v>204</v>
      </c>
      <c r="AJ6" s="46" t="s">
        <v>204</v>
      </c>
      <c r="AK6" s="46" t="s">
        <v>204</v>
      </c>
      <c r="AL6" s="46" t="s">
        <v>204</v>
      </c>
      <c r="AM6" s="46" t="s">
        <v>204</v>
      </c>
      <c r="AN6" s="46" t="s">
        <v>204</v>
      </c>
      <c r="AO6" s="46" t="s">
        <v>204</v>
      </c>
      <c r="AP6" s="46" t="s">
        <v>204</v>
      </c>
    </row>
    <row r="7">
      <c r="A7" s="22" t="s">
        <v>20</v>
      </c>
      <c r="B7" s="22" t="s">
        <v>58</v>
      </c>
      <c r="C7" s="22" t="s">
        <v>59</v>
      </c>
      <c r="D7" s="22" t="s">
        <v>60</v>
      </c>
      <c r="E7" s="24" t="s">
        <v>204</v>
      </c>
      <c r="F7" s="24" t="s">
        <v>204</v>
      </c>
      <c r="G7" s="24" t="s">
        <v>204</v>
      </c>
      <c r="H7" s="24"/>
      <c r="I7" s="24" t="s">
        <v>204</v>
      </c>
      <c r="J7" s="24" t="s">
        <v>204</v>
      </c>
      <c r="K7" s="24" t="s">
        <v>204</v>
      </c>
      <c r="L7" s="24" t="s">
        <v>204</v>
      </c>
      <c r="M7" s="24"/>
      <c r="N7" s="24" t="s">
        <v>204</v>
      </c>
      <c r="O7" s="24" t="s">
        <v>204</v>
      </c>
      <c r="P7" s="24"/>
      <c r="Q7" s="17" t="s">
        <v>204</v>
      </c>
      <c r="R7" s="24" t="s">
        <v>204</v>
      </c>
      <c r="S7" s="24" t="s">
        <v>204</v>
      </c>
      <c r="T7" s="23" t="s">
        <v>204</v>
      </c>
      <c r="U7" s="23" t="s">
        <v>204</v>
      </c>
      <c r="V7" s="23" t="s">
        <v>204</v>
      </c>
      <c r="W7" s="23" t="s">
        <v>204</v>
      </c>
      <c r="X7" s="23" t="s">
        <v>204</v>
      </c>
      <c r="Y7" s="23" t="s">
        <v>204</v>
      </c>
      <c r="Z7" s="23" t="s">
        <v>204</v>
      </c>
      <c r="AA7" s="46" t="s">
        <v>204</v>
      </c>
      <c r="AB7" s="46" t="s">
        <v>206</v>
      </c>
      <c r="AC7" s="46" t="s">
        <v>206</v>
      </c>
      <c r="AD7" s="46" t="s">
        <v>206</v>
      </c>
      <c r="AE7" s="46" t="s">
        <v>204</v>
      </c>
      <c r="AF7" s="46"/>
      <c r="AG7" s="46" t="s">
        <v>204</v>
      </c>
      <c r="AH7" s="46" t="s">
        <v>204</v>
      </c>
      <c r="AI7" s="46" t="s">
        <v>204</v>
      </c>
      <c r="AJ7" s="46" t="s">
        <v>204</v>
      </c>
      <c r="AK7" s="46" t="s">
        <v>204</v>
      </c>
      <c r="AL7" s="46" t="s">
        <v>204</v>
      </c>
      <c r="AM7" s="46" t="s">
        <v>204</v>
      </c>
      <c r="AN7" s="46" t="s">
        <v>204</v>
      </c>
      <c r="AO7" s="46" t="s">
        <v>204</v>
      </c>
      <c r="AP7" s="46" t="s">
        <v>206</v>
      </c>
    </row>
    <row r="8">
      <c r="A8" s="22" t="s">
        <v>20</v>
      </c>
      <c r="B8" s="22" t="s">
        <v>62</v>
      </c>
      <c r="C8" s="22" t="s">
        <v>63</v>
      </c>
      <c r="D8" s="22" t="s">
        <v>64</v>
      </c>
      <c r="E8" s="24" t="s">
        <v>204</v>
      </c>
      <c r="F8" s="24" t="s">
        <v>204</v>
      </c>
      <c r="G8" s="24" t="s">
        <v>204</v>
      </c>
      <c r="H8" s="24"/>
      <c r="I8" s="24" t="s">
        <v>204</v>
      </c>
      <c r="J8" s="24" t="s">
        <v>204</v>
      </c>
      <c r="K8" s="24" t="s">
        <v>204</v>
      </c>
      <c r="L8" s="24" t="s">
        <v>204</v>
      </c>
      <c r="M8" s="24"/>
      <c r="N8" s="24" t="s">
        <v>204</v>
      </c>
      <c r="O8" s="24" t="s">
        <v>204</v>
      </c>
      <c r="P8" s="24" t="s">
        <v>204</v>
      </c>
      <c r="Q8" s="17" t="s">
        <v>204</v>
      </c>
      <c r="R8" s="24" t="s">
        <v>204</v>
      </c>
      <c r="S8" s="24" t="s">
        <v>204</v>
      </c>
      <c r="T8" s="23" t="s">
        <v>204</v>
      </c>
      <c r="U8" s="23" t="s">
        <v>206</v>
      </c>
      <c r="V8" s="23" t="s">
        <v>206</v>
      </c>
      <c r="W8" s="23" t="s">
        <v>206</v>
      </c>
      <c r="X8" s="23" t="s">
        <v>204</v>
      </c>
      <c r="Y8" s="23" t="s">
        <v>204</v>
      </c>
      <c r="Z8" s="23" t="s">
        <v>204</v>
      </c>
      <c r="AA8" s="46" t="s">
        <v>204</v>
      </c>
      <c r="AB8" s="46" t="s">
        <v>204</v>
      </c>
      <c r="AC8" s="46" t="s">
        <v>204</v>
      </c>
      <c r="AD8" s="46" t="s">
        <v>204</v>
      </c>
      <c r="AE8" s="46" t="s">
        <v>204</v>
      </c>
      <c r="AF8" s="46"/>
      <c r="AG8" s="46" t="s">
        <v>204</v>
      </c>
      <c r="AH8" s="46" t="s">
        <v>204</v>
      </c>
      <c r="AI8" s="46" t="s">
        <v>204</v>
      </c>
      <c r="AJ8" s="46" t="s">
        <v>204</v>
      </c>
      <c r="AK8" s="46" t="s">
        <v>204</v>
      </c>
      <c r="AL8" s="46" t="s">
        <v>204</v>
      </c>
      <c r="AM8" s="46" t="s">
        <v>204</v>
      </c>
      <c r="AN8" s="46" t="s">
        <v>204</v>
      </c>
      <c r="AO8" s="46" t="s">
        <v>204</v>
      </c>
      <c r="AP8" s="46" t="s">
        <v>204</v>
      </c>
    </row>
    <row r="9">
      <c r="A9" s="22" t="s">
        <v>20</v>
      </c>
      <c r="B9" s="22" t="s">
        <v>66</v>
      </c>
      <c r="C9" s="22" t="s">
        <v>67</v>
      </c>
      <c r="D9" s="22" t="s">
        <v>68</v>
      </c>
      <c r="E9" s="24" t="s">
        <v>204</v>
      </c>
      <c r="F9" s="24" t="s">
        <v>204</v>
      </c>
      <c r="G9" s="24" t="s">
        <v>204</v>
      </c>
      <c r="H9" s="24"/>
      <c r="I9" s="24" t="s">
        <v>204</v>
      </c>
      <c r="J9" s="24" t="s">
        <v>204</v>
      </c>
      <c r="K9" s="24" t="s">
        <v>204</v>
      </c>
      <c r="L9" s="24" t="s">
        <v>204</v>
      </c>
      <c r="M9" s="24"/>
      <c r="N9" s="24" t="s">
        <v>204</v>
      </c>
      <c r="O9" s="24" t="s">
        <v>204</v>
      </c>
      <c r="P9" s="24" t="s">
        <v>204</v>
      </c>
      <c r="Q9" s="17" t="s">
        <v>204</v>
      </c>
      <c r="R9" s="24" t="s">
        <v>204</v>
      </c>
      <c r="S9" s="24" t="s">
        <v>204</v>
      </c>
      <c r="T9" s="23" t="s">
        <v>206</v>
      </c>
      <c r="U9" s="23" t="s">
        <v>206</v>
      </c>
      <c r="V9" s="23" t="s">
        <v>204</v>
      </c>
      <c r="W9" s="23" t="s">
        <v>206</v>
      </c>
      <c r="X9" s="23" t="s">
        <v>206</v>
      </c>
      <c r="Y9" s="23" t="s">
        <v>206</v>
      </c>
      <c r="Z9" s="23" t="s">
        <v>206</v>
      </c>
      <c r="AA9" s="46" t="s">
        <v>206</v>
      </c>
      <c r="AB9" s="46" t="s">
        <v>204</v>
      </c>
      <c r="AC9" s="46" t="s">
        <v>204</v>
      </c>
      <c r="AD9" s="46" t="s">
        <v>204</v>
      </c>
      <c r="AE9" s="46" t="s">
        <v>204</v>
      </c>
      <c r="AF9" s="46"/>
      <c r="AG9" s="46" t="s">
        <v>204</v>
      </c>
      <c r="AH9" s="46" t="s">
        <v>204</v>
      </c>
      <c r="AI9" s="46" t="s">
        <v>204</v>
      </c>
      <c r="AJ9" s="46" t="s">
        <v>204</v>
      </c>
      <c r="AK9" s="46" t="s">
        <v>204</v>
      </c>
      <c r="AL9" s="46" t="s">
        <v>204</v>
      </c>
      <c r="AM9" s="46" t="s">
        <v>204</v>
      </c>
      <c r="AN9" s="46" t="s">
        <v>204</v>
      </c>
      <c r="AO9" s="46" t="s">
        <v>204</v>
      </c>
      <c r="AP9" s="46" t="s">
        <v>204</v>
      </c>
    </row>
    <row r="10">
      <c r="A10" s="22" t="s">
        <v>20</v>
      </c>
      <c r="B10" s="22" t="s">
        <v>69</v>
      </c>
      <c r="C10" s="22" t="s">
        <v>70</v>
      </c>
      <c r="D10" s="22" t="s">
        <v>71</v>
      </c>
      <c r="E10" s="24" t="s">
        <v>206</v>
      </c>
      <c r="F10" s="24" t="s">
        <v>206</v>
      </c>
      <c r="G10" s="24" t="s">
        <v>204</v>
      </c>
      <c r="H10" s="24"/>
      <c r="I10" s="24" t="s">
        <v>204</v>
      </c>
      <c r="J10" s="24" t="s">
        <v>204</v>
      </c>
      <c r="K10" s="24" t="s">
        <v>204</v>
      </c>
      <c r="L10" s="24" t="s">
        <v>204</v>
      </c>
      <c r="M10" s="24"/>
      <c r="N10" s="24" t="s">
        <v>204</v>
      </c>
      <c r="O10" s="24" t="s">
        <v>204</v>
      </c>
      <c r="P10" s="24" t="s">
        <v>204</v>
      </c>
      <c r="Q10" s="17" t="s">
        <v>204</v>
      </c>
      <c r="R10" s="24" t="s">
        <v>204</v>
      </c>
      <c r="S10" s="24" t="s">
        <v>204</v>
      </c>
      <c r="T10" s="23" t="s">
        <v>204</v>
      </c>
      <c r="U10" s="23" t="s">
        <v>204</v>
      </c>
      <c r="V10" s="23" t="s">
        <v>204</v>
      </c>
      <c r="W10" s="23" t="s">
        <v>204</v>
      </c>
      <c r="X10" s="23" t="s">
        <v>204</v>
      </c>
      <c r="Y10" s="23" t="s">
        <v>204</v>
      </c>
      <c r="Z10" s="23" t="s">
        <v>204</v>
      </c>
      <c r="AA10" s="46" t="s">
        <v>204</v>
      </c>
      <c r="AB10" s="46" t="s">
        <v>204</v>
      </c>
      <c r="AC10" s="46" t="s">
        <v>204</v>
      </c>
      <c r="AD10" s="46" t="s">
        <v>206</v>
      </c>
      <c r="AE10" s="46" t="s">
        <v>204</v>
      </c>
      <c r="AF10" s="46"/>
      <c r="AG10" s="46" t="s">
        <v>204</v>
      </c>
      <c r="AH10" s="46" t="s">
        <v>204</v>
      </c>
      <c r="AI10" s="46" t="s">
        <v>204</v>
      </c>
      <c r="AJ10" s="46" t="s">
        <v>204</v>
      </c>
      <c r="AK10" s="46" t="s">
        <v>204</v>
      </c>
      <c r="AL10" s="46" t="s">
        <v>204</v>
      </c>
      <c r="AM10" s="46" t="s">
        <v>204</v>
      </c>
      <c r="AN10" s="46" t="s">
        <v>204</v>
      </c>
      <c r="AO10" s="46" t="s">
        <v>204</v>
      </c>
      <c r="AP10" s="46" t="s">
        <v>204</v>
      </c>
    </row>
    <row r="11">
      <c r="A11" s="22" t="s">
        <v>20</v>
      </c>
      <c r="B11" s="22" t="s">
        <v>73</v>
      </c>
      <c r="C11" s="22" t="s">
        <v>74</v>
      </c>
      <c r="D11" s="22" t="s">
        <v>75</v>
      </c>
      <c r="E11" s="24" t="s">
        <v>206</v>
      </c>
      <c r="F11" s="24" t="s">
        <v>206</v>
      </c>
      <c r="G11" s="24" t="s">
        <v>206</v>
      </c>
      <c r="H11" s="24"/>
      <c r="I11" s="24" t="s">
        <v>204</v>
      </c>
      <c r="J11" s="24" t="s">
        <v>206</v>
      </c>
      <c r="K11" s="24" t="s">
        <v>204</v>
      </c>
      <c r="L11" s="24" t="s">
        <v>204</v>
      </c>
      <c r="M11" s="24"/>
      <c r="N11" s="24" t="s">
        <v>204</v>
      </c>
      <c r="O11" s="24" t="s">
        <v>204</v>
      </c>
      <c r="P11" s="24" t="s">
        <v>204</v>
      </c>
      <c r="Q11" s="17" t="s">
        <v>204</v>
      </c>
      <c r="R11" s="24" t="s">
        <v>204</v>
      </c>
      <c r="S11" s="24" t="s">
        <v>204</v>
      </c>
      <c r="T11" s="23" t="s">
        <v>204</v>
      </c>
      <c r="U11" s="23" t="s">
        <v>204</v>
      </c>
      <c r="V11" s="23" t="s">
        <v>204</v>
      </c>
      <c r="W11" s="23" t="s">
        <v>204</v>
      </c>
      <c r="X11" s="23" t="s">
        <v>204</v>
      </c>
      <c r="Y11" s="23" t="s">
        <v>204</v>
      </c>
      <c r="Z11" s="23" t="s">
        <v>206</v>
      </c>
      <c r="AA11" s="46" t="s">
        <v>206</v>
      </c>
      <c r="AB11" s="46" t="s">
        <v>206</v>
      </c>
      <c r="AC11" s="46" t="s">
        <v>206</v>
      </c>
      <c r="AD11" s="46" t="s">
        <v>206</v>
      </c>
      <c r="AE11" s="46" t="s">
        <v>206</v>
      </c>
      <c r="AF11" s="46"/>
      <c r="AG11" s="46" t="s">
        <v>204</v>
      </c>
      <c r="AH11" s="46" t="s">
        <v>204</v>
      </c>
      <c r="AI11" s="46" t="s">
        <v>204</v>
      </c>
      <c r="AJ11" s="46" t="s">
        <v>206</v>
      </c>
      <c r="AK11" s="46" t="s">
        <v>206</v>
      </c>
      <c r="AL11" s="46" t="s">
        <v>204</v>
      </c>
      <c r="AM11" s="46" t="s">
        <v>204</v>
      </c>
      <c r="AN11" s="46" t="s">
        <v>206</v>
      </c>
      <c r="AO11" s="46" t="s">
        <v>206</v>
      </c>
      <c r="AP11" s="46" t="s">
        <v>206</v>
      </c>
    </row>
    <row r="12">
      <c r="A12" s="22" t="s">
        <v>20</v>
      </c>
      <c r="B12" s="22" t="s">
        <v>78</v>
      </c>
      <c r="C12" s="22" t="s">
        <v>79</v>
      </c>
      <c r="D12" s="22" t="s">
        <v>80</v>
      </c>
      <c r="E12" s="24" t="s">
        <v>204</v>
      </c>
      <c r="F12" s="24" t="s">
        <v>204</v>
      </c>
      <c r="G12" s="24" t="s">
        <v>204</v>
      </c>
      <c r="H12" s="24"/>
      <c r="I12" s="24" t="s">
        <v>204</v>
      </c>
      <c r="J12" s="24" t="s">
        <v>204</v>
      </c>
      <c r="K12" s="24" t="s">
        <v>204</v>
      </c>
      <c r="L12" s="24" t="s">
        <v>204</v>
      </c>
      <c r="M12" s="24"/>
      <c r="N12" s="24" t="s">
        <v>204</v>
      </c>
      <c r="O12" s="24" t="s">
        <v>204</v>
      </c>
      <c r="P12" s="24"/>
      <c r="Q12" s="24" t="s">
        <v>206</v>
      </c>
      <c r="R12" s="24" t="s">
        <v>204</v>
      </c>
      <c r="S12" s="24" t="s">
        <v>204</v>
      </c>
      <c r="T12" s="23" t="s">
        <v>204</v>
      </c>
      <c r="U12" s="23" t="s">
        <v>206</v>
      </c>
      <c r="V12" s="23" t="s">
        <v>204</v>
      </c>
      <c r="W12" s="23" t="s">
        <v>204</v>
      </c>
      <c r="X12" s="23" t="s">
        <v>204</v>
      </c>
      <c r="Y12" s="23" t="s">
        <v>204</v>
      </c>
      <c r="Z12" s="23" t="s">
        <v>204</v>
      </c>
      <c r="AA12" s="46" t="s">
        <v>204</v>
      </c>
      <c r="AB12" s="46" t="s">
        <v>204</v>
      </c>
      <c r="AC12" s="46" t="s">
        <v>206</v>
      </c>
      <c r="AD12" s="46" t="s">
        <v>206</v>
      </c>
      <c r="AE12" s="46" t="s">
        <v>204</v>
      </c>
      <c r="AF12" s="46"/>
      <c r="AG12" s="46" t="s">
        <v>204</v>
      </c>
      <c r="AH12" s="46" t="s">
        <v>204</v>
      </c>
      <c r="AI12" s="46" t="s">
        <v>204</v>
      </c>
      <c r="AJ12" s="46" t="s">
        <v>206</v>
      </c>
      <c r="AK12" s="46" t="s">
        <v>204</v>
      </c>
      <c r="AL12" s="46" t="s">
        <v>204</v>
      </c>
      <c r="AM12" s="46" t="s">
        <v>204</v>
      </c>
      <c r="AN12" s="46" t="s">
        <v>204</v>
      </c>
      <c r="AO12" s="46" t="s">
        <v>206</v>
      </c>
      <c r="AP12" s="46" t="s">
        <v>204</v>
      </c>
    </row>
    <row r="13">
      <c r="A13" s="22" t="s">
        <v>20</v>
      </c>
      <c r="B13" s="22" t="s">
        <v>83</v>
      </c>
      <c r="C13" s="22" t="s">
        <v>84</v>
      </c>
      <c r="D13" s="22" t="s">
        <v>85</v>
      </c>
      <c r="E13" s="24" t="s">
        <v>204</v>
      </c>
      <c r="F13" s="24" t="s">
        <v>206</v>
      </c>
      <c r="G13" s="24" t="s">
        <v>204</v>
      </c>
      <c r="H13" s="24"/>
      <c r="I13" s="24" t="s">
        <v>206</v>
      </c>
      <c r="J13" s="24" t="s">
        <v>206</v>
      </c>
      <c r="K13" s="24" t="s">
        <v>204</v>
      </c>
      <c r="L13" s="24" t="s">
        <v>206</v>
      </c>
      <c r="M13" s="24"/>
      <c r="N13" s="24" t="s">
        <v>206</v>
      </c>
      <c r="O13" s="24" t="s">
        <v>204</v>
      </c>
      <c r="P13" s="24"/>
      <c r="Q13" s="17" t="s">
        <v>204</v>
      </c>
      <c r="R13" s="24" t="s">
        <v>204</v>
      </c>
      <c r="S13" s="24" t="s">
        <v>206</v>
      </c>
      <c r="T13" s="23" t="s">
        <v>204</v>
      </c>
      <c r="U13" s="23" t="s">
        <v>206</v>
      </c>
      <c r="V13" s="23" t="s">
        <v>204</v>
      </c>
      <c r="W13" s="23" t="s">
        <v>204</v>
      </c>
      <c r="X13" s="23" t="s">
        <v>206</v>
      </c>
      <c r="Y13" s="23" t="s">
        <v>204</v>
      </c>
      <c r="Z13" s="23" t="s">
        <v>206</v>
      </c>
      <c r="AA13" s="46" t="s">
        <v>206</v>
      </c>
      <c r="AB13" s="46" t="s">
        <v>204</v>
      </c>
      <c r="AC13" s="46" t="s">
        <v>206</v>
      </c>
      <c r="AD13" s="46" t="s">
        <v>204</v>
      </c>
      <c r="AE13" s="46" t="s">
        <v>204</v>
      </c>
      <c r="AF13" s="46"/>
      <c r="AG13" s="46" t="s">
        <v>204</v>
      </c>
      <c r="AH13" s="46" t="s">
        <v>206</v>
      </c>
      <c r="AI13" s="46" t="s">
        <v>206</v>
      </c>
      <c r="AJ13" s="46" t="s">
        <v>206</v>
      </c>
      <c r="AK13" s="46" t="s">
        <v>204</v>
      </c>
      <c r="AL13" s="46" t="s">
        <v>206</v>
      </c>
      <c r="AM13" s="46" t="s">
        <v>204</v>
      </c>
      <c r="AN13" s="46" t="s">
        <v>204</v>
      </c>
      <c r="AO13" s="46" t="s">
        <v>206</v>
      </c>
      <c r="AP13" s="46" t="s">
        <v>204</v>
      </c>
    </row>
    <row r="14">
      <c r="A14" s="22" t="s">
        <v>20</v>
      </c>
      <c r="B14" s="22" t="s">
        <v>89</v>
      </c>
      <c r="C14" s="22" t="s">
        <v>90</v>
      </c>
      <c r="D14" s="22" t="s">
        <v>91</v>
      </c>
      <c r="E14" s="24" t="s">
        <v>204</v>
      </c>
      <c r="F14" s="24" t="s">
        <v>204</v>
      </c>
      <c r="G14" s="24" t="s">
        <v>204</v>
      </c>
      <c r="H14" s="24"/>
      <c r="I14" s="24" t="s">
        <v>204</v>
      </c>
      <c r="J14" s="24" t="s">
        <v>204</v>
      </c>
      <c r="K14" s="24" t="s">
        <v>204</v>
      </c>
      <c r="L14" s="24" t="s">
        <v>204</v>
      </c>
      <c r="M14" s="24"/>
      <c r="N14" s="17" t="s">
        <v>204</v>
      </c>
      <c r="O14" s="24" t="s">
        <v>204</v>
      </c>
      <c r="P14" s="24" t="s">
        <v>204</v>
      </c>
      <c r="Q14" s="24" t="s">
        <v>204</v>
      </c>
      <c r="R14" s="17" t="s">
        <v>204</v>
      </c>
      <c r="S14" s="24" t="s">
        <v>204</v>
      </c>
      <c r="T14" s="23" t="s">
        <v>206</v>
      </c>
      <c r="U14" s="23" t="s">
        <v>204</v>
      </c>
      <c r="V14" s="23" t="s">
        <v>204</v>
      </c>
      <c r="W14" s="23" t="s">
        <v>206</v>
      </c>
      <c r="X14" s="23" t="s">
        <v>204</v>
      </c>
      <c r="Y14" s="23" t="s">
        <v>204</v>
      </c>
      <c r="Z14" s="23" t="s">
        <v>204</v>
      </c>
      <c r="AA14" s="46" t="s">
        <v>204</v>
      </c>
      <c r="AB14" s="46" t="s">
        <v>206</v>
      </c>
      <c r="AC14" s="46" t="s">
        <v>206</v>
      </c>
      <c r="AD14" s="46" t="s">
        <v>206</v>
      </c>
      <c r="AE14" s="46" t="s">
        <v>206</v>
      </c>
      <c r="AF14" s="46"/>
      <c r="AG14" s="46" t="s">
        <v>206</v>
      </c>
      <c r="AH14" s="46" t="s">
        <v>206</v>
      </c>
      <c r="AI14" s="46" t="s">
        <v>204</v>
      </c>
      <c r="AJ14" s="46" t="s">
        <v>204</v>
      </c>
      <c r="AK14" s="46" t="s">
        <v>206</v>
      </c>
      <c r="AL14" s="46" t="s">
        <v>204</v>
      </c>
      <c r="AM14" s="46" t="s">
        <v>206</v>
      </c>
      <c r="AN14" s="46" t="s">
        <v>204</v>
      </c>
      <c r="AO14" s="46" t="s">
        <v>204</v>
      </c>
      <c r="AP14" s="46" t="s">
        <v>204</v>
      </c>
    </row>
    <row r="15">
      <c r="A15" s="22" t="s">
        <v>20</v>
      </c>
      <c r="B15" s="22" t="s">
        <v>92</v>
      </c>
      <c r="C15" s="22" t="s">
        <v>93</v>
      </c>
      <c r="D15" s="22" t="s">
        <v>94</v>
      </c>
      <c r="E15" s="24" t="s">
        <v>204</v>
      </c>
      <c r="F15" s="24" t="s">
        <v>204</v>
      </c>
      <c r="G15" s="24" t="s">
        <v>204</v>
      </c>
      <c r="H15" s="24"/>
      <c r="I15" s="24" t="s">
        <v>204</v>
      </c>
      <c r="J15" s="24" t="s">
        <v>204</v>
      </c>
      <c r="K15" s="24" t="s">
        <v>204</v>
      </c>
      <c r="L15" s="24" t="s">
        <v>204</v>
      </c>
      <c r="M15" s="24"/>
      <c r="N15" s="24" t="s">
        <v>204</v>
      </c>
      <c r="O15" s="24" t="s">
        <v>204</v>
      </c>
      <c r="P15" s="24" t="s">
        <v>204</v>
      </c>
      <c r="Q15" s="24" t="s">
        <v>204</v>
      </c>
      <c r="R15" s="24" t="s">
        <v>204</v>
      </c>
      <c r="S15" s="24" t="s">
        <v>204</v>
      </c>
      <c r="T15" s="23" t="s">
        <v>204</v>
      </c>
      <c r="U15" s="23" t="s">
        <v>204</v>
      </c>
      <c r="V15" s="23" t="s">
        <v>204</v>
      </c>
      <c r="W15" s="23" t="s">
        <v>204</v>
      </c>
      <c r="X15" s="23" t="s">
        <v>204</v>
      </c>
      <c r="Y15" s="23" t="s">
        <v>204</v>
      </c>
      <c r="Z15" s="23" t="s">
        <v>204</v>
      </c>
      <c r="AA15" s="46" t="s">
        <v>204</v>
      </c>
      <c r="AB15" s="46" t="s">
        <v>204</v>
      </c>
      <c r="AC15" s="46" t="s">
        <v>204</v>
      </c>
      <c r="AD15" s="46" t="s">
        <v>204</v>
      </c>
      <c r="AE15" s="46" t="s">
        <v>204</v>
      </c>
      <c r="AF15" s="46"/>
      <c r="AG15" s="46" t="s">
        <v>204</v>
      </c>
      <c r="AH15" s="46" t="s">
        <v>204</v>
      </c>
      <c r="AI15" s="46" t="s">
        <v>204</v>
      </c>
      <c r="AJ15" s="46" t="s">
        <v>204</v>
      </c>
      <c r="AK15" s="46" t="s">
        <v>204</v>
      </c>
      <c r="AL15" s="46" t="s">
        <v>204</v>
      </c>
      <c r="AM15" s="46" t="s">
        <v>204</v>
      </c>
      <c r="AN15" s="46" t="s">
        <v>206</v>
      </c>
      <c r="AO15" s="46" t="s">
        <v>206</v>
      </c>
      <c r="AP15" s="46" t="s">
        <v>206</v>
      </c>
    </row>
    <row r="16">
      <c r="A16" s="22" t="s">
        <v>20</v>
      </c>
      <c r="B16" s="22" t="s">
        <v>96</v>
      </c>
      <c r="C16" s="47" t="s">
        <v>207</v>
      </c>
      <c r="D16" s="22" t="s">
        <v>98</v>
      </c>
      <c r="E16" s="24" t="s">
        <v>206</v>
      </c>
      <c r="F16" s="24" t="s">
        <v>206</v>
      </c>
      <c r="G16" s="24" t="s">
        <v>206</v>
      </c>
      <c r="H16" s="24"/>
      <c r="I16" s="24" t="s">
        <v>204</v>
      </c>
      <c r="J16" s="24" t="s">
        <v>204</v>
      </c>
      <c r="K16" s="24" t="s">
        <v>206</v>
      </c>
      <c r="L16" s="24" t="s">
        <v>204</v>
      </c>
      <c r="M16" s="24"/>
      <c r="N16" s="24" t="s">
        <v>204</v>
      </c>
      <c r="O16" s="24" t="s">
        <v>204</v>
      </c>
      <c r="P16" s="24" t="s">
        <v>204</v>
      </c>
      <c r="Q16" s="24" t="s">
        <v>208</v>
      </c>
      <c r="R16" s="24" t="s">
        <v>204</v>
      </c>
      <c r="S16" s="24" t="s">
        <v>204</v>
      </c>
      <c r="T16" s="23" t="s">
        <v>204</v>
      </c>
      <c r="U16" s="23" t="s">
        <v>204</v>
      </c>
      <c r="V16" s="23" t="s">
        <v>206</v>
      </c>
      <c r="W16" s="23" t="s">
        <v>206</v>
      </c>
      <c r="X16" s="23" t="s">
        <v>204</v>
      </c>
      <c r="Y16" s="23" t="s">
        <v>204</v>
      </c>
      <c r="Z16" s="23" t="s">
        <v>206</v>
      </c>
      <c r="AA16" s="46" t="s">
        <v>206</v>
      </c>
      <c r="AB16" s="46" t="s">
        <v>206</v>
      </c>
      <c r="AC16" s="46" t="s">
        <v>206</v>
      </c>
      <c r="AD16" s="46" t="s">
        <v>204</v>
      </c>
      <c r="AE16" s="46" t="s">
        <v>204</v>
      </c>
      <c r="AF16" s="46"/>
      <c r="AG16" s="46" t="s">
        <v>204</v>
      </c>
      <c r="AH16" s="46" t="s">
        <v>206</v>
      </c>
      <c r="AI16" s="46" t="s">
        <v>206</v>
      </c>
      <c r="AJ16" s="46" t="s">
        <v>206</v>
      </c>
      <c r="AK16" s="46" t="s">
        <v>206</v>
      </c>
      <c r="AL16" s="46" t="s">
        <v>206</v>
      </c>
      <c r="AM16" s="46" t="s">
        <v>206</v>
      </c>
      <c r="AN16" s="46" t="s">
        <v>206</v>
      </c>
      <c r="AO16" s="46" t="s">
        <v>206</v>
      </c>
      <c r="AP16" s="46" t="s">
        <v>206</v>
      </c>
    </row>
    <row r="17">
      <c r="A17" s="22" t="s">
        <v>20</v>
      </c>
      <c r="B17" s="22" t="s">
        <v>101</v>
      </c>
      <c r="C17" s="22" t="s">
        <v>102</v>
      </c>
      <c r="D17" s="22" t="s">
        <v>103</v>
      </c>
      <c r="E17" s="24" t="s">
        <v>204</v>
      </c>
      <c r="F17" s="24" t="s">
        <v>204</v>
      </c>
      <c r="G17" s="24" t="s">
        <v>204</v>
      </c>
      <c r="H17" s="24"/>
      <c r="I17" s="24" t="s">
        <v>206</v>
      </c>
      <c r="J17" s="24" t="s">
        <v>204</v>
      </c>
      <c r="K17" s="24" t="s">
        <v>206</v>
      </c>
      <c r="L17" s="24" t="s">
        <v>206</v>
      </c>
      <c r="M17" s="24"/>
      <c r="N17" s="24" t="s">
        <v>206</v>
      </c>
      <c r="O17" s="24" t="s">
        <v>204</v>
      </c>
      <c r="P17" s="24" t="s">
        <v>204</v>
      </c>
      <c r="Q17" s="24" t="s">
        <v>206</v>
      </c>
      <c r="R17" s="24" t="s">
        <v>204</v>
      </c>
      <c r="S17" s="24" t="s">
        <v>206</v>
      </c>
      <c r="T17" s="23" t="s">
        <v>204</v>
      </c>
      <c r="U17" s="23" t="s">
        <v>204</v>
      </c>
      <c r="V17" s="23" t="s">
        <v>204</v>
      </c>
      <c r="W17" s="23" t="s">
        <v>204</v>
      </c>
      <c r="X17" s="23" t="s">
        <v>204</v>
      </c>
      <c r="Y17" s="23" t="s">
        <v>204</v>
      </c>
      <c r="Z17" s="23" t="s">
        <v>204</v>
      </c>
      <c r="AA17" s="46" t="s">
        <v>204</v>
      </c>
      <c r="AB17" s="46" t="s">
        <v>204</v>
      </c>
      <c r="AC17" s="46" t="s">
        <v>204</v>
      </c>
      <c r="AD17" s="46" t="s">
        <v>204</v>
      </c>
      <c r="AE17" s="46" t="s">
        <v>204</v>
      </c>
      <c r="AF17" s="46"/>
      <c r="AG17" s="46" t="s">
        <v>204</v>
      </c>
      <c r="AH17" s="46" t="s">
        <v>204</v>
      </c>
      <c r="AI17" s="46" t="s">
        <v>204</v>
      </c>
      <c r="AJ17" s="46" t="s">
        <v>204</v>
      </c>
      <c r="AK17" s="46" t="s">
        <v>204</v>
      </c>
      <c r="AL17" s="46" t="s">
        <v>204</v>
      </c>
      <c r="AM17" s="46" t="s">
        <v>204</v>
      </c>
      <c r="AN17" s="46" t="s">
        <v>204</v>
      </c>
      <c r="AO17" s="46" t="s">
        <v>204</v>
      </c>
      <c r="AP17" s="46" t="s">
        <v>204</v>
      </c>
    </row>
    <row r="18">
      <c r="A18" s="22" t="s">
        <v>20</v>
      </c>
      <c r="B18" s="22" t="s">
        <v>105</v>
      </c>
      <c r="C18" s="22" t="s">
        <v>106</v>
      </c>
      <c r="D18" s="22" t="s">
        <v>107</v>
      </c>
      <c r="E18" s="24" t="s">
        <v>204</v>
      </c>
      <c r="F18" s="24" t="s">
        <v>204</v>
      </c>
      <c r="G18" s="24" t="s">
        <v>204</v>
      </c>
      <c r="H18" s="24"/>
      <c r="I18" s="24" t="s">
        <v>204</v>
      </c>
      <c r="J18" s="24" t="s">
        <v>204</v>
      </c>
      <c r="K18" s="24" t="s">
        <v>204</v>
      </c>
      <c r="L18" s="24" t="s">
        <v>204</v>
      </c>
      <c r="M18" s="24"/>
      <c r="N18" s="24" t="s">
        <v>204</v>
      </c>
      <c r="O18" s="24" t="s">
        <v>204</v>
      </c>
      <c r="P18" s="24" t="s">
        <v>204</v>
      </c>
      <c r="Q18" s="17" t="s">
        <v>204</v>
      </c>
      <c r="R18" s="24" t="s">
        <v>204</v>
      </c>
      <c r="S18" s="24" t="s">
        <v>204</v>
      </c>
      <c r="T18" s="23" t="s">
        <v>204</v>
      </c>
      <c r="U18" s="23" t="s">
        <v>204</v>
      </c>
      <c r="V18" s="23" t="s">
        <v>204</v>
      </c>
      <c r="W18" s="23" t="s">
        <v>204</v>
      </c>
      <c r="X18" s="23" t="s">
        <v>204</v>
      </c>
      <c r="Y18" s="23" t="s">
        <v>204</v>
      </c>
      <c r="Z18" s="23" t="s">
        <v>204</v>
      </c>
      <c r="AA18" s="46" t="s">
        <v>204</v>
      </c>
      <c r="AB18" s="46" t="s">
        <v>204</v>
      </c>
      <c r="AC18" s="46" t="s">
        <v>204</v>
      </c>
      <c r="AD18" s="46" t="s">
        <v>204</v>
      </c>
      <c r="AE18" s="46" t="s">
        <v>204</v>
      </c>
      <c r="AF18" s="46"/>
      <c r="AG18" s="46" t="s">
        <v>204</v>
      </c>
      <c r="AH18" s="46" t="s">
        <v>204</v>
      </c>
      <c r="AI18" s="46" t="s">
        <v>204</v>
      </c>
      <c r="AJ18" s="46" t="s">
        <v>204</v>
      </c>
      <c r="AK18" s="46" t="s">
        <v>206</v>
      </c>
      <c r="AL18" s="46" t="s">
        <v>204</v>
      </c>
      <c r="AM18" s="46" t="s">
        <v>204</v>
      </c>
      <c r="AN18" s="46" t="s">
        <v>204</v>
      </c>
      <c r="AO18" s="46" t="s">
        <v>204</v>
      </c>
      <c r="AP18" s="46" t="s">
        <v>204</v>
      </c>
    </row>
    <row r="19">
      <c r="A19" s="22" t="s">
        <v>20</v>
      </c>
      <c r="B19" s="22" t="s">
        <v>108</v>
      </c>
      <c r="C19" s="22" t="s">
        <v>109</v>
      </c>
      <c r="D19" s="22" t="s">
        <v>110</v>
      </c>
      <c r="E19" s="24" t="s">
        <v>204</v>
      </c>
      <c r="F19" s="24" t="s">
        <v>204</v>
      </c>
      <c r="G19" s="24" t="s">
        <v>204</v>
      </c>
      <c r="H19" s="24"/>
      <c r="I19" s="24" t="s">
        <v>204</v>
      </c>
      <c r="J19" s="24" t="s">
        <v>204</v>
      </c>
      <c r="K19" s="24" t="s">
        <v>204</v>
      </c>
      <c r="L19" s="24" t="s">
        <v>204</v>
      </c>
      <c r="M19" s="24"/>
      <c r="N19" s="24" t="s">
        <v>204</v>
      </c>
      <c r="O19" s="24" t="s">
        <v>204</v>
      </c>
      <c r="P19" s="24" t="s">
        <v>204</v>
      </c>
      <c r="Q19" s="17" t="s">
        <v>204</v>
      </c>
      <c r="R19" s="24" t="s">
        <v>204</v>
      </c>
      <c r="S19" s="24" t="s">
        <v>204</v>
      </c>
      <c r="T19" s="23" t="s">
        <v>204</v>
      </c>
      <c r="U19" s="25" t="s">
        <v>204</v>
      </c>
      <c r="V19" s="23" t="s">
        <v>204</v>
      </c>
      <c r="W19" s="23" t="s">
        <v>204</v>
      </c>
      <c r="X19" s="23" t="s">
        <v>204</v>
      </c>
      <c r="Y19" s="23" t="s">
        <v>204</v>
      </c>
      <c r="Z19" s="23" t="s">
        <v>204</v>
      </c>
      <c r="AA19" s="46" t="s">
        <v>204</v>
      </c>
      <c r="AB19" s="46" t="s">
        <v>204</v>
      </c>
      <c r="AC19" s="46" t="s">
        <v>204</v>
      </c>
      <c r="AD19" s="46" t="s">
        <v>204</v>
      </c>
      <c r="AE19" s="46" t="s">
        <v>204</v>
      </c>
      <c r="AF19" s="46"/>
      <c r="AG19" s="46" t="s">
        <v>204</v>
      </c>
      <c r="AH19" s="46" t="s">
        <v>204</v>
      </c>
      <c r="AI19" s="46" t="s">
        <v>204</v>
      </c>
      <c r="AJ19" s="46" t="s">
        <v>204</v>
      </c>
      <c r="AK19" s="46" t="s">
        <v>204</v>
      </c>
      <c r="AL19" s="46" t="s">
        <v>204</v>
      </c>
      <c r="AM19" s="46" t="s">
        <v>204</v>
      </c>
      <c r="AN19" s="46" t="s">
        <v>204</v>
      </c>
      <c r="AO19" s="46" t="s">
        <v>204</v>
      </c>
      <c r="AP19" s="46" t="s">
        <v>204</v>
      </c>
    </row>
    <row r="20">
      <c r="A20" s="22" t="s">
        <v>20</v>
      </c>
      <c r="B20" s="22" t="s">
        <v>111</v>
      </c>
      <c r="C20" s="22" t="s">
        <v>112</v>
      </c>
      <c r="D20" s="22" t="s">
        <v>113</v>
      </c>
      <c r="E20" s="24" t="s">
        <v>204</v>
      </c>
      <c r="F20" s="24" t="s">
        <v>206</v>
      </c>
      <c r="G20" s="24" t="s">
        <v>206</v>
      </c>
      <c r="H20" s="24"/>
      <c r="I20" s="24" t="s">
        <v>206</v>
      </c>
      <c r="J20" s="24" t="s">
        <v>204</v>
      </c>
      <c r="K20" s="24" t="s">
        <v>204</v>
      </c>
      <c r="L20" s="24" t="s">
        <v>204</v>
      </c>
      <c r="M20" s="24"/>
      <c r="N20" s="24" t="s">
        <v>204</v>
      </c>
      <c r="O20" s="24" t="s">
        <v>204</v>
      </c>
      <c r="P20" s="24"/>
      <c r="Q20" s="24" t="s">
        <v>204</v>
      </c>
      <c r="R20" s="24" t="s">
        <v>204</v>
      </c>
      <c r="S20" s="23" t="s">
        <v>206</v>
      </c>
      <c r="T20" s="23" t="s">
        <v>204</v>
      </c>
      <c r="U20" s="23" t="s">
        <v>206</v>
      </c>
      <c r="V20" s="23" t="s">
        <v>204</v>
      </c>
      <c r="W20" s="23" t="s">
        <v>204</v>
      </c>
      <c r="X20" s="23" t="s">
        <v>204</v>
      </c>
      <c r="Y20" s="23" t="s">
        <v>204</v>
      </c>
      <c r="Z20" s="23" t="s">
        <v>204</v>
      </c>
      <c r="AA20" s="46" t="s">
        <v>204</v>
      </c>
      <c r="AB20" s="46" t="s">
        <v>204</v>
      </c>
      <c r="AC20" s="46" t="s">
        <v>204</v>
      </c>
      <c r="AD20" s="46" t="s">
        <v>204</v>
      </c>
      <c r="AE20" s="46" t="s">
        <v>204</v>
      </c>
      <c r="AF20" s="46"/>
      <c r="AG20" s="46" t="s">
        <v>204</v>
      </c>
      <c r="AH20" s="46" t="s">
        <v>204</v>
      </c>
      <c r="AI20" s="46" t="s">
        <v>204</v>
      </c>
      <c r="AJ20" s="46" t="s">
        <v>204</v>
      </c>
      <c r="AK20" s="46" t="s">
        <v>204</v>
      </c>
      <c r="AL20" s="46" t="s">
        <v>204</v>
      </c>
      <c r="AM20" s="46" t="s">
        <v>204</v>
      </c>
      <c r="AN20" s="46" t="s">
        <v>204</v>
      </c>
      <c r="AO20" s="46" t="s">
        <v>204</v>
      </c>
      <c r="AP20" s="46" t="s">
        <v>204</v>
      </c>
    </row>
    <row r="21">
      <c r="A21" s="48"/>
      <c r="B21" s="48"/>
      <c r="C21" s="48"/>
      <c r="D21" s="4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</sheetData>
  <autoFilter ref="$AO$1:$AO$992"/>
  <drawing r:id="rId1"/>
</worksheet>
</file>