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gulsh\Downloads\"/>
    </mc:Choice>
  </mc:AlternateContent>
  <xr:revisionPtr revIDLastSave="0" documentId="13_ncr:1_{D0A282ED-3CE4-4C79-8EEB-E7C72E3D85C2}" xr6:coauthVersionLast="47" xr6:coauthVersionMax="47" xr10:uidLastSave="{00000000-0000-0000-0000-000000000000}"/>
  <bookViews>
    <workbookView xWindow="-108" yWindow="-108" windowWidth="23256" windowHeight="12456" tabRatio="857" activeTab="10" xr2:uid="{00000000-000D-0000-FFFF-FFFF00000000}"/>
  </bookViews>
  <sheets>
    <sheet name="Detail1" sheetId="8" r:id="rId1"/>
    <sheet name="Data" sheetId="1" r:id="rId2"/>
    <sheet name="KPI" sheetId="7" r:id="rId3"/>
    <sheet name="Rating" sheetId="9" r:id="rId4"/>
    <sheet name="Gender" sheetId="10" r:id="rId5"/>
    <sheet name="Sum of CF_attrition count" sheetId="11" r:id="rId6"/>
    <sheet name="Attrition by job" sheetId="12" r:id="rId7"/>
    <sheet name="Dept wise attrition" sheetId="13" r:id="rId8"/>
    <sheet name="attrition by age gp" sheetId="14" r:id="rId9"/>
    <sheet name="Marital status" sheetId="15" r:id="rId10"/>
    <sheet name="Dashboard" sheetId="3" r:id="rId11"/>
    <sheet name="Images" sheetId="2" r:id="rId12"/>
    <sheet name="Background 2" sheetId="4" r:id="rId13"/>
    <sheet name="Background 3" sheetId="5" r:id="rId14"/>
    <sheet name="Background 4" sheetId="6" r:id="rId15"/>
  </sheets>
  <definedNames>
    <definedName name="_xlchart.v1.0" hidden="1">'Attrition by job'!$E$4:$E$12</definedName>
    <definedName name="_xlchart.v1.1" hidden="1">'Attrition by job'!$F$4:$F$12</definedName>
    <definedName name="_xlchart.v1.6" hidden="1">'Attrition by job'!$E$4:$E$12</definedName>
    <definedName name="_xlchart.v1.7" hidden="1">'Attrition by job'!$F$4:$F$12</definedName>
    <definedName name="_xlchart.v2.2" hidden="1">'Marital status'!$F$4:$F$6</definedName>
    <definedName name="_xlchart.v2.3" hidden="1">'Marital status'!$G$4:$G$6</definedName>
    <definedName name="_xlchart.v2.4" hidden="1">'Marital status'!$F$4:$F$6</definedName>
    <definedName name="_xlchart.v2.5" hidden="1">'Marital status'!$G$4:$G$6</definedName>
    <definedName name="_xlchart.v2.8" hidden="1">'Marital status'!$F$4:$F$6</definedName>
    <definedName name="_xlchart.v2.9" hidden="1">'Marital status'!$G$4:$G$6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1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2" roundtripDataChecksum="0W7NtiAel2xy0cZdwUBcRsMoEuXg6pzXui43o1bypBA="/>
    </ext>
  </extLst>
</workbook>
</file>

<file path=xl/calcChain.xml><?xml version="1.0" encoding="utf-8"?>
<calcChain xmlns="http://schemas.openxmlformats.org/spreadsheetml/2006/main">
  <c r="F5" i="15" l="1"/>
  <c r="F6" i="15"/>
  <c r="F4" i="15"/>
  <c r="E5" i="12"/>
  <c r="E6" i="12"/>
  <c r="E7" i="12"/>
  <c r="E8" i="12"/>
  <c r="E9" i="12"/>
  <c r="E10" i="12"/>
  <c r="E11" i="12"/>
  <c r="E12" i="12"/>
  <c r="E4" i="12"/>
  <c r="B7" i="9"/>
  <c r="B8" i="7"/>
  <c r="C8" i="7"/>
  <c r="A8" i="7"/>
  <c r="G6" i="15"/>
  <c r="G5" i="15"/>
  <c r="G4" i="15"/>
  <c r="F5" i="12"/>
  <c r="F7" i="12"/>
  <c r="F8" i="12"/>
  <c r="F9" i="12"/>
  <c r="F10" i="12"/>
  <c r="F11" i="12"/>
  <c r="F12" i="12"/>
  <c r="F6" i="12"/>
  <c r="F4" i="12"/>
  <c r="B11" i="10"/>
  <c r="B10" i="10"/>
  <c r="C11" i="10" l="1"/>
  <c r="C10" i="10"/>
  <c r="B8" i="9"/>
  <c r="C8" i="9" s="1"/>
  <c r="C7" i="9"/>
  <c r="D8" i="7"/>
  <c r="E8" i="7"/>
</calcChain>
</file>

<file path=xl/sharedStrings.xml><?xml version="1.0" encoding="utf-8"?>
<sst xmlns="http://schemas.openxmlformats.org/spreadsheetml/2006/main" count="38372" uniqueCount="1573">
  <si>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</si>
  <si>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</si>
  <si>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</si>
  <si>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</si>
  <si>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</si>
  <si>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</si>
  <si>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</si>
  <si>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</si>
  <si>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</si>
  <si>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</si>
  <si>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</si>
  <si>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</si>
  <si>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</si>
  <si>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</si>
  <si>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</si>
  <si>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</si>
  <si>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</si>
  <si>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</si>
  <si>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</si>
  <si>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</si>
  <si>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</si>
  <si>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</si>
  <si>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</si>
  <si>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</si>
  <si>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</si>
  <si>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</si>
  <si>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</si>
  <si>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</si>
  <si>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</si>
  <si>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</si>
  <si>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</si>
  <si>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</si>
  <si>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</si>
  <si>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</si>
  <si>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</si>
  <si>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</si>
  <si>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</si>
  <si>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</si>
  <si>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</si>
  <si>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</si>
  <si>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</si>
  <si>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</si>
  <si>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</si>
  <si>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</si>
  <si>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</si>
  <si>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</si>
  <si>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</si>
  <si>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</si>
  <si>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</si>
  <si>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</si>
  <si>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</si>
  <si>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</si>
  <si>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</si>
  <si>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</si>
  <si>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</si>
  <si>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</si>
  <si>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</si>
  <si>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</si>
  <si>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</si>
  <si>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</si>
  <si>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</si>
  <si>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</si>
  <si>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</si>
  <si>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</si>
  <si>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</si>
  <si>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</si>
  <si>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</si>
  <si>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</si>
  <si>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</si>
  <si>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</si>
  <si>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</si>
  <si>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</si>
  <si>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</si>
  <si>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</si>
  <si>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</si>
  <si>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</si>
  <si>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</si>
  <si>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</si>
  <si>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</si>
  <si>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</si>
  <si>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</si>
  <si>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</si>
  <si>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</si>
  <si>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</si>
  <si>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</si>
  <si>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</si>
  <si>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</si>
  <si>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</si>
  <si>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</si>
  <si>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</si>
  <si>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</si>
  <si>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</si>
  <si>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</si>
  <si>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</si>
  <si>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</si>
  <si>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</si>
  <si>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</si>
  <si>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</si>
  <si>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</si>
  <si>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</si>
  <si>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</si>
  <si>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</si>
  <si>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</si>
  <si>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</si>
  <si>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</si>
  <si>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</si>
  <si>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</si>
  <si>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</si>
  <si>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</si>
  <si>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</si>
  <si>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</si>
  <si>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</si>
  <si>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</si>
  <si>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</si>
  <si>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</si>
  <si>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</si>
  <si>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</si>
  <si>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</si>
  <si>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</si>
  <si>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</si>
  <si>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</si>
  <si>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</si>
  <si>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</si>
  <si>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</si>
  <si>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</si>
  <si>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</si>
  <si>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</si>
  <si>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</si>
  <si>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</si>
  <si>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</si>
  <si>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</si>
  <si>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</si>
  <si>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</si>
  <si>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</si>
  <si>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</si>
  <si>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</si>
  <si>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</si>
  <si>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</si>
  <si>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</si>
  <si>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</si>
  <si>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</si>
  <si>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</si>
  <si>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</si>
  <si>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</si>
  <si>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</si>
  <si>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</si>
  <si>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</si>
  <si>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</si>
  <si>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</si>
  <si>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</si>
  <si>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</si>
  <si>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</si>
  <si>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</si>
  <si>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</si>
  <si>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</si>
  <si>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</si>
  <si>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</si>
  <si>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</si>
  <si>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</si>
  <si>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</si>
  <si>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</si>
  <si>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</si>
  <si>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</si>
  <si>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</si>
  <si>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</si>
  <si>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</si>
  <si>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</si>
  <si>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</si>
  <si>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</si>
  <si>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</si>
  <si>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</si>
  <si>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</si>
  <si>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</si>
  <si>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</si>
  <si>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</si>
  <si>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</si>
  <si>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</si>
  <si>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</si>
  <si>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</si>
  <si>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</si>
  <si>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</si>
  <si>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</si>
  <si>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</si>
  <si>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</si>
  <si>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</si>
  <si>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</si>
  <si>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</si>
  <si>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</si>
  <si>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</si>
  <si>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</si>
  <si>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</si>
  <si>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</si>
  <si>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</si>
  <si>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</si>
  <si>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</si>
  <si>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</si>
  <si>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</si>
  <si>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</si>
  <si>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</si>
  <si>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</si>
  <si>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</si>
  <si>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</si>
  <si>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</si>
  <si>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</si>
  <si>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</si>
  <si>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</si>
  <si>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</si>
  <si>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</si>
  <si>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</si>
  <si>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</si>
  <si>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</si>
  <si>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</si>
  <si>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</si>
  <si>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</si>
  <si>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</si>
  <si>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</si>
  <si>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</si>
  <si>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</si>
  <si>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</si>
  <si>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</si>
  <si>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</si>
  <si>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</si>
  <si>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</si>
  <si>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</si>
  <si>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</si>
  <si>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</si>
  <si>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</si>
  <si>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</si>
  <si>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</si>
  <si>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</si>
  <si>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</si>
  <si>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</si>
  <si>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</si>
  <si>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</si>
  <si>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</si>
  <si>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</si>
  <si>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</si>
  <si>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</si>
  <si>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</si>
  <si>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</si>
  <si>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</si>
  <si>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</si>
  <si>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</si>
  <si>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</si>
  <si>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</si>
  <si>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</si>
  <si>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</si>
  <si>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</si>
  <si>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</si>
  <si>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</si>
  <si>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</si>
  <si>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</si>
  <si>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</si>
  <si>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</si>
  <si>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</si>
  <si>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</si>
  <si>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</si>
  <si>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</si>
  <si>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</si>
  <si>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</si>
  <si>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</si>
  <si>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</si>
  <si>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</si>
  <si>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</si>
  <si>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</si>
  <si>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</si>
  <si>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</si>
  <si>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</si>
  <si>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</si>
  <si>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</si>
  <si>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</si>
  <si>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</si>
  <si>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</si>
  <si>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</si>
  <si>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</si>
  <si>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</si>
  <si>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</si>
  <si>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</si>
  <si>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</si>
  <si>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</si>
  <si>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</si>
  <si>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</si>
  <si>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</si>
  <si>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</si>
  <si>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</si>
  <si>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</si>
  <si>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</si>
  <si>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</si>
  <si>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</si>
  <si>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</si>
  <si>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</si>
  <si>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</si>
  <si>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</si>
  <si>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</si>
  <si>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</si>
  <si>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</si>
  <si>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</si>
  <si>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</si>
  <si>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</si>
  <si>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</si>
  <si>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</si>
  <si>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</si>
  <si>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</si>
  <si>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</si>
  <si>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</si>
  <si>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</si>
  <si>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</si>
  <si>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</si>
  <si>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</si>
  <si>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</si>
  <si>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</si>
  <si>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</si>
  <si>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</si>
  <si>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</si>
  <si>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</si>
  <si>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</si>
  <si>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</si>
  <si>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</si>
  <si>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</si>
  <si>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</si>
  <si>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</si>
  <si>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</si>
  <si>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</si>
  <si>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</si>
  <si>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</si>
  <si>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</si>
  <si>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</si>
  <si>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</si>
  <si>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</si>
  <si>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</si>
  <si>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</si>
  <si>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</si>
  <si>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</si>
  <si>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</si>
  <si>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</si>
  <si>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</si>
  <si>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</si>
  <si>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</si>
  <si>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</si>
  <si>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</si>
  <si>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</si>
  <si>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</si>
  <si>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</si>
  <si>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</si>
  <si>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</si>
  <si>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</si>
  <si>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</si>
  <si>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</si>
  <si>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</si>
  <si>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</si>
  <si>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</si>
  <si>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</si>
  <si>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</si>
  <si>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</si>
  <si>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</si>
  <si>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</si>
  <si>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</si>
  <si>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</si>
  <si>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</si>
  <si>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</si>
  <si>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</si>
  <si>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</si>
  <si>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</si>
  <si>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</si>
  <si>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</si>
  <si>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</si>
  <si>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</si>
  <si>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</si>
  <si>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</si>
  <si>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</si>
  <si>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</si>
  <si>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</si>
  <si>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</si>
  <si>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</si>
  <si>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</si>
  <si>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</si>
  <si>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</si>
  <si>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</si>
  <si>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</si>
  <si>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</si>
  <si>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</si>
  <si>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</si>
  <si>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</si>
  <si>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</si>
  <si>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</si>
  <si>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</si>
  <si>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</si>
  <si>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</si>
  <si>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</si>
  <si>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</si>
  <si>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</si>
  <si>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</si>
  <si>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</si>
  <si>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</si>
  <si>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</si>
  <si>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</si>
  <si>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</si>
  <si>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</si>
  <si>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</si>
  <si>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</si>
  <si>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</si>
  <si>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</si>
  <si>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</si>
  <si>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</si>
  <si>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</si>
  <si>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</si>
  <si>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</si>
  <si>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</si>
  <si>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</si>
  <si>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</si>
  <si>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</si>
  <si>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</si>
  <si>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</si>
  <si>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</si>
  <si>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</si>
  <si>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</si>
  <si>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</si>
  <si>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</si>
  <si>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</si>
  <si>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</si>
  <si>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</si>
  <si>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</si>
  <si>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</si>
  <si>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</si>
  <si>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</si>
  <si>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</si>
  <si>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</si>
  <si>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</si>
  <si>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</si>
  <si>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</si>
  <si>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</si>
  <si>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</si>
  <si>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</si>
  <si>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</si>
  <si>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</si>
  <si>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</si>
  <si>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</si>
  <si>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</si>
  <si>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</si>
  <si>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</si>
  <si>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</si>
  <si>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</si>
  <si>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</si>
  <si>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</si>
  <si>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</si>
  <si>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</si>
  <si>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</si>
  <si>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</si>
  <si>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</si>
  <si>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</si>
  <si>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</si>
  <si>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</si>
  <si>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</si>
  <si>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</si>
  <si>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</si>
  <si>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</si>
  <si>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</si>
  <si>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</si>
  <si>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</si>
  <si>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</si>
  <si>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</si>
  <si>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</si>
  <si>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</si>
  <si>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</si>
  <si>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</si>
  <si>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</si>
  <si>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</si>
  <si>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</si>
  <si>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</si>
  <si>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</si>
  <si>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</si>
  <si>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</si>
  <si>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</si>
  <si>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</si>
  <si>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</si>
  <si>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</si>
  <si>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</si>
  <si>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</si>
  <si>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</si>
  <si>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</si>
  <si>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</si>
  <si>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</si>
  <si>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</si>
  <si>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</si>
  <si>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</si>
  <si>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</si>
  <si>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</si>
  <si>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</si>
  <si>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</si>
  <si>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</si>
  <si>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</si>
  <si>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</si>
  <si>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</si>
  <si>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</si>
  <si>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</si>
  <si>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</si>
  <si>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</si>
  <si>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</si>
  <si>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</si>
  <si>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</si>
  <si>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</si>
  <si>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</si>
  <si>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</si>
  <si>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</si>
  <si>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</si>
  <si>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</si>
  <si>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</si>
  <si>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</si>
  <si>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</si>
  <si>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</si>
  <si>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</si>
  <si>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</si>
  <si>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</si>
  <si>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</si>
  <si>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</si>
  <si>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</si>
  <si>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</si>
  <si>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</si>
  <si>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</si>
  <si>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</si>
  <si>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</si>
  <si>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</si>
  <si>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</si>
  <si>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</si>
  <si>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</si>
  <si>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</si>
  <si>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</si>
  <si>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</si>
  <si>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</si>
  <si>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</si>
  <si>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</si>
  <si>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</si>
  <si>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</si>
  <si>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</si>
  <si>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</si>
  <si>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</si>
  <si>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</si>
  <si>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</si>
  <si>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</si>
  <si>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</si>
  <si>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</si>
  <si>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</si>
  <si>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</si>
  <si>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</si>
  <si>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</si>
  <si>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</si>
  <si>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</si>
  <si>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</si>
  <si>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</si>
  <si>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</si>
  <si>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</si>
  <si>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</si>
  <si>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</si>
  <si>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</si>
  <si>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</si>
  <si>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</si>
  <si>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</si>
  <si>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</si>
  <si>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</si>
  <si>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</si>
  <si>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</si>
  <si>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</si>
  <si>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</si>
  <si>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</si>
  <si>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</si>
  <si>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</si>
  <si>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</si>
  <si>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</si>
  <si>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</si>
  <si>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</si>
  <si>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</si>
  <si>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</si>
  <si>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</si>
  <si>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</si>
  <si>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</si>
  <si>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</si>
  <si>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</si>
  <si>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</si>
  <si>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</si>
  <si>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</si>
  <si>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</si>
  <si>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</si>
  <si>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</si>
  <si>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</si>
  <si>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</si>
  <si>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</si>
  <si>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</si>
  <si>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</si>
  <si>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</si>
  <si>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</si>
  <si>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</si>
  <si>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</si>
  <si>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</si>
  <si>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</si>
  <si>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</si>
  <si>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</si>
  <si>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</si>
  <si>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</si>
  <si>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</si>
  <si>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</si>
  <si>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</si>
  <si>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</si>
  <si>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</si>
  <si>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</si>
  <si>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</si>
  <si>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</si>
  <si>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</si>
  <si>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</si>
  <si>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</si>
  <si>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</si>
  <si>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</si>
  <si>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</si>
  <si>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</si>
  <si>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</si>
  <si>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</si>
  <si>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</si>
  <si>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</si>
  <si>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</si>
  <si>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</si>
  <si>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</si>
  <si>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</si>
  <si>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</si>
  <si>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</si>
  <si>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</si>
  <si>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</si>
  <si>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</si>
  <si>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</si>
  <si>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</si>
  <si>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</si>
  <si>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</si>
  <si>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</si>
  <si>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</si>
  <si>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</si>
  <si>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</si>
  <si>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</si>
  <si>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</si>
  <si>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</si>
  <si>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</si>
  <si>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</si>
  <si>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</si>
  <si>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</si>
  <si>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</si>
  <si>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</si>
  <si>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</si>
  <si>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</si>
  <si>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</si>
  <si>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</si>
  <si>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</si>
  <si>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</si>
  <si>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</si>
  <si>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</si>
  <si>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</si>
  <si>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</si>
  <si>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</si>
  <si>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</si>
  <si>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</si>
  <si>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</si>
  <si>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</si>
  <si>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</si>
  <si>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</si>
  <si>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</si>
  <si>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</si>
  <si>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</si>
  <si>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</si>
  <si>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</si>
  <si>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</si>
  <si>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</si>
  <si>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</si>
  <si>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</si>
  <si>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</si>
  <si>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</si>
  <si>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</si>
  <si>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</si>
  <si>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</si>
  <si>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</si>
  <si>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</si>
  <si>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</si>
  <si>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</si>
  <si>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</si>
  <si>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</si>
  <si>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</si>
  <si>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</si>
  <si>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</si>
  <si>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</si>
  <si>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</si>
  <si>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</si>
  <si>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</si>
  <si>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</si>
  <si>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</si>
  <si>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</si>
  <si>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</si>
  <si>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</si>
  <si>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</si>
  <si>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</si>
  <si>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</si>
  <si>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</si>
  <si>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</si>
  <si>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</si>
  <si>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</si>
  <si>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</si>
  <si>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</si>
  <si>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</si>
  <si>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</si>
  <si>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</si>
  <si>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</si>
  <si>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</si>
  <si>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</si>
  <si>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</si>
  <si>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</si>
  <si>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</si>
  <si>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</si>
  <si>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</si>
  <si>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</si>
  <si>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</si>
  <si>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</si>
  <si>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</si>
  <si>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</si>
  <si>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</si>
  <si>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</si>
  <si>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</si>
  <si>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</si>
  <si>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</si>
  <si>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</si>
  <si>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</si>
  <si>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</si>
  <si>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</si>
  <si>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</si>
  <si>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</si>
  <si>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</si>
  <si>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</si>
  <si>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</si>
  <si>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</si>
  <si>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</si>
  <si>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</si>
  <si>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</si>
  <si>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</si>
  <si>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</si>
  <si>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</si>
  <si>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</si>
  <si>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</si>
  <si>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</si>
  <si>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</si>
  <si>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</si>
  <si>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</si>
  <si>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</si>
  <si>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</si>
  <si>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</si>
  <si>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</si>
  <si>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</si>
  <si>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</si>
  <si>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</si>
  <si>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</si>
  <si>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</si>
  <si>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</si>
  <si>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</si>
  <si>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</si>
  <si>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</si>
  <si>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</si>
  <si>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</si>
  <si>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</si>
  <si>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</si>
  <si>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</si>
  <si>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</si>
  <si>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</si>
  <si>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</si>
  <si>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</si>
  <si>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</si>
  <si>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</si>
  <si>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</si>
  <si>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</si>
  <si>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</si>
  <si>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</si>
  <si>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</si>
  <si>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</si>
  <si>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</si>
  <si>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</si>
  <si>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</si>
  <si>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</si>
  <si>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</si>
  <si>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</si>
  <si>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</si>
  <si>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</si>
  <si>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</si>
  <si>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</si>
  <si>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</si>
  <si>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</si>
  <si>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</si>
  <si>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</si>
  <si>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</si>
  <si>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</si>
  <si>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</si>
  <si>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</si>
  <si>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</si>
  <si>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</si>
  <si>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</si>
  <si>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</si>
  <si>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</si>
  <si>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</si>
  <si>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</si>
  <si>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</si>
  <si>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</si>
  <si>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</si>
  <si>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</si>
  <si>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</si>
  <si>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</si>
  <si>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</si>
  <si>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</si>
  <si>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</si>
  <si>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</si>
  <si>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</si>
  <si>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</si>
  <si>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</si>
  <si>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</si>
  <si>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</si>
  <si>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</si>
  <si>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</si>
  <si>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</si>
  <si>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</si>
  <si>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</si>
  <si>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</si>
  <si>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</si>
  <si>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</si>
  <si>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</si>
  <si>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</si>
  <si>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</si>
  <si>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</si>
  <si>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</si>
  <si>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</si>
  <si>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</si>
  <si>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</si>
  <si>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</si>
  <si>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</si>
  <si>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</si>
  <si>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</si>
  <si>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</si>
  <si>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</si>
  <si>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</si>
  <si>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</si>
  <si>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</si>
  <si>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</si>
  <si>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</si>
  <si>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</si>
  <si>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</si>
  <si>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</si>
  <si>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</si>
  <si>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</si>
  <si>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</si>
  <si>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</si>
  <si>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</si>
  <si>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</si>
  <si>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</si>
  <si>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</si>
  <si>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</si>
  <si>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</si>
  <si>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</si>
  <si>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</si>
  <si>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</si>
  <si>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</si>
  <si>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</si>
  <si>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</si>
  <si>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</si>
  <si>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</si>
  <si>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</si>
  <si>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</si>
  <si>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</si>
  <si>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</si>
  <si>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</si>
  <si>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</si>
  <si>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</si>
  <si>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</si>
  <si>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</si>
  <si>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</si>
  <si>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</si>
  <si>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</si>
  <si>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</si>
  <si>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</si>
  <si>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</si>
  <si>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</si>
  <si>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</si>
  <si>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</si>
  <si>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</si>
  <si>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</si>
  <si>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</si>
  <si>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</si>
  <si>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</si>
  <si>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</si>
  <si>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</si>
  <si>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</si>
  <si>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</si>
  <si>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</si>
  <si>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</si>
  <si>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</si>
  <si>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</si>
  <si>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</si>
  <si>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</si>
  <si>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</si>
  <si>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</si>
  <si>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</si>
  <si>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</si>
  <si>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</si>
  <si>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</si>
  <si>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</si>
  <si>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</si>
  <si>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</si>
  <si>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</si>
  <si>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</si>
  <si>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</si>
  <si>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</si>
  <si>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</si>
  <si>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</si>
  <si>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</si>
  <si>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</si>
  <si>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</si>
  <si>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</si>
  <si>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</si>
  <si>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</si>
  <si>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</si>
  <si>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</si>
  <si>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</si>
  <si>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</si>
  <si>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</si>
  <si>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</si>
  <si>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</si>
  <si>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</si>
  <si>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</si>
  <si>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</si>
  <si>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</si>
  <si>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</si>
  <si>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</si>
  <si>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</si>
  <si>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</si>
  <si>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</si>
  <si>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</si>
  <si>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</si>
  <si>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</si>
  <si>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</si>
  <si>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</si>
  <si>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</si>
  <si>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</si>
  <si>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</si>
  <si>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</si>
  <si>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</si>
  <si>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</si>
  <si>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</si>
  <si>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</si>
  <si>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</si>
  <si>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</si>
  <si>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</si>
  <si>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</si>
  <si>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</si>
  <si>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</si>
  <si>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</si>
  <si>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</si>
  <si>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</si>
  <si>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</si>
  <si>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</si>
  <si>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</si>
  <si>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</si>
  <si>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</si>
  <si>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</si>
  <si>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</si>
  <si>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</si>
  <si>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</si>
  <si>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</si>
  <si>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</si>
  <si>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</si>
  <si>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</si>
  <si>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</si>
  <si>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</si>
  <si>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</si>
  <si>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</si>
  <si>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</si>
  <si>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</si>
  <si>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</si>
  <si>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</si>
  <si>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</si>
  <si>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</si>
  <si>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</si>
  <si>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</si>
  <si>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</si>
  <si>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</si>
  <si>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</si>
  <si>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</si>
  <si>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</si>
  <si>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</si>
  <si>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</si>
  <si>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</si>
  <si>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</si>
  <si>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</si>
  <si>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</si>
  <si>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</si>
  <si>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</si>
  <si>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</si>
  <si>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</si>
  <si>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</si>
  <si>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</si>
  <si>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</si>
  <si>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</si>
  <si>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</si>
  <si>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</si>
  <si>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</si>
  <si>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</si>
  <si>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</si>
  <si>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</si>
  <si>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</si>
  <si>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</si>
  <si>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</si>
  <si>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</si>
  <si>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</si>
  <si>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</si>
  <si>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</si>
  <si>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</si>
  <si>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</si>
  <si>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</si>
  <si>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</si>
  <si>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</si>
  <si>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</si>
  <si>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</si>
  <si>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</si>
  <si>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</si>
  <si>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</si>
  <si>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</si>
  <si>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</si>
  <si>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</si>
  <si>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</si>
  <si>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</si>
  <si>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</si>
  <si>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</si>
  <si>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</si>
  <si>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</si>
  <si>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</si>
  <si>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</si>
  <si>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</si>
  <si>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</si>
  <si>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</si>
  <si>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</si>
  <si>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</si>
  <si>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</si>
  <si>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</si>
  <si>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</si>
  <si>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</si>
  <si>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</si>
  <si>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</si>
  <si>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</si>
  <si>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</si>
  <si>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</si>
  <si>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</si>
  <si>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</si>
  <si>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</si>
  <si>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</si>
  <si>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</si>
  <si>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</si>
  <si>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</si>
  <si>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</si>
  <si>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</si>
  <si>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</si>
  <si>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</si>
  <si>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</si>
  <si>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</si>
  <si>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</si>
  <si>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</si>
  <si>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</si>
  <si>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</si>
  <si>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</si>
  <si>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</si>
  <si>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</si>
  <si>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</si>
  <si>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</si>
  <si>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</si>
  <si>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</si>
  <si>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</si>
  <si>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</si>
  <si>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</si>
  <si>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</si>
  <si>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</si>
  <si>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</si>
  <si>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</si>
  <si>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</si>
  <si>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</si>
  <si>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</si>
  <si>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</si>
  <si>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</si>
  <si>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</si>
  <si>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</si>
  <si>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</si>
  <si>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</si>
  <si>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</si>
  <si>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</si>
  <si>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</si>
  <si>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</si>
  <si>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</si>
  <si>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</si>
  <si>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</si>
  <si>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</si>
  <si>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</si>
  <si>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</si>
  <si>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</si>
  <si>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</si>
  <si>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</si>
  <si>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</si>
  <si>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</si>
  <si>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</si>
  <si>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</si>
  <si>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</si>
  <si>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</si>
  <si>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</si>
  <si>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</si>
  <si>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</si>
  <si>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</si>
  <si>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</si>
  <si>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</si>
  <si>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</si>
  <si>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</si>
  <si>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</si>
  <si>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</si>
  <si>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</si>
  <si>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</si>
  <si>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</si>
  <si>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</si>
  <si>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</si>
  <si>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</si>
  <si>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</si>
  <si>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</si>
  <si>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</si>
  <si>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</si>
  <si>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</si>
  <si>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</si>
  <si>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</si>
  <si>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</si>
  <si>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</si>
  <si>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</si>
  <si>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</si>
  <si>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</si>
  <si>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</si>
  <si>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</si>
  <si>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</si>
  <si>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</si>
  <si>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</si>
  <si>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</si>
  <si>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</si>
  <si>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</si>
  <si>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</si>
  <si>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</si>
  <si>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</si>
  <si>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</si>
  <si>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</si>
  <si>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</si>
  <si>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</si>
  <si>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</si>
  <si>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</si>
  <si>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</si>
  <si>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</si>
  <si>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</si>
  <si>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</si>
  <si>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</si>
  <si>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</si>
  <si>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</si>
  <si>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</si>
  <si>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</si>
  <si>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</si>
  <si>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</si>
  <si>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</si>
  <si>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</si>
  <si>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</si>
  <si>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</si>
  <si>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</si>
  <si>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</si>
  <si>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</si>
  <si>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</si>
  <si>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</si>
  <si>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</si>
  <si>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</si>
  <si>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</si>
  <si>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</si>
  <si>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</si>
  <si>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</si>
  <si>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</si>
  <si>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</si>
  <si>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</si>
  <si>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</si>
  <si>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</si>
  <si>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</si>
  <si>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</si>
  <si>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</si>
  <si>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</si>
  <si>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</si>
  <si>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</si>
  <si>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</si>
  <si>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</si>
  <si>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</si>
  <si>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</si>
  <si>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</si>
  <si>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</si>
  <si>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</si>
  <si>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</si>
  <si>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</si>
  <si>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</si>
  <si>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</si>
  <si>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</si>
  <si>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</si>
  <si>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</si>
  <si>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</si>
  <si>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</si>
  <si>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</si>
  <si>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</si>
  <si>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</si>
  <si>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</si>
  <si>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</si>
  <si>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</si>
  <si>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</si>
  <si>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</si>
  <si>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</si>
  <si>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</si>
  <si>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</si>
  <si>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</si>
  <si>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</si>
  <si>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</si>
  <si>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</si>
  <si>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</si>
  <si>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</si>
  <si>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</si>
  <si>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</si>
  <si>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</si>
  <si>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</si>
  <si>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</si>
  <si>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</si>
  <si>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</si>
  <si>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</si>
  <si>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</si>
  <si>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</si>
  <si>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</si>
  <si>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</si>
  <si>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</si>
  <si>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</si>
  <si>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</si>
  <si>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</si>
  <si>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</si>
  <si>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</si>
  <si>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</si>
  <si>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</si>
  <si>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</si>
  <si>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</si>
  <si>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</si>
  <si>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</si>
  <si>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</si>
  <si>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</si>
  <si>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</si>
  <si>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</si>
  <si>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</si>
  <si>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</si>
  <si>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</si>
  <si>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</si>
  <si>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</si>
  <si>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</si>
  <si>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</si>
  <si>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</si>
  <si>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</si>
  <si>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</si>
  <si>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</si>
  <si>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</si>
  <si>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</si>
  <si>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</si>
  <si>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</si>
  <si>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</si>
  <si>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</si>
  <si>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</si>
  <si>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</si>
  <si>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</si>
  <si>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</si>
  <si>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</si>
  <si>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</si>
  <si>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</si>
  <si>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</si>
  <si>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</si>
  <si>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</si>
  <si>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</si>
  <si>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</si>
  <si>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</si>
  <si>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</si>
  <si>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</si>
  <si>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</si>
  <si>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</si>
  <si>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</si>
  <si>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</si>
  <si>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</si>
  <si>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</si>
  <si>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</si>
  <si>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</si>
  <si>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</si>
  <si>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</si>
  <si>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</si>
  <si>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</si>
  <si>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</si>
  <si>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</si>
  <si>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</si>
  <si>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</si>
  <si>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</si>
  <si>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</si>
  <si>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</si>
  <si>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</si>
  <si>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</si>
  <si>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</si>
  <si>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</si>
  <si>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</si>
  <si>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</si>
  <si>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</si>
  <si>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</si>
  <si>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</si>
  <si>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</si>
  <si>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</si>
  <si>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</si>
  <si>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</si>
  <si>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</si>
  <si>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</si>
  <si>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</si>
  <si>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</si>
  <si>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</si>
  <si>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</si>
  <si>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</si>
  <si>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</si>
  <si>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</si>
  <si>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</si>
  <si>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</si>
  <si>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</si>
  <si>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</si>
  <si>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</si>
  <si>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</si>
  <si>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</si>
  <si>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</si>
  <si>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</si>
  <si>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</si>
  <si>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</si>
  <si>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</si>
  <si>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</si>
  <si>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</si>
  <si>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</si>
  <si>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</si>
  <si>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</si>
  <si>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</si>
  <si>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</si>
  <si>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</si>
  <si>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</si>
  <si>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</si>
  <si>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</si>
  <si>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</si>
  <si>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</si>
  <si>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</si>
  <si>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</si>
  <si>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</si>
  <si>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</si>
  <si>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</si>
  <si>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</si>
  <si>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</si>
  <si>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</si>
  <si>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</si>
  <si>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</si>
  <si>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</si>
  <si>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</si>
  <si>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</si>
  <si>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</si>
  <si>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</si>
  <si>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</si>
  <si>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</si>
  <si>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</si>
  <si>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</si>
  <si>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</si>
  <si>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</si>
  <si>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</si>
  <si>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</si>
  <si>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</si>
  <si>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</si>
  <si>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</si>
  <si>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</si>
  <si>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</si>
  <si>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</si>
  <si>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</si>
  <si>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</si>
  <si>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</si>
  <si>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</si>
  <si>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</si>
  <si>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</si>
  <si>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</si>
  <si>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</si>
  <si>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</si>
  <si>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</si>
  <si>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</si>
  <si>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</si>
  <si>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</si>
  <si>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</si>
  <si>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</si>
  <si>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</si>
  <si>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</si>
  <si>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</si>
  <si>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</si>
  <si>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</si>
  <si>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</si>
  <si>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</si>
  <si>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</si>
  <si>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</si>
  <si>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</si>
  <si>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</si>
  <si>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</si>
  <si>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</si>
  <si>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</si>
  <si>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</si>
  <si>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</si>
  <si>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</si>
  <si>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</si>
  <si>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</si>
  <si>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</si>
  <si>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</si>
  <si>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</si>
  <si>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</si>
  <si>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</si>
  <si>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</si>
  <si>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</si>
  <si>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</si>
  <si>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</si>
  <si>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</si>
  <si>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</si>
  <si>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</si>
  <si>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</si>
  <si>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</si>
  <si>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</si>
  <si>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</si>
  <si>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</si>
  <si>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</si>
  <si>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</si>
  <si>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</si>
  <si>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</si>
  <si>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</si>
  <si>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</si>
  <si>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</si>
  <si>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</si>
  <si>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</si>
  <si>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</si>
  <si>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</si>
  <si>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</si>
  <si>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</si>
  <si>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</si>
  <si>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</si>
  <si>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</si>
  <si>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</si>
  <si>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</si>
  <si>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</si>
  <si>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</si>
  <si>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</si>
  <si>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</si>
  <si>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</si>
  <si>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</si>
  <si>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</si>
  <si>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</si>
  <si>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</si>
  <si>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</si>
  <si>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</si>
  <si>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</si>
  <si>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</si>
  <si>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</si>
  <si>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</si>
  <si>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</si>
  <si>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</si>
  <si>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</si>
  <si>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</si>
  <si>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</si>
  <si>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</si>
  <si>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</si>
  <si>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</si>
  <si>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</si>
  <si>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</si>
  <si>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</si>
  <si>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</si>
  <si>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</si>
  <si>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</si>
  <si>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</si>
  <si>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</si>
  <si>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</si>
  <si>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</si>
  <si>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</si>
  <si>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</si>
  <si>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</si>
  <si>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</si>
  <si>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</si>
  <si>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</si>
  <si>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</si>
  <si>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</si>
  <si>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</si>
  <si>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</si>
  <si>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</si>
  <si>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</si>
  <si>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</si>
  <si>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</si>
  <si>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</si>
  <si>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</si>
  <si>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</si>
  <si>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</si>
  <si>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</si>
  <si>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</si>
  <si>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</si>
  <si>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</si>
  <si>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</si>
  <si>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</si>
  <si>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</si>
  <si>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</si>
  <si>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</si>
  <si>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</si>
  <si>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</si>
  <si>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</si>
  <si>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</si>
  <si>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</si>
  <si>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</si>
  <si>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</si>
  <si>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</si>
  <si>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</si>
  <si>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</si>
  <si>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</si>
  <si>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</si>
  <si>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</si>
  <si>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</si>
  <si>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</si>
  <si>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</si>
  <si>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</si>
  <si>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</si>
  <si>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</si>
  <si>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</si>
  <si>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</si>
  <si>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</si>
  <si>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</si>
  <si>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</si>
  <si>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</si>
  <si>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</si>
  <si>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</si>
  <si>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</si>
  <si>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</si>
  <si>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</si>
  <si>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</si>
  <si>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</si>
  <si>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</si>
  <si>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</si>
  <si>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</si>
  <si>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</si>
  <si>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</si>
  <si>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</si>
  <si>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</si>
  <si>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</si>
  <si>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</si>
  <si>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</si>
  <si>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</si>
  <si>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</si>
  <si>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</si>
  <si>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</si>
  <si>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</si>
  <si>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</si>
  <si>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</si>
  <si>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</si>
  <si>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</si>
  <si>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</si>
  <si>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</si>
  <si>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Total_Employeee</t>
  </si>
  <si>
    <t>Attrition_count</t>
  </si>
  <si>
    <t>Average_Age</t>
  </si>
  <si>
    <t>Active_employees</t>
  </si>
  <si>
    <t>Attrition_rate</t>
  </si>
  <si>
    <t>Details for Count of CF_attrition count</t>
  </si>
  <si>
    <t xml:space="preserve"> </t>
  </si>
  <si>
    <t>Average of Job Satisfaction</t>
  </si>
  <si>
    <t>Rating</t>
  </si>
  <si>
    <t>Balance Rating</t>
  </si>
  <si>
    <t>Row Labels</t>
  </si>
  <si>
    <t>Grand Total</t>
  </si>
  <si>
    <t>Count of Employee Count</t>
  </si>
  <si>
    <t>job role</t>
  </si>
  <si>
    <t>Marital status</t>
  </si>
  <si>
    <t>Attition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</si>
</sst>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font>
      <sz val="12"/>
      <color theme="1"/>
      <name val="Calibri"/>
      <scheme val="minor"/>
    </font>
    <font>
      <sz val="12"/>
      <color theme="1"/>
      <name val="Calibri"/>
      <scheme val="minor"/>
    </font>
    <font>
      <b/>
      <sz val="12"/>
      <color theme="1"/>
      <name val="Calibri"/>
      <scheme val="minor"/>
    </font>
  </fonts>
  <fills count="3">
    <fill>
      <patternFill patternType="none"/>
    </fill>
    <fill>
      <patternFill patternType="gray125"/>
    </fill>
    <fill>
      <patternFill patternType="solid">
        <fgColor theme="2"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0" fontId="2" fillId="0" borderId="0" xfId="0" applyFont="1"/>
    <xf numFmtId="9" fontId="0" fillId="0" borderId="0" xfId="1" applyFont="1"/>
    <xf numFmtId="164" fontId="0" fillId="0" borderId="0" xfId="0" applyNumberFormat="1"/>
    <xf numFmtId="1" fontId="0" fillId="0" borderId="0" xfId="0" applyNumberFormat="1"/>
    <xf numFmtId="0" fontId="0" fillId="2" borderId="0" xfId="0" applyFill="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2" xfId="0" applyNumberFormat="1" applyBorder="1"/>
    <xf numFmtId="0" fontId="0" fillId="0" borderId="9" xfId="0" applyBorder="1" applyAlignment="1">
      <alignment horizontal="left"/>
    </xf>
    <xf numFmtId="0" fontId="0" fillId="0" borderId="10" xfId="0" applyNumberFormat="1" applyBorder="1"/>
    <xf numFmtId="0" fontId="0" fillId="0" borderId="5" xfId="0" applyBorder="1" applyAlignment="1">
      <alignment horizontal="left"/>
    </xf>
    <xf numFmtId="0" fontId="0" fillId="0" borderId="3" xfId="0" applyNumberFormat="1" applyBorder="1"/>
    <xf numFmtId="10" fontId="0" fillId="0" borderId="2" xfId="0" applyNumberFormat="1" applyBorder="1"/>
    <xf numFmtId="10" fontId="0" fillId="0" borderId="10" xfId="0" applyNumberFormat="1" applyBorder="1"/>
    <xf numFmtId="10" fontId="0" fillId="0" borderId="3" xfId="0" applyNumberFormat="1" applyBorder="1"/>
    <xf numFmtId="0" fontId="0" fillId="0" borderId="5" xfId="0" applyNumberFormat="1" applyBorder="1"/>
    <xf numFmtId="0" fontId="0" fillId="0" borderId="8" xfId="0" applyNumberFormat="1" applyBorder="1"/>
    <xf numFmtId="0" fontId="0" fillId="0" borderId="6" xfId="0" applyNumberFormat="1" applyBorder="1"/>
  </cellXfs>
  <cellStyles count="2">
    <cellStyle name="Normal" xfId="0" builtinId="0"/>
    <cellStyle name="Percent" xfId="1" builtinId="5"/>
  </cellStyles>
  <dxfs count="12">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11"/>
      <tableStyleElement type="firstRowStripe" dxfId="10"/>
      <tableStyleElement type="secondRowStripe" dxfId="9"/>
    </tableStyle>
  </tableStyles>
  <colors>
    <mruColors>
      <color rgb="FF60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11-4C53-8166-E1D41087E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11-4C53-8166-E1D41087ED88}"/>
              </c:ext>
            </c:extLst>
          </c:dPt>
          <c:val>
            <c:numRef>
              <c:f>Rating!$C$7:$C$8</c:f>
              <c:numCache>
                <c:formatCode>General</c:formatCode>
                <c:ptCount val="2"/>
                <c:pt idx="0">
                  <c:v>0.64668367346938771</c:v>
                </c:pt>
                <c:pt idx="1">
                  <c:v>0.35331632653061229</c:v>
                </c:pt>
              </c:numCache>
            </c:numRef>
          </c:val>
          <c:extLst>
            <c:ext xmlns:c16="http://schemas.microsoft.com/office/drawing/2014/chart" uri="{C3380CC4-5D6E-409C-BE32-E72D297353CC}">
              <c16:uniqueId val="{00000000-0481-477E-9FA3-1127291E0A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2.5867346938775508</c:v>
                </c:pt>
              </c:numCache>
            </c:numRef>
          </c:val>
          <c:extLst>
            <c:ext xmlns:c16="http://schemas.microsoft.com/office/drawing/2014/chart" uri="{C3380CC4-5D6E-409C-BE32-E72D297353CC}">
              <c16:uniqueId val="{00000000-92AD-448B-8935-5D097F62A7A4}"/>
            </c:ext>
          </c:extLst>
        </c:ser>
        <c:ser>
          <c:idx val="1"/>
          <c:order val="1"/>
          <c:spPr>
            <a:solidFill>
              <a:schemeClr val="accent2"/>
            </a:solidFill>
            <a:ln>
              <a:noFill/>
            </a:ln>
            <a:effectLst/>
          </c:spPr>
          <c:invertIfNegative val="0"/>
          <c:val>
            <c:numRef>
              <c:f>Rating!$B$8</c:f>
              <c:numCache>
                <c:formatCode>0.0</c:formatCode>
                <c:ptCount val="1"/>
                <c:pt idx="0">
                  <c:v>1.4132653061224492</c:v>
                </c:pt>
              </c:numCache>
            </c:numRef>
          </c:val>
          <c:extLst>
            <c:ext xmlns:c16="http://schemas.microsoft.com/office/drawing/2014/chart" uri="{C3380CC4-5D6E-409C-BE32-E72D297353CC}">
              <c16:uniqueId val="{00000001-92AD-448B-8935-5D097F62A7A4}"/>
            </c:ext>
          </c:extLst>
        </c:ser>
        <c:dLbls>
          <c:showLegendKey val="0"/>
          <c:showVal val="0"/>
          <c:showCatName val="0"/>
          <c:showSerName val="0"/>
          <c:showPercent val="0"/>
          <c:showBubbleSize val="0"/>
        </c:dLbls>
        <c:gapWidth val="0"/>
        <c:overlap val="100"/>
        <c:axId val="472888863"/>
        <c:axId val="335742543"/>
      </c:barChart>
      <c:catAx>
        <c:axId val="472888863"/>
        <c:scaling>
          <c:orientation val="minMax"/>
        </c:scaling>
        <c:delete val="1"/>
        <c:axPos val="l"/>
        <c:majorTickMark val="out"/>
        <c:minorTickMark val="none"/>
        <c:tickLblPos val="nextTo"/>
        <c:crossAx val="335742543"/>
        <c:crosses val="autoZero"/>
        <c:auto val="1"/>
        <c:lblAlgn val="ctr"/>
        <c:lblOffset val="100"/>
        <c:noMultiLvlLbl val="0"/>
      </c:catAx>
      <c:valAx>
        <c:axId val="335742543"/>
        <c:scaling>
          <c:orientation val="minMax"/>
          <c:max val="4"/>
        </c:scaling>
        <c:delete val="1"/>
        <c:axPos val="b"/>
        <c:numFmt formatCode="0.0" sourceLinked="1"/>
        <c:majorTickMark val="out"/>
        <c:minorTickMark val="none"/>
        <c:tickLblPos val="nextTo"/>
        <c:crossAx val="47288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380541162924578"/>
          <c:y val="0.19451812555260831"/>
          <c:w val="0.52446747265400118"/>
          <c:h val="0.80548187444739172"/>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AE94-4CC6-BDCA-87A87E89C5C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DATA_Excel.xlsx]Sum of CF_attrition count!Education by Atrition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 of CF_attrition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CF_attrition count'!$A$4:$A$9</c:f>
              <c:strCache>
                <c:ptCount val="5"/>
                <c:pt idx="0">
                  <c:v>Doctoral Degree</c:v>
                </c:pt>
                <c:pt idx="1">
                  <c:v>High School</c:v>
                </c:pt>
                <c:pt idx="2">
                  <c:v>Associates Degree</c:v>
                </c:pt>
                <c:pt idx="3">
                  <c:v>Master's Degree</c:v>
                </c:pt>
                <c:pt idx="4">
                  <c:v>Bachelor's Degree</c:v>
                </c:pt>
              </c:strCache>
            </c:strRef>
          </c:cat>
          <c:val>
            <c:numRef>
              <c:f>'Sum of CF_attrition count'!$B$4:$B$9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5F9-4B35-8CA2-629E5FFC0753}"/>
            </c:ext>
          </c:extLst>
        </c:ser>
        <c:dLbls>
          <c:dLblPos val="outEnd"/>
          <c:showLegendKey val="0"/>
          <c:showVal val="1"/>
          <c:showCatName val="0"/>
          <c:showSerName val="0"/>
          <c:showPercent val="0"/>
          <c:showBubbleSize val="0"/>
        </c:dLbls>
        <c:gapWidth val="182"/>
        <c:axId val="968565407"/>
        <c:axId val="944875183"/>
      </c:barChart>
      <c:catAx>
        <c:axId val="968565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75183"/>
        <c:crosses val="autoZero"/>
        <c:auto val="1"/>
        <c:lblAlgn val="ctr"/>
        <c:lblOffset val="100"/>
        <c:noMultiLvlLbl val="0"/>
      </c:catAx>
      <c:valAx>
        <c:axId val="944875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4CD-47C6-90C9-92C8F05FFC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gp'!$B$3</c:f>
              <c:strCache>
                <c:ptCount val="1"/>
                <c:pt idx="0">
                  <c:v>Total</c:v>
                </c:pt>
              </c:strCache>
            </c:strRef>
          </c:tx>
          <c:spPr>
            <a:solidFill>
              <a:schemeClr val="accent1"/>
            </a:solidFill>
            <a:ln>
              <a:noFill/>
            </a:ln>
            <a:effectLst/>
          </c:spPr>
          <c:invertIfNegative val="0"/>
          <c:cat>
            <c:strRef>
              <c:f>'attrition by age gp'!$A$4:$A$9</c:f>
              <c:strCache>
                <c:ptCount val="5"/>
                <c:pt idx="0">
                  <c:v>25 - 34</c:v>
                </c:pt>
                <c:pt idx="1">
                  <c:v>35 - 44</c:v>
                </c:pt>
                <c:pt idx="2">
                  <c:v>Under 25</c:v>
                </c:pt>
                <c:pt idx="3">
                  <c:v>45 - 54</c:v>
                </c:pt>
                <c:pt idx="4">
                  <c:v>Over 55</c:v>
                </c:pt>
              </c:strCache>
            </c:strRef>
          </c:cat>
          <c:val>
            <c:numRef>
              <c:f>'attrition by age gp'!$B$4:$B$9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375-4B4E-8472-08065075AE3F}"/>
            </c:ext>
          </c:extLst>
        </c:ser>
        <c:dLbls>
          <c:showLegendKey val="0"/>
          <c:showVal val="0"/>
          <c:showCatName val="0"/>
          <c:showSerName val="0"/>
          <c:showPercent val="0"/>
          <c:showBubbleSize val="0"/>
        </c:dLbls>
        <c:gapWidth val="219"/>
        <c:overlap val="-27"/>
        <c:axId val="1000112815"/>
        <c:axId val="735817071"/>
      </c:barChart>
      <c:catAx>
        <c:axId val="10001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17071"/>
        <c:crosses val="autoZero"/>
        <c:auto val="1"/>
        <c:lblAlgn val="ctr"/>
        <c:lblOffset val="100"/>
        <c:noMultiLvlLbl val="0"/>
      </c:catAx>
      <c:valAx>
        <c:axId val="735817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1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509420825899656E-2"/>
          <c:y val="5.9433926944628172E-2"/>
          <c:w val="0.83771811496453596"/>
          <c:h val="0.90094345509228635"/>
        </c:manualLayout>
      </c:layout>
      <c:doughnutChart>
        <c:varyColors val="1"/>
        <c:ser>
          <c:idx val="0"/>
          <c:order val="0"/>
          <c:dPt>
            <c:idx val="0"/>
            <c:bubble3D val="0"/>
            <c:spPr>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5">
                      <a:lumMod val="50000"/>
                      <a:alpha val="92000"/>
                    </a:schemeClr>
                  </a:gs>
                </a:gsLst>
                <a:lin ang="5400000" scaled="1"/>
              </a:gradFill>
              <a:ln w="19050">
                <a:solidFill>
                  <a:schemeClr val="lt1"/>
                </a:solidFill>
              </a:ln>
              <a:effectLst/>
            </c:spPr>
            <c:extLst>
              <c:ext xmlns:c16="http://schemas.microsoft.com/office/drawing/2014/chart" uri="{C3380CC4-5D6E-409C-BE32-E72D297353CC}">
                <c16:uniqueId val="{00000001-CCB5-4362-8936-17804BB69E5E}"/>
              </c:ext>
            </c:extLst>
          </c:dPt>
          <c:dPt>
            <c:idx val="1"/>
            <c:bubble3D val="0"/>
            <c:spPr>
              <a:noFill/>
              <a:ln w="19050">
                <a:noFill/>
              </a:ln>
              <a:effectLst/>
            </c:spPr>
            <c:extLst>
              <c:ext xmlns:c16="http://schemas.microsoft.com/office/drawing/2014/chart" uri="{C3380CC4-5D6E-409C-BE32-E72D297353CC}">
                <c16:uniqueId val="{00000003-CCB5-4362-8936-17804BB69E5E}"/>
              </c:ext>
            </c:extLst>
          </c:dPt>
          <c:val>
            <c:numRef>
              <c:f>Rating!$C$7:$C$8</c:f>
              <c:numCache>
                <c:formatCode>General</c:formatCode>
                <c:ptCount val="2"/>
                <c:pt idx="0">
                  <c:v>0.64668367346938771</c:v>
                </c:pt>
                <c:pt idx="1">
                  <c:v>0.35331632653061229</c:v>
                </c:pt>
              </c:numCache>
            </c:numRef>
          </c:val>
          <c:extLst>
            <c:ext xmlns:c16="http://schemas.microsoft.com/office/drawing/2014/chart" uri="{C3380CC4-5D6E-409C-BE32-E72D297353CC}">
              <c16:uniqueId val="{00000004-CCB5-4362-8936-17804BB69E5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2.5867346938775508</c:v>
                </c:pt>
              </c:numCache>
            </c:numRef>
          </c:val>
          <c:extLst>
            <c:ext xmlns:c16="http://schemas.microsoft.com/office/drawing/2014/chart" uri="{C3380CC4-5D6E-409C-BE32-E72D297353CC}">
              <c16:uniqueId val="{00000000-453A-42FA-8690-75EC40A67DCA}"/>
            </c:ext>
          </c:extLst>
        </c:ser>
        <c:ser>
          <c:idx val="1"/>
          <c:order val="1"/>
          <c:spPr>
            <a:solidFill>
              <a:schemeClr val="accent2"/>
            </a:solidFill>
            <a:ln>
              <a:noFill/>
            </a:ln>
            <a:effectLst/>
          </c:spPr>
          <c:invertIfNegative val="0"/>
          <c:val>
            <c:numRef>
              <c:f>Rating!$B$8</c:f>
              <c:numCache>
                <c:formatCode>0.0</c:formatCode>
                <c:ptCount val="1"/>
                <c:pt idx="0">
                  <c:v>1.4132653061224492</c:v>
                </c:pt>
              </c:numCache>
            </c:numRef>
          </c:val>
          <c:extLst>
            <c:ext xmlns:c16="http://schemas.microsoft.com/office/drawing/2014/chart" uri="{C3380CC4-5D6E-409C-BE32-E72D297353CC}">
              <c16:uniqueId val="{00000001-453A-42FA-8690-75EC40A67DCA}"/>
            </c:ext>
          </c:extLst>
        </c:ser>
        <c:dLbls>
          <c:showLegendKey val="0"/>
          <c:showVal val="0"/>
          <c:showCatName val="0"/>
          <c:showSerName val="0"/>
          <c:showPercent val="0"/>
          <c:showBubbleSize val="0"/>
        </c:dLbls>
        <c:gapWidth val="0"/>
        <c:overlap val="100"/>
        <c:axId val="472888863"/>
        <c:axId val="335742543"/>
      </c:barChart>
      <c:catAx>
        <c:axId val="472888863"/>
        <c:scaling>
          <c:orientation val="minMax"/>
        </c:scaling>
        <c:delete val="1"/>
        <c:axPos val="l"/>
        <c:majorTickMark val="out"/>
        <c:minorTickMark val="none"/>
        <c:tickLblPos val="nextTo"/>
        <c:crossAx val="335742543"/>
        <c:crosses val="autoZero"/>
        <c:auto val="1"/>
        <c:lblAlgn val="ctr"/>
        <c:lblOffset val="100"/>
        <c:noMultiLvlLbl val="0"/>
      </c:catAx>
      <c:valAx>
        <c:axId val="335742543"/>
        <c:scaling>
          <c:orientation val="minMax"/>
          <c:max val="4"/>
        </c:scaling>
        <c:delete val="1"/>
        <c:axPos val="b"/>
        <c:numFmt formatCode="0.0" sourceLinked="1"/>
        <c:majorTickMark val="out"/>
        <c:minorTickMark val="none"/>
        <c:tickLblPos val="nextTo"/>
        <c:crossAx val="47288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20381403210136"/>
          <c:y val="0.25761707087632479"/>
          <c:w val="0.52446747265400118"/>
          <c:h val="0.80548187444739172"/>
        </c:manualLayout>
      </c:layout>
      <c:doughnutChart>
        <c:varyColors val="1"/>
        <c:ser>
          <c:idx val="0"/>
          <c:order val="0"/>
          <c:spPr>
            <a:ln>
              <a:noFill/>
            </a:ln>
          </c:spPr>
          <c:dPt>
            <c:idx val="0"/>
            <c:bubble3D val="0"/>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B95A-4FA6-8737-30708B59914B}"/>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B95A-4FA6-8737-30708B59914B}"/>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B95A-4FA6-8737-30708B59914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027196465316635E-2"/>
          <c:y val="0.11494252873563218"/>
          <c:w val="0.83547946167741505"/>
          <c:h val="0.88505725555864323"/>
        </c:manualLayout>
      </c:layout>
      <c:doughnutChart>
        <c:varyColors val="1"/>
        <c:ser>
          <c:idx val="0"/>
          <c:order val="0"/>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69A0-4410-95F3-FEBB5B07E349}"/>
              </c:ext>
            </c:extLst>
          </c:dPt>
          <c:dPt>
            <c:idx val="1"/>
            <c:bubble3D val="0"/>
            <c:spPr>
              <a:gradFill>
                <a:gsLst>
                  <a:gs pos="0">
                    <a:srgbClr val="00B050"/>
                  </a:gs>
                  <a:gs pos="74000">
                    <a:schemeClr val="accent1">
                      <a:lumMod val="45000"/>
                      <a:lumOff val="55000"/>
                    </a:schemeClr>
                  </a:gs>
                  <a:gs pos="83000">
                    <a:schemeClr val="accent1">
                      <a:lumMod val="45000"/>
                      <a:lumOff val="55000"/>
                    </a:schemeClr>
                  </a:gs>
                  <a:gs pos="100000">
                    <a:srgbClr val="7030A0"/>
                  </a:gs>
                </a:gsLst>
                <a:lin ang="5400000" scaled="1"/>
              </a:gradFill>
              <a:ln w="19050">
                <a:solidFill>
                  <a:schemeClr val="lt1"/>
                </a:solidFill>
              </a:ln>
              <a:effectLst/>
            </c:spPr>
            <c:extLst>
              <c:ext xmlns:c16="http://schemas.microsoft.com/office/drawing/2014/chart" uri="{C3380CC4-5D6E-409C-BE32-E72D297353CC}">
                <c16:uniqueId val="{00000003-69A0-4410-95F3-FEBB5B07E34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9A0-4410-95F3-FEBB5B07E3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DATA_Excel.xlsx]Sum of CF_attrition count!Education by Atrition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74000">
                <a:schemeClr val="accent1">
                  <a:lumMod val="45000"/>
                  <a:lumOff val="55000"/>
                </a:schemeClr>
              </a:gs>
              <a:gs pos="83000">
                <a:schemeClr val="accent1">
                  <a:lumMod val="45000"/>
                  <a:lumOff val="55000"/>
                </a:schemeClr>
              </a:gs>
              <a:gs pos="100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0939611384383"/>
          <c:y val="8.730153615473682E-2"/>
          <c:w val="0.69969511142047014"/>
          <c:h val="0.81340241840721961"/>
        </c:manualLayout>
      </c:layout>
      <c:barChart>
        <c:barDir val="bar"/>
        <c:grouping val="clustered"/>
        <c:varyColors val="0"/>
        <c:ser>
          <c:idx val="0"/>
          <c:order val="0"/>
          <c:tx>
            <c:strRef>
              <c:f>'Sum of CF_attrition count'!$B$3</c:f>
              <c:strCache>
                <c:ptCount val="1"/>
                <c:pt idx="0">
                  <c:v>Total</c:v>
                </c:pt>
              </c:strCache>
            </c:strRef>
          </c:tx>
          <c:spPr>
            <a:gradFill>
              <a:gsLst>
                <a:gs pos="0">
                  <a:srgbClr val="00B050"/>
                </a:gs>
                <a:gs pos="74000">
                  <a:schemeClr val="accent1">
                    <a:lumMod val="45000"/>
                    <a:lumOff val="55000"/>
                  </a:schemeClr>
                </a:gs>
                <a:gs pos="83000">
                  <a:schemeClr val="accent1">
                    <a:lumMod val="45000"/>
                    <a:lumOff val="55000"/>
                  </a:schemeClr>
                </a:gs>
                <a:gs pos="100000">
                  <a:srgbClr val="92D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CF_attrition count'!$A$4:$A$9</c:f>
              <c:strCache>
                <c:ptCount val="5"/>
                <c:pt idx="0">
                  <c:v>Doctoral Degree</c:v>
                </c:pt>
                <c:pt idx="1">
                  <c:v>High School</c:v>
                </c:pt>
                <c:pt idx="2">
                  <c:v>Associates Degree</c:v>
                </c:pt>
                <c:pt idx="3">
                  <c:v>Master's Degree</c:v>
                </c:pt>
                <c:pt idx="4">
                  <c:v>Bachelor's Degree</c:v>
                </c:pt>
              </c:strCache>
            </c:strRef>
          </c:cat>
          <c:val>
            <c:numRef>
              <c:f>'Sum of CF_attrition count'!$B$4:$B$9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DBD-4444-9A7A-FC6BED83699E}"/>
            </c:ext>
          </c:extLst>
        </c:ser>
        <c:dLbls>
          <c:dLblPos val="outEnd"/>
          <c:showLegendKey val="0"/>
          <c:showVal val="1"/>
          <c:showCatName val="0"/>
          <c:showSerName val="0"/>
          <c:showPercent val="0"/>
          <c:showBubbleSize val="0"/>
        </c:dLbls>
        <c:gapWidth val="75"/>
        <c:axId val="968565407"/>
        <c:axId val="944875183"/>
      </c:barChart>
      <c:catAx>
        <c:axId val="968565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75183"/>
        <c:crosses val="autoZero"/>
        <c:auto val="1"/>
        <c:lblAlgn val="ctr"/>
        <c:lblOffset val="100"/>
        <c:noMultiLvlLbl val="0"/>
      </c:catAx>
      <c:valAx>
        <c:axId val="944875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C00000"/>
              </a:gs>
              <a:gs pos="74000">
                <a:schemeClr val="accent1">
                  <a:lumMod val="45000"/>
                  <a:lumOff val="55000"/>
                </a:schemeClr>
              </a:gs>
              <a:gs pos="83000">
                <a:schemeClr val="accent1">
                  <a:lumMod val="45000"/>
                  <a:lumOff val="55000"/>
                </a:schemeClr>
              </a:gs>
              <a:gs pos="100000">
                <a:srgbClr val="FF0000"/>
              </a:gs>
            </a:gsLst>
            <a:lin ang="5400000" scaled="1"/>
          </a:gradFill>
          <a:ln w="19050">
            <a:solidFill>
              <a:schemeClr val="lt1"/>
            </a:solidFill>
          </a:ln>
          <a:effectLst/>
        </c:spPr>
      </c:pivotFmt>
      <c:pivotFmt>
        <c:idx val="7"/>
        <c:spPr>
          <a:gradFill>
            <a:gsLst>
              <a:gs pos="0">
                <a:srgbClr val="0070C0"/>
              </a:gs>
              <a:gs pos="74000">
                <a:schemeClr val="accent1">
                  <a:lumMod val="45000"/>
                  <a:lumOff val="55000"/>
                </a:schemeClr>
              </a:gs>
              <a:gs pos="83000">
                <a:schemeClr val="accent1">
                  <a:lumMod val="45000"/>
                  <a:lumOff val="55000"/>
                </a:schemeClr>
              </a:gs>
              <a:gs pos="100000">
                <a:srgbClr val="00B0F0"/>
              </a:gs>
            </a:gsLst>
            <a:lin ang="5400000" scaled="1"/>
          </a:gradFill>
          <a:ln w="19050">
            <a:solidFill>
              <a:schemeClr val="lt1"/>
            </a:solidFill>
          </a:ln>
          <a:effectLst/>
        </c:spPr>
      </c:pivotFmt>
      <c:pivotFmt>
        <c:idx val="8"/>
        <c:spPr>
          <a:solidFill>
            <a:srgbClr val="00B050"/>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rgbClr val="C00000"/>
                  </a:gs>
                  <a:gs pos="74000">
                    <a:schemeClr val="accent1">
                      <a:lumMod val="45000"/>
                      <a:lumOff val="55000"/>
                    </a:schemeClr>
                  </a:gs>
                  <a:gs pos="83000">
                    <a:schemeClr val="accent1">
                      <a:lumMod val="45000"/>
                      <a:lumOff val="55000"/>
                    </a:schemeClr>
                  </a:gs>
                  <a:gs pos="100000">
                    <a:srgbClr val="FF0000"/>
                  </a:gs>
                </a:gsLst>
                <a:lin ang="5400000" scaled="1"/>
              </a:gradFill>
              <a:ln w="19050">
                <a:solidFill>
                  <a:schemeClr val="lt1"/>
                </a:solidFill>
              </a:ln>
              <a:effectLst/>
            </c:spPr>
            <c:extLst>
              <c:ext xmlns:c16="http://schemas.microsoft.com/office/drawing/2014/chart" uri="{C3380CC4-5D6E-409C-BE32-E72D297353CC}">
                <c16:uniqueId val="{00000001-F855-4BAC-9C94-BCF83394B6AF}"/>
              </c:ext>
            </c:extLst>
          </c:dPt>
          <c:dPt>
            <c:idx val="1"/>
            <c:bubble3D val="0"/>
            <c:spPr>
              <a:gradFill>
                <a:gsLst>
                  <a:gs pos="0">
                    <a:srgbClr val="0070C0"/>
                  </a:gs>
                  <a:gs pos="74000">
                    <a:schemeClr val="accent1">
                      <a:lumMod val="45000"/>
                      <a:lumOff val="55000"/>
                    </a:schemeClr>
                  </a:gs>
                  <a:gs pos="83000">
                    <a:schemeClr val="accent1">
                      <a:lumMod val="45000"/>
                      <a:lumOff val="55000"/>
                    </a:schemeClr>
                  </a:gs>
                  <a:gs pos="100000">
                    <a:srgbClr val="00B0F0"/>
                  </a:gs>
                </a:gsLst>
                <a:lin ang="5400000" scaled="1"/>
              </a:gradFill>
              <a:ln w="19050">
                <a:solidFill>
                  <a:schemeClr val="lt1"/>
                </a:solidFill>
              </a:ln>
              <a:effectLst/>
            </c:spPr>
            <c:extLst>
              <c:ext xmlns:c16="http://schemas.microsoft.com/office/drawing/2014/chart" uri="{C3380CC4-5D6E-409C-BE32-E72D297353CC}">
                <c16:uniqueId val="{00000003-F855-4BAC-9C94-BCF83394B6AF}"/>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F855-4BAC-9C94-BCF83394B6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855-4BAC-9C94-BCF83394B6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70C0"/>
              </a:gs>
              <a:gs pos="100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gp'!$B$3</c:f>
              <c:strCache>
                <c:ptCount val="1"/>
                <c:pt idx="0">
                  <c:v>Total</c:v>
                </c:pt>
              </c:strCache>
            </c:strRef>
          </c:tx>
          <c:spPr>
            <a:gradFill>
              <a:gsLst>
                <a:gs pos="0">
                  <a:srgbClr val="0070C0"/>
                </a:gs>
                <a:gs pos="100000">
                  <a:srgbClr val="00B0F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gp'!$A$4:$A$9</c:f>
              <c:strCache>
                <c:ptCount val="5"/>
                <c:pt idx="0">
                  <c:v>25 - 34</c:v>
                </c:pt>
                <c:pt idx="1">
                  <c:v>35 - 44</c:v>
                </c:pt>
                <c:pt idx="2">
                  <c:v>Under 25</c:v>
                </c:pt>
                <c:pt idx="3">
                  <c:v>45 - 54</c:v>
                </c:pt>
                <c:pt idx="4">
                  <c:v>Over 55</c:v>
                </c:pt>
              </c:strCache>
            </c:strRef>
          </c:cat>
          <c:val>
            <c:numRef>
              <c:f>'attrition by age gp'!$B$4:$B$9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84C-4B7C-B430-68BA4F0AFCCC}"/>
            </c:ext>
          </c:extLst>
        </c:ser>
        <c:dLbls>
          <c:showLegendKey val="0"/>
          <c:showVal val="0"/>
          <c:showCatName val="0"/>
          <c:showSerName val="0"/>
          <c:showPercent val="0"/>
          <c:showBubbleSize val="0"/>
        </c:dLbls>
        <c:gapWidth val="75"/>
        <c:overlap val="-27"/>
        <c:axId val="1000112815"/>
        <c:axId val="735817071"/>
      </c:barChart>
      <c:catAx>
        <c:axId val="100011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17071"/>
        <c:crosses val="autoZero"/>
        <c:auto val="1"/>
        <c:lblAlgn val="ctr"/>
        <c:lblOffset val="100"/>
        <c:noMultiLvlLbl val="0"/>
      </c:catAx>
      <c:valAx>
        <c:axId val="7358170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1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ABD2-47B2-A261-1F5AB035B3A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6DB10D2-D389-49E0-B502-82C18745621D}">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00000000-ABD2-47B2-A261-1F5AB035B3AB}">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6DB10D2-D389-49E0-B502-82C18745621D}">
          <cx:spPr>
            <a:gradFill>
              <a:gsLst>
                <a:gs pos="0">
                  <a:schemeClr val="accent2">
                    <a:lumMod val="75000"/>
                  </a:schemeClr>
                </a:gs>
                <a:gs pos="100000">
                  <a:srgbClr val="FF0000"/>
                </a:gs>
              </a:gsLst>
              <a:lin ang="5400000" scaled="1"/>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662940</xdr:colOff>
      <xdr:row>3</xdr:row>
      <xdr:rowOff>22861</xdr:rowOff>
    </xdr:from>
    <xdr:to>
      <xdr:col>9</xdr:col>
      <xdr:colOff>480060</xdr:colOff>
      <xdr:row>8</xdr:row>
      <xdr:rowOff>60961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563166E-F8CB-D5FF-242A-75EBB8F0C2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63840" y="61722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537210</xdr:colOff>
      <xdr:row>4</xdr:row>
      <xdr:rowOff>194310</xdr:rowOff>
    </xdr:from>
    <xdr:to>
      <xdr:col>6</xdr:col>
      <xdr:colOff>396240</xdr:colOff>
      <xdr:row>8</xdr:row>
      <xdr:rowOff>152400</xdr:rowOff>
    </xdr:to>
    <xdr:graphicFrame macro="">
      <xdr:nvGraphicFramePr>
        <xdr:cNvPr id="2" name="Chart 1">
          <a:extLst>
            <a:ext uri="{FF2B5EF4-FFF2-40B4-BE49-F238E27FC236}">
              <a16:creationId xmlns:a16="http://schemas.microsoft.com/office/drawing/2014/main" id="{FC54C565-F952-240E-B0D4-5A4B77858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152400</xdr:colOff>
      <xdr:row>2</xdr:row>
      <xdr:rowOff>144781</xdr:rowOff>
    </xdr:from>
    <xdr:to>
      <xdr:col>11</xdr:col>
      <xdr:colOff>640080</xdr:colOff>
      <xdr:row>7</xdr:row>
      <xdr:rowOff>152401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8C83D85C-2592-06F2-F427-934E448A63C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60920" y="54102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567690</xdr:colOff>
      <xdr:row>10</xdr:row>
      <xdr:rowOff>95250</xdr:rowOff>
    </xdr:from>
    <xdr:to>
      <xdr:col>9</xdr:col>
      <xdr:colOff>445770</xdr:colOff>
      <xdr:row>16</xdr:row>
      <xdr:rowOff>190500</xdr:rowOff>
    </xdr:to>
    <xdr:graphicFrame macro="">
      <xdr:nvGraphicFramePr>
        <xdr:cNvPr id="4" name="Chart 3">
          <a:extLst>
            <a:ext uri="{FF2B5EF4-FFF2-40B4-BE49-F238E27FC236}">
              <a16:creationId xmlns:a16="http://schemas.microsoft.com/office/drawing/2014/main" id="{2293705A-EEAE-ABF9-8AD5-CA50BEF97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190500</xdr:colOff>
      <xdr:row>4</xdr:row>
      <xdr:rowOff>60961</xdr:rowOff>
    </xdr:from>
    <xdr:to>
      <xdr:col>15</xdr:col>
      <xdr:colOff>7620</xdr:colOff>
      <xdr:row>14</xdr:row>
      <xdr:rowOff>175261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CE8F5E74-287B-DDD1-EF5E-5E0A95D8C90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410700" y="85344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365760</xdr:colOff>
      <xdr:row>5</xdr:row>
      <xdr:rowOff>53341</xdr:rowOff>
    </xdr:from>
    <xdr:to>
      <xdr:col>8</xdr:col>
      <xdr:colOff>182880</xdr:colOff>
      <xdr:row>16</xdr:row>
      <xdr:rowOff>60961</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33778E19-6918-23F6-DE7B-D0D3C808F71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044440" y="104394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2</xdr:row>
      <xdr:rowOff>175261</xdr:rowOff>
    </xdr:from>
    <xdr:to>
      <xdr:col>11</xdr:col>
      <xdr:colOff>388620</xdr:colOff>
      <xdr:row>8</xdr:row>
      <xdr:rowOff>30481</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2BA14224-7F4C-EFD7-BB8D-DAAFFFC4ECD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261860" y="57150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1238250</xdr:colOff>
      <xdr:row>14</xdr:row>
      <xdr:rowOff>99060</xdr:rowOff>
    </xdr:from>
    <xdr:to>
      <xdr:col>4</xdr:col>
      <xdr:colOff>365760</xdr:colOff>
      <xdr:row>21</xdr:row>
      <xdr:rowOff>148590</xdr:rowOff>
    </xdr:to>
    <xdr:graphicFrame macro="">
      <xdr:nvGraphicFramePr>
        <xdr:cNvPr id="4" name="Chart 3">
          <a:extLst>
            <a:ext uri="{FF2B5EF4-FFF2-40B4-BE49-F238E27FC236}">
              <a16:creationId xmlns:a16="http://schemas.microsoft.com/office/drawing/2014/main" id="{5E910EA5-4B5C-949F-8ABB-6F4CAC939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293370</xdr:colOff>
      <xdr:row>5</xdr:row>
      <xdr:rowOff>160020</xdr:rowOff>
    </xdr:from>
    <xdr:to>
      <xdr:col>10</xdr:col>
      <xdr:colOff>171450</xdr:colOff>
      <xdr:row>19</xdr:row>
      <xdr:rowOff>129540</xdr:rowOff>
    </xdr:to>
    <xdr:graphicFrame macro="">
      <xdr:nvGraphicFramePr>
        <xdr:cNvPr id="2" name="Chart 1">
          <a:extLst>
            <a:ext uri="{FF2B5EF4-FFF2-40B4-BE49-F238E27FC236}">
              <a16:creationId xmlns:a16="http://schemas.microsoft.com/office/drawing/2014/main" id="{329AC4CC-7E07-D706-0023-BD1B45D87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537210</xdr:colOff>
      <xdr:row>3</xdr:row>
      <xdr:rowOff>34290</xdr:rowOff>
    </xdr:from>
    <xdr:to>
      <xdr:col>13</xdr:col>
      <xdr:colOff>415290</xdr:colOff>
      <xdr:row>17</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1D0CF51-2965-854D-5584-4CBAC383FB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37170" y="628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5</xdr:row>
      <xdr:rowOff>140970</xdr:rowOff>
    </xdr:from>
    <xdr:to>
      <xdr:col>10</xdr:col>
      <xdr:colOff>125730</xdr:colOff>
      <xdr:row>19</xdr:row>
      <xdr:rowOff>110490</xdr:rowOff>
    </xdr:to>
    <xdr:graphicFrame macro="">
      <xdr:nvGraphicFramePr>
        <xdr:cNvPr id="3" name="Chart 2">
          <a:extLst>
            <a:ext uri="{FF2B5EF4-FFF2-40B4-BE49-F238E27FC236}">
              <a16:creationId xmlns:a16="http://schemas.microsoft.com/office/drawing/2014/main" id="{9F81D652-5BC6-D27A-511C-C67FFE0DE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438150</xdr:colOff>
      <xdr:row>5</xdr:row>
      <xdr:rowOff>144780</xdr:rowOff>
    </xdr:from>
    <xdr:to>
      <xdr:col>10</xdr:col>
      <xdr:colOff>316230</xdr:colOff>
      <xdr:row>19</xdr:row>
      <xdr:rowOff>114300</xdr:rowOff>
    </xdr:to>
    <xdr:graphicFrame macro="">
      <xdr:nvGraphicFramePr>
        <xdr:cNvPr id="2" name="attrition by age gp">
          <a:extLst>
            <a:ext uri="{FF2B5EF4-FFF2-40B4-BE49-F238E27FC236}">
              <a16:creationId xmlns:a16="http://schemas.microsoft.com/office/drawing/2014/main" id="{658D00C0-CC80-AAD3-EFD7-CCF7B8C3B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110490</xdr:colOff>
      <xdr:row>6</xdr:row>
      <xdr:rowOff>102870</xdr:rowOff>
    </xdr:from>
    <xdr:to>
      <xdr:col>12</xdr:col>
      <xdr:colOff>659130</xdr:colOff>
      <xdr:row>20</xdr:row>
      <xdr:rowOff>72390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2D2F215-FDC1-9D34-26D6-6579A6D748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49290" y="1291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617220</xdr:colOff>
      <xdr:row>8</xdr:row>
      <xdr:rowOff>160021</xdr:rowOff>
    </xdr:from>
    <xdr:to>
      <xdr:col>7</xdr:col>
      <xdr:colOff>144780</xdr:colOff>
      <xdr:row>15</xdr:row>
      <xdr:rowOff>22861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51F60CB9-C460-703B-9019-B434034342C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625340" y="17449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1722120</xdr:colOff>
      <xdr:row>9</xdr:row>
      <xdr:rowOff>83821</xdr:rowOff>
    </xdr:from>
    <xdr:to>
      <xdr:col>4</xdr:col>
      <xdr:colOff>472440</xdr:colOff>
      <xdr:row>19</xdr:row>
      <xdr:rowOff>175261</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71288863-90DA-17A1-EA6E-E49A413BDE4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2651760" y="186690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1</xdr:col>
      <xdr:colOff>606136</xdr:colOff>
      <xdr:row>1</xdr:row>
      <xdr:rowOff>109971</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259279" y="296583"/>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FFC00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94975</xdr:colOff>
      <xdr:row>6</xdr:row>
      <xdr:rowOff>183930</xdr:rowOff>
    </xdr:from>
    <xdr:to>
      <xdr:col>5</xdr:col>
      <xdr:colOff>266094</xdr:colOff>
      <xdr:row>9</xdr:row>
      <xdr:rowOff>0</xdr:rowOff>
    </xdr:to>
    <xdr:sp macro="" textlink="">
      <xdr:nvSpPr>
        <xdr:cNvPr id="29" name="TextBox 28">
          <a:extLst>
            <a:ext uri="{FF2B5EF4-FFF2-40B4-BE49-F238E27FC236}">
              <a16:creationId xmlns:a16="http://schemas.microsoft.com/office/drawing/2014/main" id="{4C44D747-8CF5-FE7C-3487-FD688A959AF2}"/>
            </a:ext>
          </a:extLst>
        </xdr:cNvPr>
        <xdr:cNvSpPr txBox="1"/>
      </xdr:nvSpPr>
      <xdr:spPr>
        <a:xfrm>
          <a:off x="1401261" y="1345073"/>
          <a:ext cx="2130547" cy="39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rPr>
            <a:t>Total Employees</a:t>
          </a:r>
        </a:p>
      </xdr:txBody>
    </xdr:sp>
    <xdr:clientData/>
  </xdr:twoCellAnchor>
  <xdr:twoCellAnchor>
    <xdr:from>
      <xdr:col>2</xdr:col>
      <xdr:colOff>271517</xdr:colOff>
      <xdr:row>8</xdr:row>
      <xdr:rowOff>140138</xdr:rowOff>
    </xdr:from>
    <xdr:to>
      <xdr:col>5</xdr:col>
      <xdr:colOff>586827</xdr:colOff>
      <xdr:row>10</xdr:row>
      <xdr:rowOff>183931</xdr:rowOff>
    </xdr:to>
    <xdr:sp macro="" textlink="KPI!A8">
      <xdr:nvSpPr>
        <xdr:cNvPr id="30" name="TextBox 29">
          <a:extLst>
            <a:ext uri="{FF2B5EF4-FFF2-40B4-BE49-F238E27FC236}">
              <a16:creationId xmlns:a16="http://schemas.microsoft.com/office/drawing/2014/main" id="{FD260F5F-21A9-3A87-A330-6B4CCA79A3FF}"/>
            </a:ext>
          </a:extLst>
        </xdr:cNvPr>
        <xdr:cNvSpPr txBox="1"/>
      </xdr:nvSpPr>
      <xdr:spPr>
        <a:xfrm>
          <a:off x="1585310" y="1681655"/>
          <a:ext cx="2286000" cy="42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E92FCE-82D0-4BCB-9426-1101C19A6705}"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481723</xdr:colOff>
      <xdr:row>7</xdr:row>
      <xdr:rowOff>9963</xdr:rowOff>
    </xdr:from>
    <xdr:to>
      <xdr:col>8</xdr:col>
      <xdr:colOff>326571</xdr:colOff>
      <xdr:row>8</xdr:row>
      <xdr:rowOff>157239</xdr:rowOff>
    </xdr:to>
    <xdr:sp macro="" textlink="">
      <xdr:nvSpPr>
        <xdr:cNvPr id="33" name="TextBox 32">
          <a:extLst>
            <a:ext uri="{FF2B5EF4-FFF2-40B4-BE49-F238E27FC236}">
              <a16:creationId xmlns:a16="http://schemas.microsoft.com/office/drawing/2014/main" id="{72C181D2-EED2-4021-9CD2-C70F240D4F9C}"/>
            </a:ext>
          </a:extLst>
        </xdr:cNvPr>
        <xdr:cNvSpPr txBox="1"/>
      </xdr:nvSpPr>
      <xdr:spPr>
        <a:xfrm>
          <a:off x="4400580" y="1364630"/>
          <a:ext cx="1151134" cy="340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rPr>
            <a:t>Attrition</a:t>
          </a:r>
        </a:p>
      </xdr:txBody>
    </xdr:sp>
    <xdr:clientData/>
  </xdr:twoCellAnchor>
  <xdr:twoCellAnchor>
    <xdr:from>
      <xdr:col>6</xdr:col>
      <xdr:colOff>512685</xdr:colOff>
      <xdr:row>8</xdr:row>
      <xdr:rowOff>158861</xdr:rowOff>
    </xdr:from>
    <xdr:to>
      <xdr:col>10</xdr:col>
      <xdr:colOff>171098</xdr:colOff>
      <xdr:row>11</xdr:row>
      <xdr:rowOff>9965</xdr:rowOff>
    </xdr:to>
    <xdr:sp macro="" textlink="KPI!B8">
      <xdr:nvSpPr>
        <xdr:cNvPr id="34" name="TextBox 33">
          <a:extLst>
            <a:ext uri="{FF2B5EF4-FFF2-40B4-BE49-F238E27FC236}">
              <a16:creationId xmlns:a16="http://schemas.microsoft.com/office/drawing/2014/main" id="{5D899A39-4647-472F-8599-61F06A15AEE2}"/>
            </a:ext>
          </a:extLst>
        </xdr:cNvPr>
        <xdr:cNvSpPr txBox="1"/>
      </xdr:nvSpPr>
      <xdr:spPr>
        <a:xfrm>
          <a:off x="4454064" y="1700378"/>
          <a:ext cx="2286000" cy="42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A8D8CE-6CB0-4D87-BF71-2C1B841C4C5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117060</xdr:colOff>
      <xdr:row>7</xdr:row>
      <xdr:rowOff>9963</xdr:rowOff>
    </xdr:from>
    <xdr:to>
      <xdr:col>14</xdr:col>
      <xdr:colOff>229810</xdr:colOff>
      <xdr:row>8</xdr:row>
      <xdr:rowOff>157239</xdr:rowOff>
    </xdr:to>
    <xdr:sp macro="" textlink="">
      <xdr:nvSpPr>
        <xdr:cNvPr id="35" name="TextBox 34">
          <a:extLst>
            <a:ext uri="{FF2B5EF4-FFF2-40B4-BE49-F238E27FC236}">
              <a16:creationId xmlns:a16="http://schemas.microsoft.com/office/drawing/2014/main" id="{82C4F4BB-F597-44B9-BBE1-932FEFC03FCF}"/>
            </a:ext>
          </a:extLst>
        </xdr:cNvPr>
        <xdr:cNvSpPr txBox="1"/>
      </xdr:nvSpPr>
      <xdr:spPr>
        <a:xfrm>
          <a:off x="7301631" y="1364630"/>
          <a:ext cx="2072179" cy="340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rPr>
            <a:t>Active</a:t>
          </a:r>
          <a:r>
            <a:rPr lang="en-IN" sz="1800" b="1"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Employees</a:t>
          </a:r>
          <a:endPar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11</xdr:col>
      <xdr:colOff>236045</xdr:colOff>
      <xdr:row>9</xdr:row>
      <xdr:rowOff>1205</xdr:rowOff>
    </xdr:from>
    <xdr:to>
      <xdr:col>14</xdr:col>
      <xdr:colOff>551355</xdr:colOff>
      <xdr:row>11</xdr:row>
      <xdr:rowOff>44999</xdr:rowOff>
    </xdr:to>
    <xdr:sp macro="" textlink="KPI!D8">
      <xdr:nvSpPr>
        <xdr:cNvPr id="36" name="TextBox 35">
          <a:extLst>
            <a:ext uri="{FF2B5EF4-FFF2-40B4-BE49-F238E27FC236}">
              <a16:creationId xmlns:a16="http://schemas.microsoft.com/office/drawing/2014/main" id="{4A46274D-D2E9-41ED-A234-A2688D20867E}"/>
            </a:ext>
          </a:extLst>
        </xdr:cNvPr>
        <xdr:cNvSpPr txBox="1"/>
      </xdr:nvSpPr>
      <xdr:spPr>
        <a:xfrm>
          <a:off x="7461907" y="1735412"/>
          <a:ext cx="2286000" cy="42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21F022-4BEE-44EE-B090-C421AE50C780}"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449889</xdr:colOff>
      <xdr:row>7</xdr:row>
      <xdr:rowOff>1204</xdr:rowOff>
    </xdr:from>
    <xdr:to>
      <xdr:col>18</xdr:col>
      <xdr:colOff>241904</xdr:colOff>
      <xdr:row>8</xdr:row>
      <xdr:rowOff>145143</xdr:rowOff>
    </xdr:to>
    <xdr:sp macro="" textlink="">
      <xdr:nvSpPr>
        <xdr:cNvPr id="39" name="TextBox 38">
          <a:extLst>
            <a:ext uri="{FF2B5EF4-FFF2-40B4-BE49-F238E27FC236}">
              <a16:creationId xmlns:a16="http://schemas.microsoft.com/office/drawing/2014/main" id="{07C03A6F-9C53-46A0-BCD2-13B15486D8B0}"/>
            </a:ext>
          </a:extLst>
        </xdr:cNvPr>
        <xdr:cNvSpPr txBox="1"/>
      </xdr:nvSpPr>
      <xdr:spPr>
        <a:xfrm>
          <a:off x="10247032" y="1355871"/>
          <a:ext cx="1751443" cy="337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rPr>
            <a:t>Attrition Rate</a:t>
          </a:r>
        </a:p>
      </xdr:txBody>
    </xdr:sp>
    <xdr:clientData/>
  </xdr:twoCellAnchor>
  <xdr:twoCellAnchor>
    <xdr:from>
      <xdr:col>15</xdr:col>
      <xdr:colOff>577632</xdr:colOff>
      <xdr:row>9</xdr:row>
      <xdr:rowOff>44998</xdr:rowOff>
    </xdr:from>
    <xdr:to>
      <xdr:col>19</xdr:col>
      <xdr:colOff>236046</xdr:colOff>
      <xdr:row>11</xdr:row>
      <xdr:rowOff>88792</xdr:rowOff>
    </xdr:to>
    <xdr:sp macro="" textlink="KPI!E8">
      <xdr:nvSpPr>
        <xdr:cNvPr id="40" name="TextBox 39">
          <a:extLst>
            <a:ext uri="{FF2B5EF4-FFF2-40B4-BE49-F238E27FC236}">
              <a16:creationId xmlns:a16="http://schemas.microsoft.com/office/drawing/2014/main" id="{ECECD29C-FF66-4981-92B6-13E3DFC3FF62}"/>
            </a:ext>
          </a:extLst>
        </xdr:cNvPr>
        <xdr:cNvSpPr txBox="1"/>
      </xdr:nvSpPr>
      <xdr:spPr>
        <a:xfrm>
          <a:off x="10431080" y="1779205"/>
          <a:ext cx="2286000" cy="42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C9CA9C-3E83-43B6-82AC-33BF9C2C83D1}"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11958</xdr:colOff>
      <xdr:row>7</xdr:row>
      <xdr:rowOff>1204</xdr:rowOff>
    </xdr:from>
    <xdr:to>
      <xdr:col>22</xdr:col>
      <xdr:colOff>244805</xdr:colOff>
      <xdr:row>8</xdr:row>
      <xdr:rowOff>97550</xdr:rowOff>
    </xdr:to>
    <xdr:sp macro="" textlink="">
      <xdr:nvSpPr>
        <xdr:cNvPr id="41" name="TextBox 40">
          <a:extLst>
            <a:ext uri="{FF2B5EF4-FFF2-40B4-BE49-F238E27FC236}">
              <a16:creationId xmlns:a16="http://schemas.microsoft.com/office/drawing/2014/main" id="{21204788-DEDB-4B2B-BBB3-C4FF9B059B02}"/>
            </a:ext>
          </a:extLst>
        </xdr:cNvPr>
        <xdr:cNvSpPr txBox="1"/>
      </xdr:nvSpPr>
      <xdr:spPr>
        <a:xfrm>
          <a:off x="13149889" y="1350032"/>
          <a:ext cx="1546640" cy="28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rPr>
            <a:t>Average</a:t>
          </a:r>
          <a:r>
            <a:rPr lang="en-IN" sz="1800" b="1"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Age</a:t>
          </a:r>
          <a:endPar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20</xdr:col>
      <xdr:colOff>288597</xdr:colOff>
      <xdr:row>8</xdr:row>
      <xdr:rowOff>185137</xdr:rowOff>
    </xdr:from>
    <xdr:to>
      <xdr:col>23</xdr:col>
      <xdr:colOff>603907</xdr:colOff>
      <xdr:row>11</xdr:row>
      <xdr:rowOff>36241</xdr:rowOff>
    </xdr:to>
    <xdr:sp macro="" textlink="KPI!C8">
      <xdr:nvSpPr>
        <xdr:cNvPr id="42" name="TextBox 41">
          <a:extLst>
            <a:ext uri="{FF2B5EF4-FFF2-40B4-BE49-F238E27FC236}">
              <a16:creationId xmlns:a16="http://schemas.microsoft.com/office/drawing/2014/main" id="{C92765F2-99FA-4829-AA94-3F57A4AE1644}"/>
            </a:ext>
          </a:extLst>
        </xdr:cNvPr>
        <xdr:cNvSpPr txBox="1"/>
      </xdr:nvSpPr>
      <xdr:spPr>
        <a:xfrm>
          <a:off x="13426528" y="1726654"/>
          <a:ext cx="2286000" cy="42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EB7893-C7FF-4683-8D65-86D04377C87E}"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5</xdr:col>
      <xdr:colOff>471714</xdr:colOff>
      <xdr:row>7</xdr:row>
      <xdr:rowOff>12097</xdr:rowOff>
    </xdr:from>
    <xdr:ext cx="333375" cy="314325"/>
    <xdr:pic>
      <xdr:nvPicPr>
        <xdr:cNvPr id="43" name="image4.png">
          <a:extLst>
            <a:ext uri="{FF2B5EF4-FFF2-40B4-BE49-F238E27FC236}">
              <a16:creationId xmlns:a16="http://schemas.microsoft.com/office/drawing/2014/main" id="{4BAF3297-4F53-4818-A65D-93AD5D958488}"/>
            </a:ext>
          </a:extLst>
        </xdr:cNvPr>
        <xdr:cNvPicPr preferRelativeResize="0"/>
      </xdr:nvPicPr>
      <xdr:blipFill>
        <a:blip xmlns:r="http://schemas.openxmlformats.org/officeDocument/2006/relationships" r:embed="rId1" cstate="print"/>
        <a:stretch>
          <a:fillRect/>
        </a:stretch>
      </xdr:blipFill>
      <xdr:spPr>
        <a:xfrm>
          <a:off x="3737428" y="1366764"/>
          <a:ext cx="333375" cy="314325"/>
        </a:xfrm>
        <a:prstGeom prst="rect">
          <a:avLst/>
        </a:prstGeom>
        <a:noFill/>
      </xdr:spPr>
    </xdr:pic>
    <xdr:clientData fLocksWithSheet="0"/>
  </xdr:oneCellAnchor>
  <xdr:oneCellAnchor>
    <xdr:from>
      <xdr:col>14</xdr:col>
      <xdr:colOff>341682</xdr:colOff>
      <xdr:row>7</xdr:row>
      <xdr:rowOff>55425</xdr:rowOff>
    </xdr:from>
    <xdr:ext cx="419100" cy="304800"/>
    <xdr:pic>
      <xdr:nvPicPr>
        <xdr:cNvPr id="44" name="image5.png">
          <a:extLst>
            <a:ext uri="{FF2B5EF4-FFF2-40B4-BE49-F238E27FC236}">
              <a16:creationId xmlns:a16="http://schemas.microsoft.com/office/drawing/2014/main" id="{02314CC0-2D3A-4ED1-9904-D04B03BC087D}"/>
            </a:ext>
          </a:extLst>
        </xdr:cNvPr>
        <xdr:cNvPicPr preferRelativeResize="0"/>
      </xdr:nvPicPr>
      <xdr:blipFill>
        <a:blip xmlns:r="http://schemas.openxmlformats.org/officeDocument/2006/relationships" r:embed="rId2" cstate="print"/>
        <a:stretch>
          <a:fillRect/>
        </a:stretch>
      </xdr:blipFill>
      <xdr:spPr>
        <a:xfrm>
          <a:off x="9485682" y="1410092"/>
          <a:ext cx="419100" cy="304800"/>
        </a:xfrm>
        <a:prstGeom prst="rect">
          <a:avLst/>
        </a:prstGeom>
        <a:noFill/>
      </xdr:spPr>
    </xdr:pic>
    <xdr:clientData fLocksWithSheet="0"/>
  </xdr:oneCellAnchor>
  <xdr:oneCellAnchor>
    <xdr:from>
      <xdr:col>19</xdr:col>
      <xdr:colOff>39302</xdr:colOff>
      <xdr:row>7</xdr:row>
      <xdr:rowOff>31235</xdr:rowOff>
    </xdr:from>
    <xdr:ext cx="390525" cy="314325"/>
    <xdr:pic>
      <xdr:nvPicPr>
        <xdr:cNvPr id="45" name="image2.png">
          <a:extLst>
            <a:ext uri="{FF2B5EF4-FFF2-40B4-BE49-F238E27FC236}">
              <a16:creationId xmlns:a16="http://schemas.microsoft.com/office/drawing/2014/main" id="{453A08A7-37D6-4686-8CFF-D74311D6472B}"/>
            </a:ext>
          </a:extLst>
        </xdr:cNvPr>
        <xdr:cNvPicPr preferRelativeResize="0"/>
      </xdr:nvPicPr>
      <xdr:blipFill>
        <a:blip xmlns:r="http://schemas.openxmlformats.org/officeDocument/2006/relationships" r:embed="rId3" cstate="print"/>
        <a:stretch>
          <a:fillRect/>
        </a:stretch>
      </xdr:blipFill>
      <xdr:spPr>
        <a:xfrm>
          <a:off x="12449016" y="1385902"/>
          <a:ext cx="390525" cy="314325"/>
        </a:xfrm>
        <a:prstGeom prst="rect">
          <a:avLst/>
        </a:prstGeom>
        <a:noFill/>
      </xdr:spPr>
    </xdr:pic>
    <xdr:clientData fLocksWithSheet="0"/>
  </xdr:oneCellAnchor>
  <xdr:oneCellAnchor>
    <xdr:from>
      <xdr:col>23</xdr:col>
      <xdr:colOff>390063</xdr:colOff>
      <xdr:row>7</xdr:row>
      <xdr:rowOff>43330</xdr:rowOff>
    </xdr:from>
    <xdr:ext cx="295275" cy="266700"/>
    <xdr:pic>
      <xdr:nvPicPr>
        <xdr:cNvPr id="46" name="image6.png">
          <a:extLst>
            <a:ext uri="{FF2B5EF4-FFF2-40B4-BE49-F238E27FC236}">
              <a16:creationId xmlns:a16="http://schemas.microsoft.com/office/drawing/2014/main" id="{D2C8CB9E-C282-4D35-899B-57BBC7E072D7}"/>
            </a:ext>
          </a:extLst>
        </xdr:cNvPr>
        <xdr:cNvPicPr preferRelativeResize="0"/>
      </xdr:nvPicPr>
      <xdr:blipFill>
        <a:blip xmlns:r="http://schemas.openxmlformats.org/officeDocument/2006/relationships" r:embed="rId4" cstate="print"/>
        <a:stretch>
          <a:fillRect/>
        </a:stretch>
      </xdr:blipFill>
      <xdr:spPr>
        <a:xfrm>
          <a:off x="15412349" y="1397997"/>
          <a:ext cx="295275" cy="266700"/>
        </a:xfrm>
        <a:prstGeom prst="rect">
          <a:avLst/>
        </a:prstGeom>
        <a:noFill/>
      </xdr:spPr>
    </xdr:pic>
    <xdr:clientData fLocksWithSheet="0"/>
  </xdr:oneCellAnchor>
  <xdr:oneCellAnchor>
    <xdr:from>
      <xdr:col>10</xdr:col>
      <xdr:colOff>39301</xdr:colOff>
      <xdr:row>7</xdr:row>
      <xdr:rowOff>43330</xdr:rowOff>
    </xdr:from>
    <xdr:ext cx="485775" cy="400050"/>
    <xdr:pic>
      <xdr:nvPicPr>
        <xdr:cNvPr id="47" name="image7.png">
          <a:extLst>
            <a:ext uri="{FF2B5EF4-FFF2-40B4-BE49-F238E27FC236}">
              <a16:creationId xmlns:a16="http://schemas.microsoft.com/office/drawing/2014/main" id="{0FAB2D19-75BA-42C7-972C-1A558AA4882D}"/>
            </a:ext>
          </a:extLst>
        </xdr:cNvPr>
        <xdr:cNvPicPr preferRelativeResize="0"/>
      </xdr:nvPicPr>
      <xdr:blipFill>
        <a:blip xmlns:r="http://schemas.openxmlformats.org/officeDocument/2006/relationships" r:embed="rId5" cstate="print"/>
        <a:stretch>
          <a:fillRect/>
        </a:stretch>
      </xdr:blipFill>
      <xdr:spPr>
        <a:xfrm>
          <a:off x="6570730" y="1397997"/>
          <a:ext cx="485775" cy="400050"/>
        </a:xfrm>
        <a:prstGeom prst="rect">
          <a:avLst/>
        </a:prstGeom>
        <a:noFill/>
      </xdr:spPr>
    </xdr:pic>
    <xdr:clientData fLocksWithSheet="0"/>
  </xdr:oneCellAnchor>
  <xdr:twoCellAnchor>
    <xdr:from>
      <xdr:col>6</xdr:col>
      <xdr:colOff>48380</xdr:colOff>
      <xdr:row>2</xdr:row>
      <xdr:rowOff>36285</xdr:rowOff>
    </xdr:from>
    <xdr:to>
      <xdr:col>14</xdr:col>
      <xdr:colOff>290285</xdr:colOff>
      <xdr:row>5</xdr:row>
      <xdr:rowOff>120952</xdr:rowOff>
    </xdr:to>
    <xdr:sp macro="" textlink="">
      <xdr:nvSpPr>
        <xdr:cNvPr id="48" name="TextBox 47">
          <a:extLst>
            <a:ext uri="{FF2B5EF4-FFF2-40B4-BE49-F238E27FC236}">
              <a16:creationId xmlns:a16="http://schemas.microsoft.com/office/drawing/2014/main" id="{5C5D6D65-A6B7-128A-1BF2-FFAF5428E511}"/>
            </a:ext>
          </a:extLst>
        </xdr:cNvPr>
        <xdr:cNvSpPr txBox="1"/>
      </xdr:nvSpPr>
      <xdr:spPr>
        <a:xfrm>
          <a:off x="3967237" y="423333"/>
          <a:ext cx="5467048" cy="66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700">
              <a:solidFill>
                <a:srgbClr val="002060"/>
              </a:solidFill>
              <a:latin typeface="Lato black" panose="020F0502020204030203" pitchFamily="34" charset="0"/>
              <a:ea typeface="Lato black" panose="020F0502020204030203" pitchFamily="34" charset="0"/>
              <a:cs typeface="Lato black" panose="020F0502020204030203" pitchFamily="34" charset="0"/>
            </a:rPr>
            <a:t>HR</a:t>
          </a:r>
          <a:r>
            <a:rPr lang="en-IN" sz="3700" baseline="0">
              <a:solidFill>
                <a:srgbClr val="002060"/>
              </a:solidFill>
              <a:latin typeface="Lato black" panose="020F0502020204030203" pitchFamily="34" charset="0"/>
              <a:ea typeface="Lato black" panose="020F0502020204030203" pitchFamily="34" charset="0"/>
              <a:cs typeface="Lato black" panose="020F0502020204030203" pitchFamily="34" charset="0"/>
            </a:rPr>
            <a:t> Analytics Dashboard</a:t>
          </a:r>
        </a:p>
        <a:p>
          <a:endParaRPr lang="en-IN" sz="37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3</xdr:col>
      <xdr:colOff>120952</xdr:colOff>
      <xdr:row>2</xdr:row>
      <xdr:rowOff>133046</xdr:rowOff>
    </xdr:from>
    <xdr:ext cx="542925" cy="523875"/>
    <xdr:pic>
      <xdr:nvPicPr>
        <xdr:cNvPr id="49" name="image1.png">
          <a:extLst>
            <a:ext uri="{FF2B5EF4-FFF2-40B4-BE49-F238E27FC236}">
              <a16:creationId xmlns:a16="http://schemas.microsoft.com/office/drawing/2014/main" id="{48F28696-F6BC-470F-9C98-0AF29DAFC1EE}"/>
            </a:ext>
          </a:extLst>
        </xdr:cNvPr>
        <xdr:cNvPicPr preferRelativeResize="0"/>
      </xdr:nvPicPr>
      <xdr:blipFill>
        <a:blip xmlns:r="http://schemas.openxmlformats.org/officeDocument/2006/relationships" r:embed="rId6" cstate="print"/>
        <a:stretch>
          <a:fillRect/>
        </a:stretch>
      </xdr:blipFill>
      <xdr:spPr>
        <a:xfrm>
          <a:off x="2080381" y="520094"/>
          <a:ext cx="542925" cy="523875"/>
        </a:xfrm>
        <a:prstGeom prst="rect">
          <a:avLst/>
        </a:prstGeom>
        <a:noFill/>
      </xdr:spPr>
    </xdr:pic>
    <xdr:clientData fLocksWithSheet="0"/>
  </xdr:oneCellAnchor>
  <xdr:oneCellAnchor>
    <xdr:from>
      <xdr:col>15</xdr:col>
      <xdr:colOff>411237</xdr:colOff>
      <xdr:row>2</xdr:row>
      <xdr:rowOff>120952</xdr:rowOff>
    </xdr:from>
    <xdr:ext cx="723900" cy="628650"/>
    <xdr:pic>
      <xdr:nvPicPr>
        <xdr:cNvPr id="50" name="image3.png">
          <a:extLst>
            <a:ext uri="{FF2B5EF4-FFF2-40B4-BE49-F238E27FC236}">
              <a16:creationId xmlns:a16="http://schemas.microsoft.com/office/drawing/2014/main" id="{084CF7A0-2D88-4577-AEDD-0D1ADF526190}"/>
            </a:ext>
          </a:extLst>
        </xdr:cNvPr>
        <xdr:cNvPicPr preferRelativeResize="0"/>
      </xdr:nvPicPr>
      <xdr:blipFill>
        <a:blip xmlns:r="http://schemas.openxmlformats.org/officeDocument/2006/relationships" r:embed="rId7" cstate="print"/>
        <a:stretch>
          <a:fillRect/>
        </a:stretch>
      </xdr:blipFill>
      <xdr:spPr>
        <a:xfrm>
          <a:off x="10208380" y="508000"/>
          <a:ext cx="723900" cy="628650"/>
        </a:xfrm>
        <a:prstGeom prst="rect">
          <a:avLst/>
        </a:prstGeom>
        <a:noFill/>
      </xdr:spPr>
    </xdr:pic>
    <xdr:clientData fLocksWithSheet="0"/>
  </xdr:oneCellAnchor>
  <xdr:twoCellAnchor>
    <xdr:from>
      <xdr:col>17</xdr:col>
      <xdr:colOff>24191</xdr:colOff>
      <xdr:row>2</xdr:row>
      <xdr:rowOff>36284</xdr:rowOff>
    </xdr:from>
    <xdr:to>
      <xdr:col>19</xdr:col>
      <xdr:colOff>12096</xdr:colOff>
      <xdr:row>6</xdr:row>
      <xdr:rowOff>24190</xdr:rowOff>
    </xdr:to>
    <xdr:sp macro="" textlink="">
      <xdr:nvSpPr>
        <xdr:cNvPr id="52" name="TextBox 51">
          <a:extLst>
            <a:ext uri="{FF2B5EF4-FFF2-40B4-BE49-F238E27FC236}">
              <a16:creationId xmlns:a16="http://schemas.microsoft.com/office/drawing/2014/main" id="{0F01500B-4097-63D5-7CEC-C6249460B6A5}"/>
            </a:ext>
          </a:extLst>
        </xdr:cNvPr>
        <xdr:cNvSpPr txBox="1"/>
      </xdr:nvSpPr>
      <xdr:spPr>
        <a:xfrm>
          <a:off x="11127620" y="423332"/>
          <a:ext cx="1294190"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18</xdr:col>
      <xdr:colOff>532191</xdr:colOff>
      <xdr:row>2</xdr:row>
      <xdr:rowOff>96761</xdr:rowOff>
    </xdr:from>
    <xdr:to>
      <xdr:col>19</xdr:col>
      <xdr:colOff>568478</xdr:colOff>
      <xdr:row>5</xdr:row>
      <xdr:rowOff>157238</xdr:rowOff>
    </xdr:to>
    <xdr:graphicFrame macro="">
      <xdr:nvGraphicFramePr>
        <xdr:cNvPr id="53" name="Chart 52">
          <a:extLst>
            <a:ext uri="{FF2B5EF4-FFF2-40B4-BE49-F238E27FC236}">
              <a16:creationId xmlns:a16="http://schemas.microsoft.com/office/drawing/2014/main" id="{8828B05B-697C-47EF-8A33-1DC33D3C8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624016</xdr:colOff>
      <xdr:row>3</xdr:row>
      <xdr:rowOff>31922</xdr:rowOff>
    </xdr:from>
    <xdr:to>
      <xdr:col>19</xdr:col>
      <xdr:colOff>432486</xdr:colOff>
      <xdr:row>5</xdr:row>
      <xdr:rowOff>1</xdr:rowOff>
    </xdr:to>
    <xdr:sp macro="" textlink="Rating!$B$7">
      <xdr:nvSpPr>
        <xdr:cNvPr id="54" name="TextBox 53">
          <a:extLst>
            <a:ext uri="{FF2B5EF4-FFF2-40B4-BE49-F238E27FC236}">
              <a16:creationId xmlns:a16="http://schemas.microsoft.com/office/drawing/2014/main" id="{A6045149-EEB7-E74F-17C1-80B64991FB17}"/>
            </a:ext>
          </a:extLst>
        </xdr:cNvPr>
        <xdr:cNvSpPr txBox="1"/>
      </xdr:nvSpPr>
      <xdr:spPr>
        <a:xfrm>
          <a:off x="12448154" y="623129"/>
          <a:ext cx="465366" cy="36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D3F8D-B31D-4351-BDD9-081BE9F2AD35}" type="TxLink">
            <a:rPr lang="en-US" sz="1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2.6</a:t>
          </a:fld>
          <a:endParaRPr lang="en-IN" sz="1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247135</xdr:colOff>
      <xdr:row>2</xdr:row>
      <xdr:rowOff>102975</xdr:rowOff>
    </xdr:from>
    <xdr:to>
      <xdr:col>23</xdr:col>
      <xdr:colOff>483973</xdr:colOff>
      <xdr:row>5</xdr:row>
      <xdr:rowOff>133866</xdr:rowOff>
    </xdr:to>
    <xdr:graphicFrame macro="">
      <xdr:nvGraphicFramePr>
        <xdr:cNvPr id="55" name="Chart 54">
          <a:extLst>
            <a:ext uri="{FF2B5EF4-FFF2-40B4-BE49-F238E27FC236}">
              <a16:creationId xmlns:a16="http://schemas.microsoft.com/office/drawing/2014/main" id="{32418755-0B00-49B4-8250-D264BAE88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374072</xdr:colOff>
      <xdr:row>17</xdr:row>
      <xdr:rowOff>110836</xdr:rowOff>
    </xdr:from>
    <xdr:to>
      <xdr:col>4</xdr:col>
      <xdr:colOff>83126</xdr:colOff>
      <xdr:row>26</xdr:row>
      <xdr:rowOff>41562</xdr:rowOff>
    </xdr:to>
    <xdr:graphicFrame macro="">
      <xdr:nvGraphicFramePr>
        <xdr:cNvPr id="31" name="Chart 30">
          <a:extLst>
            <a:ext uri="{FF2B5EF4-FFF2-40B4-BE49-F238E27FC236}">
              <a16:creationId xmlns:a16="http://schemas.microsoft.com/office/drawing/2014/main" id="{1A8A57BB-C87E-4366-B720-463DB0043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287482</xdr:colOff>
      <xdr:row>18</xdr:row>
      <xdr:rowOff>41132</xdr:rowOff>
    </xdr:from>
    <xdr:to>
      <xdr:col>8</xdr:col>
      <xdr:colOff>536864</xdr:colOff>
      <xdr:row>25</xdr:row>
      <xdr:rowOff>68841</xdr:rowOff>
    </xdr:to>
    <xdr:graphicFrame macro="">
      <xdr:nvGraphicFramePr>
        <xdr:cNvPr id="32" name="Chart 31">
          <a:extLst>
            <a:ext uri="{FF2B5EF4-FFF2-40B4-BE49-F238E27FC236}">
              <a16:creationId xmlns:a16="http://schemas.microsoft.com/office/drawing/2014/main" id="{224AC8F8-B2AF-4CCD-BF0A-66EA98484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124692</xdr:colOff>
      <xdr:row>20</xdr:row>
      <xdr:rowOff>27709</xdr:rowOff>
    </xdr:from>
    <xdr:to>
      <xdr:col>6</xdr:col>
      <xdr:colOff>387928</xdr:colOff>
      <xdr:row>24</xdr:row>
      <xdr:rowOff>166255</xdr:rowOff>
    </xdr:to>
    <xdr:pic>
      <xdr:nvPicPr>
        <xdr:cNvPr id="38" name="Graphic 37" descr="Male profile with solid fill">
          <a:extLst>
            <a:ext uri="{FF2B5EF4-FFF2-40B4-BE49-F238E27FC236}">
              <a16:creationId xmlns:a16="http://schemas.microsoft.com/office/drawing/2014/main" id="{DCF21D1F-7D4E-418B-9DB2-D53C4C21C98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80510" y="3906982"/>
          <a:ext cx="914400" cy="914400"/>
        </a:xfrm>
        <a:prstGeom prst="rect">
          <a:avLst/>
        </a:prstGeom>
      </xdr:spPr>
    </xdr:pic>
    <xdr:clientData/>
  </xdr:twoCellAnchor>
  <xdr:twoCellAnchor editAs="oneCell">
    <xdr:from>
      <xdr:col>3</xdr:col>
      <xdr:colOff>290945</xdr:colOff>
      <xdr:row>20</xdr:row>
      <xdr:rowOff>110837</xdr:rowOff>
    </xdr:from>
    <xdr:to>
      <xdr:col>4</xdr:col>
      <xdr:colOff>554181</xdr:colOff>
      <xdr:row>25</xdr:row>
      <xdr:rowOff>55419</xdr:rowOff>
    </xdr:to>
    <xdr:pic>
      <xdr:nvPicPr>
        <xdr:cNvPr id="56" name="Graphic 55" descr="Female Profile with solid fill">
          <a:extLst>
            <a:ext uri="{FF2B5EF4-FFF2-40B4-BE49-F238E27FC236}">
              <a16:creationId xmlns:a16="http://schemas.microsoft.com/office/drawing/2014/main" id="{786AB765-F2E0-8670-DC46-2786A10EC76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44436" y="3990110"/>
          <a:ext cx="914400" cy="914400"/>
        </a:xfrm>
        <a:prstGeom prst="rect">
          <a:avLst/>
        </a:prstGeom>
      </xdr:spPr>
    </xdr:pic>
    <xdr:clientData/>
  </xdr:twoCellAnchor>
  <xdr:twoCellAnchor>
    <xdr:from>
      <xdr:col>2</xdr:col>
      <xdr:colOff>398317</xdr:colOff>
      <xdr:row>22</xdr:row>
      <xdr:rowOff>12990</xdr:rowOff>
    </xdr:from>
    <xdr:to>
      <xdr:col>3</xdr:col>
      <xdr:colOff>206787</xdr:colOff>
      <xdr:row>23</xdr:row>
      <xdr:rowOff>175032</xdr:rowOff>
    </xdr:to>
    <xdr:sp macro="" textlink="Gender!$B$10">
      <xdr:nvSpPr>
        <xdr:cNvPr id="57" name="TextBox 56">
          <a:extLst>
            <a:ext uri="{FF2B5EF4-FFF2-40B4-BE49-F238E27FC236}">
              <a16:creationId xmlns:a16="http://schemas.microsoft.com/office/drawing/2014/main" id="{CAB0146B-A976-4B8D-8917-42A8D91CE16F}"/>
            </a:ext>
          </a:extLst>
        </xdr:cNvPr>
        <xdr:cNvSpPr txBox="1"/>
      </xdr:nvSpPr>
      <xdr:spPr>
        <a:xfrm>
          <a:off x="1700644" y="4280190"/>
          <a:ext cx="459634" cy="35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74CC23-8F2B-4465-95FB-CEDFB59B5277}" type="TxLink">
            <a:rPr lang="en-US" sz="12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588</a:t>
          </a:fld>
          <a:endParaRPr lang="en-IN" sz="16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623453</xdr:colOff>
      <xdr:row>21</xdr:row>
      <xdr:rowOff>110836</xdr:rowOff>
    </xdr:from>
    <xdr:to>
      <xdr:col>7</xdr:col>
      <xdr:colOff>580860</xdr:colOff>
      <xdr:row>23</xdr:row>
      <xdr:rowOff>64195</xdr:rowOff>
    </xdr:to>
    <xdr:sp macro="" textlink="Gender!$B$11">
      <xdr:nvSpPr>
        <xdr:cNvPr id="58" name="TextBox 57">
          <a:extLst>
            <a:ext uri="{FF2B5EF4-FFF2-40B4-BE49-F238E27FC236}">
              <a16:creationId xmlns:a16="http://schemas.microsoft.com/office/drawing/2014/main" id="{782A1CCE-DE3F-47ED-88D1-DF751A65DA70}"/>
            </a:ext>
          </a:extLst>
        </xdr:cNvPr>
        <xdr:cNvSpPr txBox="1"/>
      </xdr:nvSpPr>
      <xdr:spPr>
        <a:xfrm>
          <a:off x="4530435" y="4184072"/>
          <a:ext cx="608570" cy="341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B6E5E-BE8E-458E-B805-E8BE96643EAC}" type="TxLink">
            <a:rPr lang="en-US" sz="16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882</a:t>
          </a:fld>
          <a:endParaRPr lang="en-IN" sz="16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207818</xdr:colOff>
      <xdr:row>12</xdr:row>
      <xdr:rowOff>13854</xdr:rowOff>
    </xdr:from>
    <xdr:to>
      <xdr:col>8</xdr:col>
      <xdr:colOff>290946</xdr:colOff>
      <xdr:row>14</xdr:row>
      <xdr:rowOff>13854</xdr:rowOff>
    </xdr:to>
    <xdr:sp macro="" textlink="">
      <xdr:nvSpPr>
        <xdr:cNvPr id="60" name="TextBox 59">
          <a:extLst>
            <a:ext uri="{FF2B5EF4-FFF2-40B4-BE49-F238E27FC236}">
              <a16:creationId xmlns:a16="http://schemas.microsoft.com/office/drawing/2014/main" id="{16BB723E-6892-DE0A-390B-FC0C2D13AFCC}"/>
            </a:ext>
          </a:extLst>
        </xdr:cNvPr>
        <xdr:cNvSpPr txBox="1"/>
      </xdr:nvSpPr>
      <xdr:spPr>
        <a:xfrm>
          <a:off x="1521611" y="2378682"/>
          <a:ext cx="4024507" cy="39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Lato black" panose="020F0502020204030203" pitchFamily="34" charset="0"/>
              <a:ea typeface="Lato black" panose="020F0502020204030203" pitchFamily="34" charset="0"/>
              <a:cs typeface="Lato black" panose="020F0502020204030203" pitchFamily="34" charset="0"/>
            </a:rPr>
            <a:t>Total</a:t>
          </a:r>
          <a:r>
            <a:rPr lang="en-IN" sz="2400" b="1" baseline="0">
              <a:latin typeface="Lato black" panose="020F0502020204030203" pitchFamily="34" charset="0"/>
              <a:ea typeface="Lato black" panose="020F0502020204030203" pitchFamily="34" charset="0"/>
              <a:cs typeface="Lato black" panose="020F0502020204030203" pitchFamily="34" charset="0"/>
            </a:rPr>
            <a:t> Employees by Gender</a:t>
          </a:r>
          <a:endParaRPr lang="en-IN"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3</xdr:col>
      <xdr:colOff>346363</xdr:colOff>
      <xdr:row>15</xdr:row>
      <xdr:rowOff>13855</xdr:rowOff>
    </xdr:from>
    <xdr:to>
      <xdr:col>7</xdr:col>
      <xdr:colOff>69272</xdr:colOff>
      <xdr:row>18</xdr:row>
      <xdr:rowOff>166255</xdr:rowOff>
    </xdr:to>
    <mc:AlternateContent xmlns:mc="http://schemas.openxmlformats.org/markup-compatibility/2006">
      <mc:Choice xmlns:a14="http://schemas.microsoft.com/office/drawing/2010/main" Requires="a14">
        <xdr:graphicFrame macro="">
          <xdr:nvGraphicFramePr>
            <xdr:cNvPr id="61" name="Gender 3">
              <a:extLst>
                <a:ext uri="{FF2B5EF4-FFF2-40B4-BE49-F238E27FC236}">
                  <a16:creationId xmlns:a16="http://schemas.microsoft.com/office/drawing/2014/main" id="{6AC50FC6-F139-4ECF-8A26-DFEAC30E6EE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305792" y="2813039"/>
              <a:ext cx="2335480" cy="712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346364</xdr:colOff>
      <xdr:row>14</xdr:row>
      <xdr:rowOff>69273</xdr:rowOff>
    </xdr:from>
    <xdr:to>
      <xdr:col>16</xdr:col>
      <xdr:colOff>110837</xdr:colOff>
      <xdr:row>25</xdr:row>
      <xdr:rowOff>138545</xdr:rowOff>
    </xdr:to>
    <xdr:graphicFrame macro="">
      <xdr:nvGraphicFramePr>
        <xdr:cNvPr id="62" name="Chart 61">
          <a:extLst>
            <a:ext uri="{FF2B5EF4-FFF2-40B4-BE49-F238E27FC236}">
              <a16:creationId xmlns:a16="http://schemas.microsoft.com/office/drawing/2014/main" id="{BA1F643E-7B35-491F-A99B-BEB652F2F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312575</xdr:colOff>
      <xdr:row>11</xdr:row>
      <xdr:rowOff>169433</xdr:rowOff>
    </xdr:from>
    <xdr:to>
      <xdr:col>16</xdr:col>
      <xdr:colOff>395703</xdr:colOff>
      <xdr:row>13</xdr:row>
      <xdr:rowOff>169434</xdr:rowOff>
    </xdr:to>
    <xdr:sp macro="" textlink="">
      <xdr:nvSpPr>
        <xdr:cNvPr id="64" name="TextBox 63">
          <a:extLst>
            <a:ext uri="{FF2B5EF4-FFF2-40B4-BE49-F238E27FC236}">
              <a16:creationId xmlns:a16="http://schemas.microsoft.com/office/drawing/2014/main" id="{420E0363-DE1F-44EA-AED3-848EDA38DA03}"/>
            </a:ext>
          </a:extLst>
        </xdr:cNvPr>
        <xdr:cNvSpPr txBox="1"/>
      </xdr:nvSpPr>
      <xdr:spPr>
        <a:xfrm>
          <a:off x="6861013" y="2264933"/>
          <a:ext cx="4012190"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Lato black" panose="020F0502020204030203" pitchFamily="34" charset="0"/>
              <a:ea typeface="Lato black" panose="020F0502020204030203" pitchFamily="34" charset="0"/>
              <a:cs typeface="Lato black" panose="020F0502020204030203" pitchFamily="34" charset="0"/>
            </a:rPr>
            <a:t>Education by Attrition</a:t>
          </a:r>
        </a:p>
      </xdr:txBody>
    </xdr:sp>
    <xdr:clientData/>
  </xdr:twoCellAnchor>
  <xdr:twoCellAnchor>
    <xdr:from>
      <xdr:col>17</xdr:col>
      <xdr:colOff>258792</xdr:colOff>
      <xdr:row>14</xdr:row>
      <xdr:rowOff>86264</xdr:rowOff>
    </xdr:from>
    <xdr:to>
      <xdr:col>23</xdr:col>
      <xdr:colOff>345057</xdr:colOff>
      <xdr:row>26</xdr:row>
      <xdr:rowOff>115019</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724B54FF-7C3C-4DED-AB13-E10BD107A4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01886" y="2702943"/>
              <a:ext cx="4054416" cy="22716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12</xdr:row>
      <xdr:rowOff>24261</xdr:rowOff>
    </xdr:from>
    <xdr:to>
      <xdr:col>24</xdr:col>
      <xdr:colOff>178827</xdr:colOff>
      <xdr:row>14</xdr:row>
      <xdr:rowOff>24262</xdr:rowOff>
    </xdr:to>
    <xdr:sp macro="" textlink="">
      <xdr:nvSpPr>
        <xdr:cNvPr id="67" name="TextBox 66">
          <a:extLst>
            <a:ext uri="{FF2B5EF4-FFF2-40B4-BE49-F238E27FC236}">
              <a16:creationId xmlns:a16="http://schemas.microsoft.com/office/drawing/2014/main" id="{2ED52F4B-0EAA-4D42-A959-4A01886D5A51}"/>
            </a:ext>
          </a:extLst>
        </xdr:cNvPr>
        <xdr:cNvSpPr txBox="1"/>
      </xdr:nvSpPr>
      <xdr:spPr>
        <a:xfrm>
          <a:off x="11787188" y="2310261"/>
          <a:ext cx="4107889"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2</xdr:col>
      <xdr:colOff>345057</xdr:colOff>
      <xdr:row>29</xdr:row>
      <xdr:rowOff>71887</xdr:rowOff>
    </xdr:from>
    <xdr:to>
      <xdr:col>7</xdr:col>
      <xdr:colOff>488831</xdr:colOff>
      <xdr:row>40</xdr:row>
      <xdr:rowOff>57510</xdr:rowOff>
    </xdr:to>
    <xdr:graphicFrame macro="">
      <xdr:nvGraphicFramePr>
        <xdr:cNvPr id="68" name="Chart 67">
          <a:extLst>
            <a:ext uri="{FF2B5EF4-FFF2-40B4-BE49-F238E27FC236}">
              <a16:creationId xmlns:a16="http://schemas.microsoft.com/office/drawing/2014/main" id="{F2E1DE65-2916-4B75-A85E-884D1E01A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167137</xdr:colOff>
      <xdr:row>26</xdr:row>
      <xdr:rowOff>60430</xdr:rowOff>
    </xdr:from>
    <xdr:to>
      <xdr:col>9</xdr:col>
      <xdr:colOff>250265</xdr:colOff>
      <xdr:row>28</xdr:row>
      <xdr:rowOff>60431</xdr:rowOff>
    </xdr:to>
    <xdr:sp macro="" textlink="">
      <xdr:nvSpPr>
        <xdr:cNvPr id="70" name="TextBox 69">
          <a:extLst>
            <a:ext uri="{FF2B5EF4-FFF2-40B4-BE49-F238E27FC236}">
              <a16:creationId xmlns:a16="http://schemas.microsoft.com/office/drawing/2014/main" id="{A9DC3A38-8E4A-42EB-B9D3-3BE08338EACC}"/>
            </a:ext>
          </a:extLst>
        </xdr:cNvPr>
        <xdr:cNvSpPr txBox="1"/>
      </xdr:nvSpPr>
      <xdr:spPr>
        <a:xfrm>
          <a:off x="2131668" y="5013430"/>
          <a:ext cx="401219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Lato black" panose="020F0502020204030203" pitchFamily="34" charset="0"/>
              <a:ea typeface="Lato black" panose="020F0502020204030203" pitchFamily="34" charset="0"/>
              <a:cs typeface="Lato black" panose="020F0502020204030203" pitchFamily="34" charset="0"/>
            </a:rPr>
            <a:t>Dept</a:t>
          </a:r>
          <a:r>
            <a:rPr lang="en-IN" sz="2400" b="1" baseline="0">
              <a:latin typeface="Lato black" panose="020F0502020204030203" pitchFamily="34" charset="0"/>
              <a:ea typeface="Lato black" panose="020F0502020204030203" pitchFamily="34" charset="0"/>
              <a:cs typeface="Lato black" panose="020F0502020204030203" pitchFamily="34" charset="0"/>
            </a:rPr>
            <a:t> wise Attrition</a:t>
          </a:r>
          <a:endParaRPr lang="en-IN"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646980</xdr:colOff>
      <xdr:row>29</xdr:row>
      <xdr:rowOff>71886</xdr:rowOff>
    </xdr:from>
    <xdr:to>
      <xdr:col>14</xdr:col>
      <xdr:colOff>244414</xdr:colOff>
      <xdr:row>40</xdr:row>
      <xdr:rowOff>57510</xdr:rowOff>
    </xdr:to>
    <xdr:graphicFrame macro="">
      <xdr:nvGraphicFramePr>
        <xdr:cNvPr id="71" name="Chart 70">
          <a:extLst>
            <a:ext uri="{FF2B5EF4-FFF2-40B4-BE49-F238E27FC236}">
              <a16:creationId xmlns:a16="http://schemas.microsoft.com/office/drawing/2014/main" id="{CD46E739-C698-4067-93EF-D1CD03561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204221</xdr:colOff>
      <xdr:row>26</xdr:row>
      <xdr:rowOff>52241</xdr:rowOff>
    </xdr:from>
    <xdr:to>
      <xdr:col>15</xdr:col>
      <xdr:colOff>287349</xdr:colOff>
      <xdr:row>28</xdr:row>
      <xdr:rowOff>52242</xdr:rowOff>
    </xdr:to>
    <xdr:sp macro="" textlink="">
      <xdr:nvSpPr>
        <xdr:cNvPr id="72" name="TextBox 71">
          <a:extLst>
            <a:ext uri="{FF2B5EF4-FFF2-40B4-BE49-F238E27FC236}">
              <a16:creationId xmlns:a16="http://schemas.microsoft.com/office/drawing/2014/main" id="{4F05D94B-3DF7-4261-89B9-38360FCD3FB6}"/>
            </a:ext>
          </a:extLst>
        </xdr:cNvPr>
        <xdr:cNvSpPr txBox="1"/>
      </xdr:nvSpPr>
      <xdr:spPr>
        <a:xfrm>
          <a:off x="6097815" y="5005241"/>
          <a:ext cx="4012190"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Lato black" panose="020F0502020204030203" pitchFamily="34" charset="0"/>
              <a:ea typeface="Lato black" panose="020F0502020204030203" pitchFamily="34" charset="0"/>
              <a:cs typeface="Lato black" panose="020F0502020204030203" pitchFamily="34" charset="0"/>
            </a:rPr>
            <a:t>Attrition</a:t>
          </a:r>
          <a:r>
            <a:rPr lang="en-IN" sz="2400" b="1" baseline="0">
              <a:latin typeface="Lato black" panose="020F0502020204030203" pitchFamily="34" charset="0"/>
              <a:ea typeface="Lato black" panose="020F0502020204030203" pitchFamily="34" charset="0"/>
              <a:cs typeface="Lato black" panose="020F0502020204030203" pitchFamily="34" charset="0"/>
            </a:rPr>
            <a:t> by age group</a:t>
          </a:r>
          <a:endParaRPr lang="en-IN"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637680</xdr:colOff>
      <xdr:row>30</xdr:row>
      <xdr:rowOff>3890</xdr:rowOff>
    </xdr:from>
    <xdr:to>
      <xdr:col>19</xdr:col>
      <xdr:colOff>278246</xdr:colOff>
      <xdr:row>39</xdr:row>
      <xdr:rowOff>91508</xdr:rowOff>
    </xdr:to>
    <mc:AlternateContent xmlns:mc="http://schemas.openxmlformats.org/markup-compatibility/2006">
      <mc:Choice xmlns:cx2="http://schemas.microsoft.com/office/drawing/2015/10/21/chartex" Requires="cx2">
        <xdr:graphicFrame macro="">
          <xdr:nvGraphicFramePr>
            <xdr:cNvPr id="74" name="Chart 73">
              <a:extLst>
                <a:ext uri="{FF2B5EF4-FFF2-40B4-BE49-F238E27FC236}">
                  <a16:creationId xmlns:a16="http://schemas.microsoft.com/office/drawing/2014/main" id="{56DBCD6F-4EE6-4369-9A46-54463A22DA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799609" y="5651655"/>
              <a:ext cx="2912684" cy="17819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17930</xdr:colOff>
      <xdr:row>26</xdr:row>
      <xdr:rowOff>163747</xdr:rowOff>
    </xdr:from>
    <xdr:to>
      <xdr:col>19</xdr:col>
      <xdr:colOff>268942</xdr:colOff>
      <xdr:row>28</xdr:row>
      <xdr:rowOff>163748</xdr:rowOff>
    </xdr:to>
    <xdr:sp macro="" textlink="">
      <xdr:nvSpPr>
        <xdr:cNvPr id="76" name="TextBox 75">
          <a:extLst>
            <a:ext uri="{FF2B5EF4-FFF2-40B4-BE49-F238E27FC236}">
              <a16:creationId xmlns:a16="http://schemas.microsoft.com/office/drawing/2014/main" id="{CCDA876B-8EDB-463E-8650-2C9CF2F5B678}"/>
            </a:ext>
          </a:extLst>
        </xdr:cNvPr>
        <xdr:cNvSpPr txBox="1"/>
      </xdr:nvSpPr>
      <xdr:spPr>
        <a:xfrm>
          <a:off x="9840586" y="5116747"/>
          <a:ext cx="287038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Lato black" panose="020F0502020204030203" pitchFamily="34" charset="0"/>
              <a:ea typeface="Lato black" panose="020F0502020204030203" pitchFamily="34" charset="0"/>
              <a:cs typeface="Lato black" panose="020F0502020204030203" pitchFamily="34" charset="0"/>
            </a:rPr>
            <a:t>Attrition</a:t>
          </a:r>
          <a:r>
            <a:rPr lang="en-IN" sz="1800" b="1" baseline="0">
              <a:latin typeface="Lato black" panose="020F0502020204030203" pitchFamily="34" charset="0"/>
              <a:ea typeface="Lato black" panose="020F0502020204030203" pitchFamily="34" charset="0"/>
              <a:cs typeface="Lato black" panose="020F0502020204030203" pitchFamily="34" charset="0"/>
            </a:rPr>
            <a:t> by Marital status</a:t>
          </a:r>
          <a:endParaRPr lang="en-IN" sz="18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22</xdr:col>
      <xdr:colOff>40764</xdr:colOff>
      <xdr:row>29</xdr:row>
      <xdr:rowOff>77849</xdr:rowOff>
    </xdr:from>
    <xdr:to>
      <xdr:col>24</xdr:col>
      <xdr:colOff>237839</xdr:colOff>
      <xdr:row>36</xdr:row>
      <xdr:rowOff>19191</xdr:rowOff>
    </xdr:to>
    <mc:AlternateContent xmlns:mc="http://schemas.openxmlformats.org/markup-compatibility/2006">
      <mc:Choice xmlns:a14="http://schemas.microsoft.com/office/drawing/2010/main" Requires="a14">
        <xdr:graphicFrame macro="">
          <xdr:nvGraphicFramePr>
            <xdr:cNvPr id="77" name="Department 1">
              <a:extLst>
                <a:ext uri="{FF2B5EF4-FFF2-40B4-BE49-F238E27FC236}">
                  <a16:creationId xmlns:a16="http://schemas.microsoft.com/office/drawing/2014/main" id="{8BE4BB35-2A0F-41DF-9A6B-E854B636C23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409907" y="5489604"/>
              <a:ext cx="1503361" cy="1247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617378</xdr:colOff>
      <xdr:row>29</xdr:row>
      <xdr:rowOff>84984</xdr:rowOff>
    </xdr:from>
    <xdr:to>
      <xdr:col>22</xdr:col>
      <xdr:colOff>26128</xdr:colOff>
      <xdr:row>40</xdr:row>
      <xdr:rowOff>11906</xdr:rowOff>
    </xdr:to>
    <mc:AlternateContent xmlns:mc="http://schemas.openxmlformats.org/markup-compatibility/2006">
      <mc:Choice xmlns:a14="http://schemas.microsoft.com/office/drawing/2010/main" Requires="a14">
        <xdr:graphicFrame macro="">
          <xdr:nvGraphicFramePr>
            <xdr:cNvPr id="78" name="Education Field 3">
              <a:extLst>
                <a:ext uri="{FF2B5EF4-FFF2-40B4-BE49-F238E27FC236}">
                  <a16:creationId xmlns:a16="http://schemas.microsoft.com/office/drawing/2014/main" id="{388DA074-1ABA-4764-BB56-7BB7B7097A9A}"/>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027092" y="5496739"/>
              <a:ext cx="1368179" cy="1979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187739</xdr:colOff>
      <xdr:row>29</xdr:row>
      <xdr:rowOff>11044</xdr:rowOff>
    </xdr:from>
    <xdr:to>
      <xdr:col>23</xdr:col>
      <xdr:colOff>331304</xdr:colOff>
      <xdr:row>30</xdr:row>
      <xdr:rowOff>176695</xdr:rowOff>
    </xdr:to>
    <xdr:sp macro="" textlink="">
      <xdr:nvSpPr>
        <xdr:cNvPr id="79" name="TextBox 78">
          <a:extLst>
            <a:ext uri="{FF2B5EF4-FFF2-40B4-BE49-F238E27FC236}">
              <a16:creationId xmlns:a16="http://schemas.microsoft.com/office/drawing/2014/main" id="{262CC144-6F1D-4D85-9E8D-F9955D10B43C}"/>
            </a:ext>
          </a:extLst>
        </xdr:cNvPr>
        <xdr:cNvSpPr txBox="1"/>
      </xdr:nvSpPr>
      <xdr:spPr>
        <a:xfrm>
          <a:off x="14522174" y="5455479"/>
          <a:ext cx="795130" cy="353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Lato black" panose="020F0502020204030203" pitchFamily="34" charset="0"/>
              <a:ea typeface="Lato black" panose="020F0502020204030203" pitchFamily="34" charset="0"/>
              <a:cs typeface="Lato black" panose="020F0502020204030203" pitchFamily="34" charset="0"/>
            </a:rPr>
            <a:t>Dept</a:t>
          </a:r>
        </a:p>
      </xdr:txBody>
    </xdr:sp>
    <xdr:clientData/>
  </xdr:twoCellAnchor>
  <xdr:twoCellAnchor>
    <xdr:from>
      <xdr:col>19</xdr:col>
      <xdr:colOff>618434</xdr:colOff>
      <xdr:row>29</xdr:row>
      <xdr:rowOff>33130</xdr:rowOff>
    </xdr:from>
    <xdr:to>
      <xdr:col>21</xdr:col>
      <xdr:colOff>298173</xdr:colOff>
      <xdr:row>31</xdr:row>
      <xdr:rowOff>22087</xdr:rowOff>
    </xdr:to>
    <xdr:sp macro="" textlink="">
      <xdr:nvSpPr>
        <xdr:cNvPr id="80" name="TextBox 79">
          <a:extLst>
            <a:ext uri="{FF2B5EF4-FFF2-40B4-BE49-F238E27FC236}">
              <a16:creationId xmlns:a16="http://schemas.microsoft.com/office/drawing/2014/main" id="{E321E2B8-A623-4E15-898C-A72A72E5C21F}"/>
            </a:ext>
          </a:extLst>
        </xdr:cNvPr>
        <xdr:cNvSpPr txBox="1"/>
      </xdr:nvSpPr>
      <xdr:spPr>
        <a:xfrm>
          <a:off x="12998173" y="5477565"/>
          <a:ext cx="982870"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Lato black" panose="020F0502020204030203" pitchFamily="34" charset="0"/>
              <a:ea typeface="Lato black" panose="020F0502020204030203" pitchFamily="34" charset="0"/>
              <a:cs typeface="Lato black" panose="020F0502020204030203" pitchFamily="34" charset="0"/>
            </a:rPr>
            <a:t>job role</a:t>
          </a:r>
        </a:p>
      </xdr:txBody>
    </xdr:sp>
    <xdr:clientData/>
  </xdr:twoCellAnchor>
  <xdr:twoCellAnchor>
    <xdr:from>
      <xdr:col>21</xdr:col>
      <xdr:colOff>254000</xdr:colOff>
      <xdr:row>27</xdr:row>
      <xdr:rowOff>0</xdr:rowOff>
    </xdr:from>
    <xdr:to>
      <xdr:col>23</xdr:col>
      <xdr:colOff>11907</xdr:colOff>
      <xdr:row>28</xdr:row>
      <xdr:rowOff>142876</xdr:rowOff>
    </xdr:to>
    <xdr:sp macro="" textlink="">
      <xdr:nvSpPr>
        <xdr:cNvPr id="81" name="TextBox 80">
          <a:extLst>
            <a:ext uri="{FF2B5EF4-FFF2-40B4-BE49-F238E27FC236}">
              <a16:creationId xmlns:a16="http://schemas.microsoft.com/office/drawing/2014/main" id="{AC41CB71-D521-4D3A-B4A6-F8830D445D70}"/>
            </a:ext>
          </a:extLst>
        </xdr:cNvPr>
        <xdr:cNvSpPr txBox="1"/>
      </xdr:nvSpPr>
      <xdr:spPr>
        <a:xfrm>
          <a:off x="14005719" y="5143500"/>
          <a:ext cx="106759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22860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644140" y="2790825"/>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62865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4360545" y="2729865"/>
          <a:ext cx="485775" cy="400050"/>
        </a:xfrm>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2036" y="288774"/>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9983" y="507161"/>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9"/>
              <a:chOff x="1846116" y="1215714"/>
              <a:chExt cx="13403409" cy="998849"/>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9"/>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SHAN KUMAR" refreshedDate="46236.038289004631" createdVersion="8" refreshedVersion="8" minRefreshableVersion="3" recordCount="1470" xr:uid="{281CC1D4-2C33-4EB6-8C0E-1AE5066D0A99}">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83085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C8393-8181-446B-984D-5C28FC467E11}" name="KPI"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E50C2-D08B-4EE5-8F47-DBD4795132BC}" name="Rating"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2DBD6-EAD3-4F79-9B70-4A9D1C2A3332}" name="Gende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5D110D-922F-438F-8FC5-7806BEFEB746}" name="Education by Atri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5D8547-BF7C-4BE3-9946-7C8BB6B9AC3B}" name="Attrition by job"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540B01-5ABB-424C-8A34-1DC76EDA5628}" name="Dept wise attri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319C1D-C5D7-4D0E-A1B4-F326A3B67C58}" name="Attrition by Age Group"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918B4-36BA-4CB6-AC3F-B68B8D3EB93A}" name="Marital statu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A2E416-573B-413F-85F7-09927759AA8B}" sourceName="Gender">
  <pivotTables>
    <pivotTable tabId="7" name="KPI"/>
  </pivotTables>
  <data>
    <tabular pivotCacheId="18830855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225855E-A433-48BA-81F5-1465C42C322B}" sourceName="Gender">
  <pivotTables>
    <pivotTable tabId="9" name="Rating"/>
  </pivotTables>
  <data>
    <tabular pivotCacheId="188308553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8233E99-1DCE-4247-BBA5-DA4493E33874}" sourceName="Gender">
  <pivotTables>
    <pivotTable tabId="10" name="Gender"/>
  </pivotTables>
  <data>
    <tabular pivotCacheId="188308553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DE1115F-FF23-4CFA-B8CC-F901E003AB07}" sourceName="Department">
  <pivotTables>
    <pivotTable tabId="15" name="Marital status"/>
    <pivotTable tabId="7" name="KPI"/>
    <pivotTable tabId="9" name="Rating"/>
    <pivotTable tabId="10" name="Gender"/>
    <pivotTable tabId="11" name="Education by Atrition"/>
    <pivotTable tabId="12" name="Attrition by job"/>
    <pivotTable tabId="13" name="Dept wise attrition"/>
    <pivotTable tabId="14" name="Attrition by Age Group"/>
  </pivotTables>
  <data>
    <tabular pivotCacheId="188308553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615F261-7F96-419B-803D-FC3042253E46}" sourceName="Education Field">
  <pivotTables>
    <pivotTable tabId="15" name="Marital status"/>
    <pivotTable tabId="7" name="KPI"/>
    <pivotTable tabId="9" name="Rating"/>
    <pivotTable tabId="10" name="Gender"/>
    <pivotTable tabId="11" name="Education by Atrition"/>
    <pivotTable tabId="12" name="Attrition by job"/>
    <pivotTable tabId="13" name="Dept wise attrition"/>
    <pivotTable tabId="14" name="Attrition by Age Group"/>
  </pivotTables>
  <data>
    <tabular pivotCacheId="188308553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6E45E11-9319-4A4D-9F0B-F3ECE02DC223}"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195CC92-10E6-499B-BBD3-BF5D0DA348CF}" cache="Slicer_Gender1" caption="Gender" rowHeight="260350"/>
  <slicer name="Education Field" xr10:uid="{A479D2F0-97B7-43E1-A610-820D38325E41}"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EFA9560-D481-4B74-9F02-9CDE73272206}" cache="Slicer_Gender2" caption="Gender" rowHeight="260350"/>
  <slicer name="Education Field 1" xr10:uid="{EBF02A90-1793-4AF9-8A07-55D8D2FDE3C1}"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FAA53B3-E7A6-47F6-A6B2-9E09D892D901}" cache="Slicer_Department" caption="Department" rowHeight="260350"/>
  <slicer name="Education Field 2" xr10:uid="{79C63623-79F1-4322-9EF0-D9AB86373DE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98872C7-233E-4A6F-8528-B2B9A193B8B6}" cache="Slicer_Gender2" caption="Gender" columnCount="2" rowHeight="260350"/>
  <slicer name="Department 1" xr10:uid="{E407814F-0612-4DCB-B873-684DD57268E3}" cache="Slicer_Department" rowHeight="260350"/>
  <slicer name="Education Field 3" xr10:uid="{4AD95231-0DAB-4F65-9D47-2DA36ED58F0A}" cache="Slicer_Education_Field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E0330A-37F4-4D5C-AC66-F37EF1270BBD}" name="Table2" displayName="Table2" ref="A3:AR1473" totalsRowShown="0">
  <autoFilter ref="A3:AR1473" xr:uid="{35E0330A-37F4-4D5C-AC66-F37EF1270BBD}"/>
  <tableColumns count="44">
    <tableColumn id="1" xr3:uid="{A3756B27-C313-4194-BA4E-51C508BCEBDD}" name="Attrition"/>
    <tableColumn id="2" xr3:uid="{F6EE3F13-2BDD-4195-8E78-589C45940802}" name="Business Travel"/>
    <tableColumn id="3" xr3:uid="{DDAC8B9D-F28E-4941-9A03-D7A184B6A02A}" name="CF_age band"/>
    <tableColumn id="4" xr3:uid="{4F42664B-9188-4572-ABDE-04C63EFDDC73}" name="CF_attrition label"/>
    <tableColumn id="5" xr3:uid="{9F87BE95-A132-4381-B8DB-1649C1C726E8}" name="Department"/>
    <tableColumn id="6" xr3:uid="{C63656EE-7F9E-4D64-BE27-DBCF5BF203CA}" name="Education Field"/>
    <tableColumn id="7" xr3:uid="{BD645F98-6C6C-4DB1-AFE4-348C9A760410}" name="emp no"/>
    <tableColumn id="8" xr3:uid="{ECEC31A4-402D-465E-88E2-24647CC3DE85}" name="Employee Number"/>
    <tableColumn id="9" xr3:uid="{8FE5008D-19E0-44D0-AD44-038A87FDA083}" name="Gender"/>
    <tableColumn id="10" xr3:uid="{0E92CC0C-CA49-4FDF-BE16-DDA27818D7F5}" name="Job Role"/>
    <tableColumn id="11" xr3:uid="{1F875E32-A8ED-458F-8A5B-AD0799956FDA}" name="Marital Status"/>
    <tableColumn id="12" xr3:uid="{1AFE4EAE-CA13-4FF3-AFAA-8AD3BA9B31AB}" name="Over Time"/>
    <tableColumn id="13" xr3:uid="{1FD55E02-7753-45A1-87F3-F1FF0FA0E5A3}" name="Over18"/>
    <tableColumn id="14" xr3:uid="{FDC40D73-E9AF-4EB6-B873-42C3CABEE895}" name="Training Times Last Year"/>
    <tableColumn id="15" xr3:uid="{95FCE009-2997-447D-9DAB-1119FB933148}" name="-2"/>
    <tableColumn id="16" xr3:uid="{03F548C5-521E-4FBE-8F17-A9E2B6427741}" name="0"/>
    <tableColumn id="17" xr3:uid="{F5AFF3AC-9CEF-42D6-9D90-BA12FADDC3E5}" name="Age"/>
    <tableColumn id="18" xr3:uid="{09F014C6-267D-48C5-B9DE-91CEC07A4E27}" name="CF_attrition count"/>
    <tableColumn id="19" xr3:uid="{DDDD9492-98F5-4761-8967-CDCEF005642E}" name="CF_attrition counts"/>
    <tableColumn id="20" xr3:uid="{A5A57402-FC37-474C-8F68-7279D4FB61FF}" name="CF_attrition rate"/>
    <tableColumn id="21" xr3:uid="{19CA64C2-2506-450E-80D2-0574CC8F89C0}" name="CF_current Employee"/>
    <tableColumn id="22" xr3:uid="{A505735A-F6AD-4476-9A4C-2395576C0F96}" name="Daily Rate"/>
    <tableColumn id="23" xr3:uid="{629CA26F-8900-4558-A4B8-2CEFDCBAD3EF}" name="Distance From Home"/>
    <tableColumn id="24" xr3:uid="{4B139930-E9BA-41B5-99C0-6D424B6A5F4B}" name="Education"/>
    <tableColumn id="25" xr3:uid="{68664D97-180B-4C1A-B43C-36724180AB5A}" name="Employee Count"/>
    <tableColumn id="26" xr3:uid="{40C1F6A9-83A9-4F0C-BCC8-34135324DEA7}" name="Environment Satisfaction"/>
    <tableColumn id="27" xr3:uid="{4DF66F58-CD92-4330-86A2-5A0386E1A2EF}" name="Hourly Rate"/>
    <tableColumn id="28" xr3:uid="{6EE92BC4-7B2F-4BD4-B2F0-ECA63AAB660C}" name="Job Involvement"/>
    <tableColumn id="29" xr3:uid="{46CF9DA7-F40A-42C7-BDD2-FB91469A21CC}" name="Job Level"/>
    <tableColumn id="30" xr3:uid="{ED21D760-2065-4C9B-99DA-423200D6ECEB}" name="Job Satisfaction"/>
    <tableColumn id="31" xr3:uid="{72C43516-DE68-4CA5-B7AB-0FBC6E3043CD}" name="Monthly Income"/>
    <tableColumn id="32" xr3:uid="{40FB638B-8EAA-4D09-9109-EB3DF0251D8D}" name="Monthly Rate"/>
    <tableColumn id="33" xr3:uid="{0319BC0D-1ED2-4329-BF07-1A87B69572D6}" name="Num Companies Worked"/>
    <tableColumn id="34" xr3:uid="{F4E87FFD-564C-487A-AB6D-902867152036}" name="Percent Salary Hike"/>
    <tableColumn id="35" xr3:uid="{B3285322-F7B6-47E6-B38A-D4D531C4B110}" name="Performance Rating"/>
    <tableColumn id="36" xr3:uid="{B195531B-897A-4162-ACAC-C819EE651DF1}" name="Relationship Satisfaction"/>
    <tableColumn id="37" xr3:uid="{78F1F598-57ED-4270-8C89-2B4F95D3CDF7}" name="Standard Hours"/>
    <tableColumn id="38" xr3:uid="{B7C6C5A5-40CE-43A7-B3F8-2634084D31DF}" name="Stock Option Level"/>
    <tableColumn id="39" xr3:uid="{233B6196-5654-401A-B634-E2C37D93667E}" name="Total Working Years"/>
    <tableColumn id="40" xr3:uid="{CF52831E-89F0-400F-9260-C8BB33FA3791}" name="Work Life Balance"/>
    <tableColumn id="41" xr3:uid="{7ADC5564-8B30-4621-936C-2509597D610B}" name="Years At Company"/>
    <tableColumn id="42" xr3:uid="{E4731053-A81F-43BE-8896-575703E475D9}" name="Years In Current Role"/>
    <tableColumn id="43" xr3:uid="{90061865-830E-4A14-AB44-6A5552B0143C}" name="Years Since Last Promotion"/>
    <tableColumn id="44" xr3:uid="{E1BFBE1B-4FA0-4829-8A7F-EDAAB320A5FA}"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0139-C917-4F94-B68C-3FC83BCFF2CC}">
  <dimension ref="A1:AR1473"/>
  <sheetViews>
    <sheetView workbookViewId="0">
      <selection activeCell="D4" sqref="D4"/>
    </sheetView>
  </sheetViews>
  <sheetFormatPr defaultRowHeight="15.6"/>
  <cols>
    <col min="1" max="1" width="10.09765625" bestFit="1" customWidth="1"/>
    <col min="2" max="2" width="16.09765625" bestFit="1" customWidth="1"/>
    <col min="3" max="3" width="13.59765625" bestFit="1" customWidth="1"/>
    <col min="4" max="4" width="17.59765625" bestFit="1" customWidth="1"/>
    <col min="5" max="5" width="13"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398437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296875" bestFit="1" customWidth="1"/>
    <col min="23" max="23" width="20.3984375" bestFit="1" customWidth="1"/>
    <col min="24" max="24" width="16" bestFit="1" customWidth="1"/>
    <col min="25" max="25" width="16.796875" bestFit="1" customWidth="1"/>
    <col min="26" max="26" width="24.19921875" bestFit="1" customWidth="1"/>
    <col min="27" max="27" width="12.69921875" bestFit="1" customWidth="1"/>
    <col min="28" max="28" width="16.69921875" bestFit="1" customWidth="1"/>
    <col min="29" max="29" width="10.3984375" bestFit="1" customWidth="1"/>
    <col min="30" max="30" width="16" bestFit="1" customWidth="1"/>
    <col min="31" max="31" width="16.69921875" bestFit="1" customWidth="1"/>
    <col min="32" max="32" width="14.296875" bestFit="1" customWidth="1"/>
    <col min="33" max="33" width="24.09765625" bestFit="1" customWidth="1"/>
    <col min="34" max="34" width="18.8984375" bestFit="1" customWidth="1"/>
    <col min="35" max="35" width="19.5" bestFit="1" customWidth="1"/>
    <col min="36" max="36" width="23.8984375" bestFit="1" customWidth="1"/>
    <col min="37" max="37" width="16" bestFit="1" customWidth="1"/>
    <col min="38" max="38" width="18.3984375" bestFit="1" customWidth="1"/>
    <col min="39" max="39" width="19.8984375" bestFit="1" customWidth="1"/>
    <col min="40" max="40" width="17.8984375" bestFit="1" customWidth="1"/>
    <col min="41" max="41" width="18.296875" bestFit="1" customWidth="1"/>
    <col min="42" max="42" width="20.796875" bestFit="1" customWidth="1"/>
    <col min="43" max="43" width="25.69921875" bestFit="1" customWidth="1"/>
    <col min="44" max="44" width="24.296875" bestFit="1" customWidth="1"/>
  </cols>
  <sheetData>
    <row r="1" spans="1:44">
      <c r="A1" s="6" t="s">
        <v>1562</v>
      </c>
    </row>
    <row r="3" spans="1:44">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5" sqref="C15"/>
    </sheetView>
  </sheetViews>
  <sheetFormatPr defaultColWidth="11.19921875" defaultRowHeight="15" customHeight="1"/>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30CE-8718-4552-A794-FC508CD911FC}">
  <dimension ref="A3:E8"/>
  <sheetViews>
    <sheetView workbookViewId="0">
      <selection activeCell="B14" sqref="B14"/>
    </sheetView>
  </sheetViews>
  <sheetFormatPr defaultRowHeight="15.6"/>
  <cols>
    <col min="1" max="1" width="24.5" bestFit="1" customWidth="1"/>
    <col min="2" max="2" width="22.796875" bestFit="1" customWidth="1"/>
    <col min="3" max="3" width="13.5" bestFit="1" customWidth="1"/>
    <col min="4" max="4" width="16.09765625" bestFit="1" customWidth="1"/>
  </cols>
  <sheetData>
    <row r="3" spans="1:5">
      <c r="A3" s="2" t="s">
        <v>1554</v>
      </c>
      <c r="B3" s="5" t="s">
        <v>1555</v>
      </c>
      <c r="C3" s="4" t="s">
        <v>1556</v>
      </c>
    </row>
    <row r="4" spans="1:5">
      <c r="A4" s="22">
        <v>1470</v>
      </c>
      <c r="B4" s="23">
        <v>237</v>
      </c>
      <c r="C4" s="24">
        <v>36.923809523809524</v>
      </c>
    </row>
    <row r="7" spans="1:5">
      <c r="A7" t="s">
        <v>1557</v>
      </c>
      <c r="B7" t="s">
        <v>1558</v>
      </c>
      <c r="C7" t="s">
        <v>1559</v>
      </c>
      <c r="D7" t="s">
        <v>1560</v>
      </c>
      <c r="E7" t="s">
        <v>1561</v>
      </c>
    </row>
    <row r="8" spans="1:5">
      <c r="A8">
        <f>GETPIVOTDATA("Count of Employee Number",$A$3)</f>
        <v>1470</v>
      </c>
      <c r="B8">
        <f>GETPIVOTDATA("Sum of CF_attrition count",$A$3)</f>
        <v>237</v>
      </c>
      <c r="C8" s="9">
        <f>GETPIVOTDATA("Average of Age",$A$3)</f>
        <v>36.923809523809524</v>
      </c>
      <c r="D8">
        <f>A8-B8</f>
        <v>1233</v>
      </c>
      <c r="E8" s="7">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1EEF-A536-42BA-B42A-E79F4BC03189}">
  <dimension ref="A3:D17"/>
  <sheetViews>
    <sheetView workbookViewId="0">
      <selection activeCell="H20" sqref="H20"/>
    </sheetView>
  </sheetViews>
  <sheetFormatPr defaultRowHeight="15.6"/>
  <cols>
    <col min="1" max="1" width="23.59765625" bestFit="1" customWidth="1"/>
    <col min="2" max="2" width="9.3984375" bestFit="1" customWidth="1"/>
  </cols>
  <sheetData>
    <row r="3" spans="1:3">
      <c r="A3" s="3" t="s">
        <v>1564</v>
      </c>
    </row>
    <row r="4" spans="1:3">
      <c r="A4" s="11">
        <v>2.5867346938775508</v>
      </c>
    </row>
    <row r="7" spans="1:3">
      <c r="A7" t="s">
        <v>1565</v>
      </c>
      <c r="B7" s="8">
        <f>GETPIVOTDATA("Job Satisfaction",$A$3)</f>
        <v>2.5867346938775508</v>
      </c>
      <c r="C7">
        <f>B7/4</f>
        <v>0.64668367346938771</v>
      </c>
    </row>
    <row r="8" spans="1:3">
      <c r="A8" t="s">
        <v>1566</v>
      </c>
      <c r="B8" s="8">
        <f>4-B7</f>
        <v>1.4132653061224492</v>
      </c>
      <c r="C8">
        <f>B8/4</f>
        <v>0.35331632653061229</v>
      </c>
    </row>
    <row r="17" spans="4:4">
      <c r="D17" t="s">
        <v>1563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F391-A5B4-4F68-938B-F6629AE3585C}">
  <dimension ref="A3:C11"/>
  <sheetViews>
    <sheetView workbookViewId="0">
      <selection activeCell="A4" sqref="A4:A5"/>
      <pivotSelection pane="bottomRight" showHeader="1" axis="axisRow" activeRow="3" previousRow="3" click="1" r:id="rId1">
        <pivotArea dataOnly="0" labelOnly="1" fieldPosition="0">
          <references count="1">
            <reference field="8" count="0"/>
          </references>
        </pivotArea>
      </pivotSelection>
    </sheetView>
  </sheetViews>
  <sheetFormatPr defaultRowHeight="15.6"/>
  <cols>
    <col min="1" max="1" width="12.19921875" bestFit="1" customWidth="1"/>
    <col min="2" max="2" width="22.796875" bestFit="1" customWidth="1"/>
  </cols>
  <sheetData>
    <row r="3" spans="1:3">
      <c r="A3" s="12" t="s">
        <v>1567</v>
      </c>
      <c r="B3" s="3" t="s">
        <v>1569</v>
      </c>
    </row>
    <row r="4" spans="1:3">
      <c r="A4" s="13" t="s">
        <v>51</v>
      </c>
      <c r="B4" s="14">
        <v>588</v>
      </c>
    </row>
    <row r="5" spans="1:3">
      <c r="A5" s="15" t="s">
        <v>62</v>
      </c>
      <c r="B5" s="16">
        <v>882</v>
      </c>
    </row>
    <row r="6" spans="1:3">
      <c r="A6" s="17" t="s">
        <v>1568</v>
      </c>
      <c r="B6" s="18">
        <v>1470</v>
      </c>
    </row>
    <row r="10" spans="1:3">
      <c r="A10" t="s">
        <v>51</v>
      </c>
      <c r="B10">
        <f>IFERROR(GETPIVOTDATA("Employee Count",$A$3,"Gender","Female"),0)</f>
        <v>588</v>
      </c>
      <c r="C10" s="7">
        <f>IFERROR($B$10/($B$10+$B$11),0)</f>
        <v>0.4</v>
      </c>
    </row>
    <row r="11" spans="1:3">
      <c r="A11" t="s">
        <v>62</v>
      </c>
      <c r="B11">
        <f>IFERROR(GETPIVOTDATA("Employee Count",$A$3,"Gender","Male"),0)</f>
        <v>882</v>
      </c>
      <c r="C11" s="7">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06E8-0906-4419-954F-6D1180B7E83E}">
  <dimension ref="A3:B9"/>
  <sheetViews>
    <sheetView workbookViewId="0">
      <selection activeCell="B7" sqref="B7"/>
    </sheetView>
  </sheetViews>
  <sheetFormatPr defaultRowHeight="15.6"/>
  <cols>
    <col min="1" max="1" width="16" bestFit="1" customWidth="1"/>
    <col min="2" max="2" width="22.796875" bestFit="1" customWidth="1"/>
  </cols>
  <sheetData>
    <row r="3" spans="1:2">
      <c r="A3" s="12" t="s">
        <v>1567</v>
      </c>
      <c r="B3" s="3" t="s">
        <v>1555</v>
      </c>
    </row>
    <row r="4" spans="1:2">
      <c r="A4" s="13" t="s">
        <v>134</v>
      </c>
      <c r="B4" s="14">
        <v>5</v>
      </c>
    </row>
    <row r="5" spans="1:2">
      <c r="A5" s="15" t="s">
        <v>65</v>
      </c>
      <c r="B5" s="16">
        <v>31</v>
      </c>
    </row>
    <row r="6" spans="1:2">
      <c r="A6" s="15" t="s">
        <v>55</v>
      </c>
      <c r="B6" s="16">
        <v>44</v>
      </c>
    </row>
    <row r="7" spans="1:2">
      <c r="A7" s="15" t="s">
        <v>71</v>
      </c>
      <c r="B7" s="16">
        <v>58</v>
      </c>
    </row>
    <row r="8" spans="1:2">
      <c r="A8" s="15" t="s">
        <v>77</v>
      </c>
      <c r="B8" s="16">
        <v>99</v>
      </c>
    </row>
    <row r="9" spans="1:2">
      <c r="A9" s="17" t="s">
        <v>1568</v>
      </c>
      <c r="B9" s="1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AE01-980E-461C-BA30-D43AE5A8471A}">
  <dimension ref="A3:F13"/>
  <sheetViews>
    <sheetView workbookViewId="0">
      <selection activeCell="B7" sqref="B7"/>
    </sheetView>
  </sheetViews>
  <sheetFormatPr defaultRowHeight="15.6"/>
  <cols>
    <col min="1" max="1" width="23.296875" bestFit="1" customWidth="1"/>
    <col min="2" max="2" width="22.796875" bestFit="1" customWidth="1"/>
    <col min="5" max="5" width="23.296875" bestFit="1" customWidth="1"/>
  </cols>
  <sheetData>
    <row r="3" spans="1:6">
      <c r="A3" s="12" t="s">
        <v>1567</v>
      </c>
      <c r="B3" s="3" t="s">
        <v>1555</v>
      </c>
      <c r="E3" t="s">
        <v>1570</v>
      </c>
      <c r="F3" t="s">
        <v>0</v>
      </c>
    </row>
    <row r="4" spans="1:6">
      <c r="A4" s="13" t="s">
        <v>83</v>
      </c>
      <c r="B4" s="14">
        <v>9</v>
      </c>
      <c r="E4" t="str">
        <f>A4</f>
        <v>Healthcare Representative</v>
      </c>
      <c r="F4">
        <f>GETPIVOTDATA("CF_attrition count",$A$3,"Job Role",A4)</f>
        <v>9</v>
      </c>
    </row>
    <row r="5" spans="1:6">
      <c r="A5" s="15" t="s">
        <v>163</v>
      </c>
      <c r="B5" s="16">
        <v>12</v>
      </c>
      <c r="E5" t="str">
        <f t="shared" ref="E5:E12" si="0">A5</f>
        <v>Human Resources</v>
      </c>
      <c r="F5">
        <f t="shared" ref="F5:F12" si="1">GETPIVOTDATA("CF_attrition count",$A$3,"Job Role",A5)</f>
        <v>12</v>
      </c>
    </row>
    <row r="6" spans="1:6">
      <c r="A6" s="15" t="s">
        <v>68</v>
      </c>
      <c r="B6" s="16">
        <v>62</v>
      </c>
      <c r="E6" t="str">
        <f t="shared" si="0"/>
        <v>Laboratory Technician</v>
      </c>
      <c r="F6">
        <f t="shared" si="1"/>
        <v>62</v>
      </c>
    </row>
    <row r="7" spans="1:6">
      <c r="A7" s="15" t="s">
        <v>95</v>
      </c>
      <c r="B7" s="16">
        <v>5</v>
      </c>
      <c r="E7" t="str">
        <f t="shared" si="0"/>
        <v>Manager</v>
      </c>
      <c r="F7">
        <f t="shared" si="1"/>
        <v>5</v>
      </c>
    </row>
    <row r="8" spans="1:6">
      <c r="A8" s="15" t="s">
        <v>81</v>
      </c>
      <c r="B8" s="16">
        <v>10</v>
      </c>
      <c r="E8" t="str">
        <f t="shared" si="0"/>
        <v>Manufacturing Director</v>
      </c>
      <c r="F8">
        <f t="shared" si="1"/>
        <v>10</v>
      </c>
    </row>
    <row r="9" spans="1:6">
      <c r="A9" s="15" t="s">
        <v>101</v>
      </c>
      <c r="B9" s="16">
        <v>2</v>
      </c>
      <c r="E9" t="str">
        <f t="shared" si="0"/>
        <v>Research Director</v>
      </c>
      <c r="F9">
        <f t="shared" si="1"/>
        <v>2</v>
      </c>
    </row>
    <row r="10" spans="1:6">
      <c r="A10" s="15" t="s">
        <v>63</v>
      </c>
      <c r="B10" s="16">
        <v>47</v>
      </c>
      <c r="E10" t="str">
        <f t="shared" si="0"/>
        <v>Research Scientist</v>
      </c>
      <c r="F10">
        <f t="shared" si="1"/>
        <v>47</v>
      </c>
    </row>
    <row r="11" spans="1:6">
      <c r="A11" s="15" t="s">
        <v>52</v>
      </c>
      <c r="B11" s="16">
        <v>57</v>
      </c>
      <c r="E11" t="str">
        <f t="shared" si="0"/>
        <v>Sales Executive</v>
      </c>
      <c r="F11">
        <f t="shared" si="1"/>
        <v>57</v>
      </c>
    </row>
    <row r="12" spans="1:6">
      <c r="A12" s="15" t="s">
        <v>99</v>
      </c>
      <c r="B12" s="16">
        <v>33</v>
      </c>
      <c r="E12" t="str">
        <f t="shared" si="0"/>
        <v>Sales Representative</v>
      </c>
      <c r="F12">
        <f t="shared" si="1"/>
        <v>33</v>
      </c>
    </row>
    <row r="13" spans="1:6">
      <c r="A13" s="17" t="s">
        <v>1568</v>
      </c>
      <c r="B13" s="18">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C219-8E79-4B12-8964-2709985B621C}">
  <dimension ref="A3:B7"/>
  <sheetViews>
    <sheetView workbookViewId="0">
      <selection activeCell="B6" sqref="B6"/>
    </sheetView>
  </sheetViews>
  <sheetFormatPr defaultRowHeight="15.6"/>
  <cols>
    <col min="1" max="1" width="12.19921875" bestFit="1" customWidth="1"/>
    <col min="2" max="2" width="22.796875" bestFit="1" customWidth="1"/>
  </cols>
  <sheetData>
    <row r="3" spans="1:2">
      <c r="A3" s="12" t="s">
        <v>1567</v>
      </c>
      <c r="B3" s="3" t="s">
        <v>1555</v>
      </c>
    </row>
    <row r="4" spans="1:2">
      <c r="A4" s="13" t="s">
        <v>161</v>
      </c>
      <c r="B4" s="19">
        <v>5.0632911392405063E-2</v>
      </c>
    </row>
    <row r="5" spans="1:2">
      <c r="A5" s="15" t="s">
        <v>60</v>
      </c>
      <c r="B5" s="20">
        <v>0.56118143459915615</v>
      </c>
    </row>
    <row r="6" spans="1:2">
      <c r="A6" s="15" t="s">
        <v>48</v>
      </c>
      <c r="B6" s="20">
        <v>0.3881856540084388</v>
      </c>
    </row>
    <row r="7" spans="1:2">
      <c r="A7" s="17" t="s">
        <v>1568</v>
      </c>
      <c r="B7" s="2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52AC-8560-46DF-B52E-C27C169DABDA}">
  <dimension ref="A3:B9"/>
  <sheetViews>
    <sheetView workbookViewId="0">
      <selection activeCell="L20" sqref="L20"/>
    </sheetView>
  </sheetViews>
  <sheetFormatPr defaultRowHeight="15.6"/>
  <cols>
    <col min="1" max="1" width="12.19921875" bestFit="1" customWidth="1"/>
    <col min="2" max="2" width="22.796875" bestFit="1" customWidth="1"/>
  </cols>
  <sheetData>
    <row r="3" spans="1:2">
      <c r="A3" s="12" t="s">
        <v>1567</v>
      </c>
      <c r="B3" s="3" t="s">
        <v>1555</v>
      </c>
    </row>
    <row r="4" spans="1:2">
      <c r="A4" s="13" t="s">
        <v>69</v>
      </c>
      <c r="B4" s="14">
        <v>112</v>
      </c>
    </row>
    <row r="5" spans="1:2">
      <c r="A5" s="15" t="s">
        <v>46</v>
      </c>
      <c r="B5" s="16">
        <v>51</v>
      </c>
    </row>
    <row r="6" spans="1:2">
      <c r="A6" s="15" t="s">
        <v>92</v>
      </c>
      <c r="B6" s="16">
        <v>38</v>
      </c>
    </row>
    <row r="7" spans="1:2">
      <c r="A7" s="15" t="s">
        <v>58</v>
      </c>
      <c r="B7" s="16">
        <v>25</v>
      </c>
    </row>
    <row r="8" spans="1:2">
      <c r="A8" s="15" t="s">
        <v>75</v>
      </c>
      <c r="B8" s="16">
        <v>11</v>
      </c>
    </row>
    <row r="9" spans="1:2">
      <c r="A9" s="17" t="s">
        <v>1568</v>
      </c>
      <c r="B9" s="18">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2344-FC5B-41BE-A849-B76594FD29A8}">
  <dimension ref="A3:G7"/>
  <sheetViews>
    <sheetView workbookViewId="0">
      <selection activeCell="AA4" sqref="AA4"/>
    </sheetView>
  </sheetViews>
  <sheetFormatPr defaultRowHeight="15.6"/>
  <cols>
    <col min="1" max="1" width="12.19921875" bestFit="1" customWidth="1"/>
    <col min="2" max="2" width="22.796875" bestFit="1" customWidth="1"/>
    <col min="6" max="6" width="12.59765625" bestFit="1" customWidth="1"/>
  </cols>
  <sheetData>
    <row r="3" spans="1:7">
      <c r="A3" s="12" t="s">
        <v>1567</v>
      </c>
      <c r="B3" s="3" t="s">
        <v>1555</v>
      </c>
      <c r="F3" t="s">
        <v>1571</v>
      </c>
      <c r="G3" t="s">
        <v>1572</v>
      </c>
    </row>
    <row r="4" spans="1:7">
      <c r="A4" s="13" t="s">
        <v>79</v>
      </c>
      <c r="B4" s="14">
        <v>33</v>
      </c>
      <c r="F4" t="str">
        <f>A4</f>
        <v>Divorced</v>
      </c>
      <c r="G4">
        <f>GETPIVOTDATA("CF_attrition count",$A$3,"Marital Status",A4)</f>
        <v>33</v>
      </c>
    </row>
    <row r="5" spans="1:7">
      <c r="A5" s="15" t="s">
        <v>64</v>
      </c>
      <c r="B5" s="16">
        <v>84</v>
      </c>
      <c r="F5" t="str">
        <f>A5</f>
        <v>Married</v>
      </c>
      <c r="G5">
        <f>GETPIVOTDATA("CF_attrition count",$A$3,"Marital Status",A5)</f>
        <v>84</v>
      </c>
    </row>
    <row r="6" spans="1:7">
      <c r="A6" s="15" t="s">
        <v>53</v>
      </c>
      <c r="B6" s="16">
        <v>120</v>
      </c>
      <c r="F6" t="str">
        <f>A6</f>
        <v>Single</v>
      </c>
      <c r="G6">
        <f>GETPIVOTDATA("CF_attrition count",$A$3,"Marital Status",A6)</f>
        <v>120</v>
      </c>
    </row>
    <row r="7" spans="1:7">
      <c r="A7" s="17" t="s">
        <v>1568</v>
      </c>
      <c r="B7" s="18">
        <v>237</v>
      </c>
    </row>
  </sheetData>
  <sortState xmlns:xlrd2="http://schemas.microsoft.com/office/spreadsheetml/2017/richdata2" ref="F4:G6">
    <sortCondition ref="G4:G6"/>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showGridLines="0" tabSelected="1" zoomScale="49" zoomScaleNormal="38" workbookViewId="0">
      <selection activeCell="AG16" sqref="AG16"/>
    </sheetView>
  </sheetViews>
  <sheetFormatPr defaultColWidth="11.19921875" defaultRowHeight="15" customHeight="1"/>
  <cols>
    <col min="1" max="26" width="8.59765625" style="10" customWidth="1"/>
    <col min="27" max="16384" width="11.19921875" style="10"/>
  </cols>
  <sheetData>
    <row r="1"/>
    <row r="2"/>
    <row r="3"/>
    <row r="4"/>
    <row r="5"/>
    <row r="6"/>
    <row r="7"/>
    <row r="8"/>
    <row r="9"/>
    <row r="10"/>
    <row r="11"/>
    <row r="12"/>
    <row r="13"/>
    <row r="14"/>
    <row r="15"/>
    <row r="16"/>
    <row r="17"/>
    <row r="18"/>
    <row r="19"/>
    <row r="20"/>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J20" sqref="J20"/>
    </sheetView>
  </sheetViews>
  <sheetFormatPr defaultColWidth="11.19921875" defaultRowHeight="15" customHeight="1"/>
  <cols>
    <col min="1" max="26" width="8.59765625" customWidth="1"/>
  </cols>
  <sheetData>
    <row r="1"/>
    <row r="2"/>
    <row r="3"/>
    <row r="4"/>
    <row r="5"/>
    <row r="6"/>
    <row r="7"/>
    <row r="8"/>
    <row r="9"/>
    <row r="10"/>
    <row r="11"/>
    <row r="12"/>
    <row r="13"/>
    <row r="14"/>
    <row r="15"/>
    <row r="16"/>
    <row r="17"/>
    <row r="18"/>
    <row r="19"/>
    <row r="20"/>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63" workbookViewId="0"/>
  </sheetViews>
  <sheetFormatPr defaultColWidth="11.19921875" defaultRowHeight="15" customHeight="1"/>
  <cols>
    <col min="1" max="26" width="8.59765625" customWidth="1"/>
  </cols>
  <sheetData>
    <row r="1"/>
    <row r="2"/>
    <row r="3"/>
    <row r="4"/>
    <row r="5"/>
    <row r="6"/>
    <row r="7"/>
    <row r="8"/>
    <row r="9"/>
    <row r="10"/>
    <row r="11"/>
    <row r="12"/>
    <row r="13"/>
    <row r="14"/>
    <row r="15"/>
    <row r="16"/>
    <row r="17"/>
    <row r="18"/>
    <row r="19"/>
    <row r="20"/>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cols>
    <col min="1" max="26" width="8.59765625" customWidth="1"/>
  </cols>
  <sheetData>
    <row r="1"/>
    <row r="2"/>
    <row r="3"/>
    <row r="4"/>
    <row r="5"/>
    <row r="6"/>
    <row r="7"/>
    <row r="8"/>
    <row r="9"/>
    <row r="10"/>
    <row r="11"/>
    <row r="12"/>
    <row r="13"/>
    <row r="14"/>
    <row r="15"/>
    <row r="16"/>
    <row r="17"/>
    <row r="18"/>
    <row r="19"/>
    <row r="20"/>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zoomScale="53" workbookViewId="0">
      <selection activeCell="AA12" sqref="AA12"/>
    </sheetView>
  </sheetViews>
  <sheetFormatPr defaultColWidth="11.19921875" defaultRowHeight="15" customHeight="1"/>
  <cols>
    <col min="1" max="26" width="8.59765625" customWidth="1"/>
  </cols>
  <sheetData>
    <row r="1"/>
    <row r="2"/>
    <row r="3"/>
    <row r="4"/>
    <row r="5"/>
    <row r="6"/>
    <row r="7"/>
    <row r="8"/>
    <row r="9"/>
    <row r="10"/>
    <row r="11"/>
    <row r="12"/>
    <row r="13"/>
    <row r="14"/>
    <row r="15"/>
    <row r="16"/>
    <row r="17"/>
    <row r="18"/>
    <row r="19"/>
    <row r="20"/>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Detail1</vt:lpstr>
      <vt:lpstr>Data</vt:lpstr>
      <vt:lpstr>KPI</vt:lpstr>
      <vt:lpstr>Rating</vt:lpstr>
      <vt:lpstr>Gender</vt:lpstr>
      <vt:lpstr>Sum of CF_attrition count</vt:lpstr>
      <vt:lpstr>Attrition by job</vt:lpstr>
      <vt:lpstr>Dept wise attrition</vt:lpstr>
      <vt:lpstr>attrition by age gp</vt:lpstr>
      <vt:lpstr>Marital status</vt:lpstr>
      <vt:lpstr>Dashboard</vt:lpstr>
      <vt:lpstr>Images</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GULSHAN KUMAR</cp:lastModifiedBy>
  <dcterms:created xsi:type="dcterms:W3CDTF">2022-12-29T16:02:46Z</dcterms:created>
  <dcterms:modified xsi:type="dcterms:W3CDTF">2026-08-02T13:56:09Z</dcterms:modified>
</cp:coreProperties>
</file>