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tables/table5.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ELL\Desktop\B tech 1\Excel\Projects\Last Mile\Dataset\"/>
    </mc:Choice>
  </mc:AlternateContent>
  <xr:revisionPtr revIDLastSave="0" documentId="13_ncr:1_{5D93DD8E-4256-4665-A297-BE27F5357BCE}" xr6:coauthVersionLast="47" xr6:coauthVersionMax="47" xr10:uidLastSave="{00000000-0000-0000-0000-000000000000}"/>
  <bookViews>
    <workbookView xWindow="-108" yWindow="-108" windowWidth="23256" windowHeight="13176" firstSheet="2" activeTab="5" xr2:uid="{931705CB-CA90-4C1B-A8A1-50E580FC26E6}"/>
  </bookViews>
  <sheets>
    <sheet name="BP Profitability_Sample" sheetId="2" r:id="rId1"/>
    <sheet name="Budget" sheetId="9" r:id="rId2"/>
    <sheet name="cost_base" sheetId="4" r:id="rId3"/>
    <sheet name="payouts_table_AMD" sheetId="5" r:id="rId4"/>
    <sheet name="cost_table" sheetId="8" r:id="rId5"/>
    <sheet name="Profit" sheetId="6" r:id="rId6"/>
  </sheets>
  <definedNames>
    <definedName name="_xlnm._FilterDatabase" localSheetId="0" hidden="1">'BP Profitability_Sample'!$A$1:$K$49</definedName>
    <definedName name="_xlnm._FilterDatabase" localSheetId="3" hidden="1">payouts_table_AMD!$A$1:$E$52</definedName>
    <definedName name="b" localSheetId="2">#REF!</definedName>
    <definedName name="b" localSheetId="3">#REF!</definedName>
    <definedName name="b">#REF!</definedName>
    <definedName name="bp_id">Profit!$A$2:$A$52</definedName>
    <definedName name="bp_name">Profit!$B$2:$B$52</definedName>
    <definedName name="branch_name">Profit!$C$2:$C$52</definedName>
    <definedName name="Budgeted_payout">Profit!$G$2:$G$52</definedName>
    <definedName name="Cost">Profit!$H$2:$H$52</definedName>
    <definedName name="Cost_per_kg">Profit!$I$2:$I$52</definedName>
    <definedName name="cp" localSheetId="2">#REF!</definedName>
    <definedName name="cp" localSheetId="3">#REF!</definedName>
    <definedName name="cp">#REF!</definedName>
    <definedName name="ExternalData_1" localSheetId="2" hidden="1">cost_base!$A$1:$R$64</definedName>
    <definedName name="ExternalData_1" localSheetId="5" hidden="1">Profit!$A$1:$K$52</definedName>
    <definedName name="ExternalData_2" localSheetId="1" hidden="1">Budget!$A$1:$F$510</definedName>
    <definedName name="ExternalData_2" localSheetId="4" hidden="1">cost_table!$A$1:$B$49</definedName>
    <definedName name="kg_delivered">Profit!$E$2:$E$52</definedName>
    <definedName name="p" localSheetId="2">#REF!</definedName>
    <definedName name="p" localSheetId="3">#REF!</definedName>
    <definedName name="p">#REF!</definedName>
    <definedName name="Payout">Profit!$F$2:$F$52</definedName>
    <definedName name="per_kg_rate">Profit!$D$2:$D$52</definedName>
    <definedName name="Profit">Table_Profit[Profit]</definedName>
    <definedName name="Profit_percentage">Profit!$K$2:$K$52</definedName>
    <definedName name="Slicer_OU">#N/A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6" l="1"/>
  <c r="K53" i="6"/>
  <c r="Q29" i="6"/>
  <c r="Q2" i="6"/>
  <c r="R2" i="6" s="1"/>
  <c r="X2" i="6"/>
  <c r="Y2" i="6" s="1"/>
  <c r="R65" i="4"/>
  <c r="M10" i="6" l="1"/>
  <c r="M7" i="6"/>
  <c r="M4" i="6"/>
  <c r="M13" i="6"/>
  <c r="P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29A7F0-B4F0-4CC6-871B-0AF791145274}" keepAlive="1" name="Query - Profit" description="Connection to the 'Profit' query in the workbook." type="5" refreshedVersion="8" background="1" saveData="1">
    <dbPr connection="Provider=Microsoft.Mashup.OleDb.1;Data Source=$Workbook$;Location=Profit;Extended Properties=&quot;&quot;" command="SELECT * FROM [Profit]"/>
  </connection>
  <connection id="2" xr16:uid="{113BF4EC-83BA-40E8-BE98-E339A2076042}" keepAlive="1" name="Query - Table_Bp_list" description="Connection to the 'Table_Bp_list' query in the workbook." type="5" refreshedVersion="8" background="1" saveData="1">
    <dbPr connection="Provider=Microsoft.Mashup.OleDb.1;Data Source=$Workbook$;Location=Table_Bp_list;Extended Properties=&quot;&quot;" command="SELECT * FROM [Table_Bp_list]"/>
  </connection>
  <connection id="3" xr16:uid="{88456275-A857-476A-A7C7-15C9466EF6CA}" keepAlive="1" name="Query - Table_cost" description="Connection to the 'Table_cost' query in the workbook." type="5" refreshedVersion="8" background="1" saveData="1">
    <dbPr connection="Provider=Microsoft.Mashup.OleDb.1;Data Source=$Workbook$;Location=Table_cost;Extended Properties=&quot;&quot;" command="SELECT * FROM [Table_cost]"/>
  </connection>
  <connection id="4" xr16:uid="{C1071924-AF85-42AD-AD99-EFA074D7ED00}" keepAlive="1" name="Query - Table_payout" description="Connection to the 'Table_payout' query in the workbook." type="5" refreshedVersion="0" background="1">
    <dbPr connection="Provider=Microsoft.Mashup.OleDb.1;Data Source=$Workbook$;Location=Table_payout;Extended Properties=&quot;&quot;" command="SELECT * FROM [Table_payout]"/>
  </connection>
  <connection id="5" xr16:uid="{808E85E1-AB64-4010-8099-42359D736E3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<sst xmlns="http://schemas.openxmlformats.org/spreadsheetml/2006/main" count="2863" uniqueCount="1404">
  <si>
    <t>BP name</t>
  </si>
  <si>
    <t>Fuel Cost</t>
  </si>
  <si>
    <t>Hardik Patel</t>
  </si>
  <si>
    <t>Pravin Thakor</t>
  </si>
  <si>
    <t>Patani Salim Gafarbhai</t>
  </si>
  <si>
    <t>Dharmendra Sharma</t>
  </si>
  <si>
    <t>ASHISH SAXENA</t>
  </si>
  <si>
    <t>Amit Ramesh Agarwal</t>
  </si>
  <si>
    <t>Karan Mistry_Delivery</t>
  </si>
  <si>
    <t>VIRENDRA SOLANKI</t>
  </si>
  <si>
    <t>VIKAS AGARWAL</t>
  </si>
  <si>
    <t>Devendar Vanga</t>
  </si>
  <si>
    <t>Gulamhusen Mohamad Ghanchi</t>
  </si>
  <si>
    <t>MANISHA PRAVIN PATIL</t>
  </si>
  <si>
    <t>ZAINULSHA.M.DIWAN</t>
  </si>
  <si>
    <t>Visharad Chauhan</t>
  </si>
  <si>
    <t>GOHIL RAGHUVIRSINH R</t>
  </si>
  <si>
    <t>Harun Abdul Bhai Theba</t>
  </si>
  <si>
    <t>Inderkumar moolchand gupta</t>
  </si>
  <si>
    <t>Pravin Patil</t>
  </si>
  <si>
    <t>SANDEEP KUMAR</t>
  </si>
  <si>
    <t>SADHU RAM KARGWAL</t>
  </si>
  <si>
    <t>GULZAR F MEMON</t>
  </si>
  <si>
    <t>DINESHBHAI MOHANBHAI SOLANKI</t>
  </si>
  <si>
    <t>MULIYA TOFIKHUSEN HABIBBHAI</t>
  </si>
  <si>
    <t>BELIM RIYAZUDDIN MEHBOOBBHAI</t>
  </si>
  <si>
    <t>MAMATA PAL</t>
  </si>
  <si>
    <t>Siddhant Subhash Borse</t>
  </si>
  <si>
    <t>PATHAN PARVEZBHAI</t>
  </si>
  <si>
    <t>mo. Farukh</t>
  </si>
  <si>
    <t>Devendra r. mistry</t>
  </si>
  <si>
    <t>LALAJI BHAI THAKOR</t>
  </si>
  <si>
    <t>Bharat madhusing lodha</t>
  </si>
  <si>
    <t>OD Maheshbhai Bhikhabhai</t>
  </si>
  <si>
    <t>Rajesh Kumar Misra_Delivery</t>
  </si>
  <si>
    <t>SURESHBHAI RAJABHAI BHARWAD</t>
  </si>
  <si>
    <t>SWAPNIL PANDEY_BP</t>
  </si>
  <si>
    <t>AGARWAL SUGANDHA AMIT</t>
  </si>
  <si>
    <t>FAIZILA Theba</t>
  </si>
  <si>
    <t>MUKESHBHAI RAJABHAI BHARWAD</t>
  </si>
  <si>
    <t>DENISH B. BAVARIYA</t>
  </si>
  <si>
    <t>SHEKH JENULABEDEEN BADRUDIN</t>
  </si>
  <si>
    <t>EKTA AGARWAL</t>
  </si>
  <si>
    <t>Meenakshi Gupta</t>
  </si>
  <si>
    <t>RAKIB GULAMKADAR BLOCH</t>
  </si>
  <si>
    <t>RAJENDRASINH L CHAVDA</t>
  </si>
  <si>
    <t>Ashok Kumar_GNCB1</t>
  </si>
  <si>
    <t>MOINUDDIN R SHAIKH</t>
  </si>
  <si>
    <t>Shekh Seemabanu Mohammad</t>
  </si>
  <si>
    <t>GAJRAJSINGH B RATHOD</t>
  </si>
  <si>
    <t>OU</t>
  </si>
  <si>
    <t>Team cost</t>
  </si>
  <si>
    <t>Vehicle cost</t>
  </si>
  <si>
    <t>Total cost</t>
  </si>
  <si>
    <t>per kg rate</t>
  </si>
  <si>
    <t>kg delivered</t>
  </si>
  <si>
    <t>payout</t>
  </si>
  <si>
    <t>budget</t>
  </si>
  <si>
    <t>difference</t>
  </si>
  <si>
    <t>difference %</t>
  </si>
  <si>
    <t>profit</t>
  </si>
  <si>
    <t>profit margin</t>
  </si>
  <si>
    <t>cost per kg</t>
  </si>
  <si>
    <t>Total partners</t>
  </si>
  <si>
    <t>making profit</t>
  </si>
  <si>
    <t>%</t>
  </si>
  <si>
    <t>Index</t>
  </si>
  <si>
    <t>OU Code</t>
  </si>
  <si>
    <t>Vehicle name</t>
  </si>
  <si>
    <t>Mileage</t>
  </si>
  <si>
    <t>EMI</t>
  </si>
  <si>
    <t>Vapi</t>
  </si>
  <si>
    <t>Ahmedabad Branch</t>
  </si>
  <si>
    <t>Gandhi Nager</t>
  </si>
  <si>
    <t>Rampura Branch</t>
  </si>
  <si>
    <t>Jamnager</t>
  </si>
  <si>
    <t>Surat</t>
  </si>
  <si>
    <t>Vadodara</t>
  </si>
  <si>
    <t>Ahmmedabad City</t>
  </si>
  <si>
    <t>Sanand</t>
  </si>
  <si>
    <t>Rajkot</t>
  </si>
  <si>
    <t>Bhavnager</t>
  </si>
  <si>
    <t>Amreli</t>
  </si>
  <si>
    <t>Junagarh</t>
  </si>
  <si>
    <t>Mehsana</t>
  </si>
  <si>
    <t>bp_id</t>
  </si>
  <si>
    <t>bp_name</t>
  </si>
  <si>
    <t>branch_name</t>
  </si>
  <si>
    <t>per_kg_rate</t>
  </si>
  <si>
    <t>kg_delivered</t>
  </si>
  <si>
    <t>Ashish saxena</t>
  </si>
  <si>
    <t>Problem statement</t>
  </si>
  <si>
    <t>Chauhan navneet kumar</t>
  </si>
  <si>
    <t>Business overview - Process overview</t>
  </si>
  <si>
    <t>Milestone 1 : Build a model,scenario analysis</t>
  </si>
  <si>
    <t>Skill Tag 1</t>
  </si>
  <si>
    <t>Skill Tag 2</t>
  </si>
  <si>
    <t>Ability to structure business process into a model</t>
  </si>
  <si>
    <t>Ability to model different scenarios and answer What - If questions</t>
  </si>
  <si>
    <t>Answer questions</t>
  </si>
  <si>
    <t>Write the insights/recommendations</t>
  </si>
  <si>
    <t>Upload for review</t>
  </si>
  <si>
    <t xml:space="preserve">Milestone 1 Feedback : </t>
  </si>
  <si>
    <t>Karan Mistry_Pickup</t>
  </si>
  <si>
    <t>Milestone 2 : Select the right branch for analysis</t>
  </si>
  <si>
    <t>Rajesh Kumar Misra_Pickup</t>
  </si>
  <si>
    <t>Ability to understand patterns from data</t>
  </si>
  <si>
    <t>Ability to make business decisions</t>
  </si>
  <si>
    <t>Milestone 3 : Insights from AMD payout</t>
  </si>
  <si>
    <t>Milestone 4 : Build cost and revenue model</t>
  </si>
  <si>
    <t>Milestone 5 : Insights from Profitability model and dashboard</t>
  </si>
  <si>
    <t>Milestone 6 : Decision support tool</t>
  </si>
  <si>
    <t>status</t>
  </si>
  <si>
    <t>profitability</t>
  </si>
  <si>
    <t>correlation b/w payout and cost per kg</t>
  </si>
  <si>
    <t>Sub-index</t>
  </si>
  <si>
    <t>Vehicle code</t>
  </si>
  <si>
    <t>Vehicle ownership</t>
  </si>
  <si>
    <t>Year of purchase</t>
  </si>
  <si>
    <t>Capacity</t>
  </si>
  <si>
    <t>Km travelled</t>
  </si>
  <si>
    <t>Maintanance and additional</t>
  </si>
  <si>
    <t>VAPT1</t>
  </si>
  <si>
    <t>14 ft</t>
  </si>
  <si>
    <t>Eicher 14</t>
  </si>
  <si>
    <t>2018</t>
  </si>
  <si>
    <t>Tata Ace</t>
  </si>
  <si>
    <t>2017</t>
  </si>
  <si>
    <t>Market</t>
  </si>
  <si>
    <t>NA</t>
  </si>
  <si>
    <t>AMDT1</t>
  </si>
  <si>
    <t>17 ft</t>
  </si>
  <si>
    <t>Eicher 17</t>
  </si>
  <si>
    <t>2014</t>
  </si>
  <si>
    <t>GNCB1</t>
  </si>
  <si>
    <t>Mahindra</t>
  </si>
  <si>
    <t>2019</t>
  </si>
  <si>
    <t>AMDBP</t>
  </si>
  <si>
    <t>AL Dost</t>
  </si>
  <si>
    <t>2016</t>
  </si>
  <si>
    <t>2012</t>
  </si>
  <si>
    <t>JGAB1</t>
  </si>
  <si>
    <t>STVT1</t>
  </si>
  <si>
    <t>22 ft</t>
  </si>
  <si>
    <t>BDQT1</t>
  </si>
  <si>
    <t>Owned</t>
  </si>
  <si>
    <t>AMDBL</t>
  </si>
  <si>
    <t>2013</t>
  </si>
  <si>
    <t>19 ft</t>
  </si>
  <si>
    <t>Eicher 19</t>
  </si>
  <si>
    <t>2020</t>
  </si>
  <si>
    <t>2010</t>
  </si>
  <si>
    <t>RAJB1</t>
  </si>
  <si>
    <t>Super ace</t>
  </si>
  <si>
    <t>BVCB1</t>
  </si>
  <si>
    <t>2015</t>
  </si>
  <si>
    <t>AKVB1</t>
  </si>
  <si>
    <t>2011</t>
  </si>
  <si>
    <t>Pickup</t>
  </si>
  <si>
    <t>JNDB1</t>
  </si>
  <si>
    <t>MSHB1</t>
  </si>
  <si>
    <t>20 ft</t>
  </si>
  <si>
    <t>Eicher 20</t>
  </si>
  <si>
    <t>Agarwal Sugandha Amit</t>
  </si>
  <si>
    <t>Ashish Saxena</t>
  </si>
  <si>
    <t>Ashok Kumar_Gncb1</t>
  </si>
  <si>
    <t>Belim Riyazuddin Mehboobbhai</t>
  </si>
  <si>
    <t>Bharat Madhusing Lodha</t>
  </si>
  <si>
    <t>Denish B. Bavariya</t>
  </si>
  <si>
    <t>Devendra R. Mistry</t>
  </si>
  <si>
    <t>Dineshbhai Mohanbhai Solanki</t>
  </si>
  <si>
    <t>Ekta Agarwal</t>
  </si>
  <si>
    <t>Faizila Theba</t>
  </si>
  <si>
    <t>Gajrajsingh B Rathod</t>
  </si>
  <si>
    <t>Gohil Raghuvirsinh R</t>
  </si>
  <si>
    <t>Gulzar F Memon</t>
  </si>
  <si>
    <t>Inderkumar Moolchand Gupta</t>
  </si>
  <si>
    <t>Lalaji Bhai Thakor</t>
  </si>
  <si>
    <t>Mamata Pal</t>
  </si>
  <si>
    <t>Manisha Pravin Patil</t>
  </si>
  <si>
    <t>Mo. Farukh</t>
  </si>
  <si>
    <t>Moinuddin R Shaikh</t>
  </si>
  <si>
    <t>Mukeshbhai Rajabhai Bharwad</t>
  </si>
  <si>
    <t>Muliya Tofikhusen Habibbhai</t>
  </si>
  <si>
    <t>Od Maheshbhai Bhikhabhai</t>
  </si>
  <si>
    <t>Pathan Parvezbhai</t>
  </si>
  <si>
    <t>Rajendrasinh L Chavda</t>
  </si>
  <si>
    <t>Rakib Gulamkadar Bloch</t>
  </si>
  <si>
    <t>Sadhu Ram Kargwal</t>
  </si>
  <si>
    <t>Sandeep Kumar</t>
  </si>
  <si>
    <t>Shekh Jenulabedeen Badrudin</t>
  </si>
  <si>
    <t>Sureshbhai Rajabhai Bharwad</t>
  </si>
  <si>
    <t>Swapnil Pandey_Bp</t>
  </si>
  <si>
    <t>Vikas Agarwal</t>
  </si>
  <si>
    <t>Virendra Solanki</t>
  </si>
  <si>
    <t>Zainulsha.M.Diwan</t>
  </si>
  <si>
    <t>Cost</t>
  </si>
  <si>
    <t>Payout</t>
  </si>
  <si>
    <t>Profit</t>
  </si>
  <si>
    <t>Chauhan Navneet Kumar</t>
  </si>
  <si>
    <t>Profit %</t>
  </si>
  <si>
    <t>Budgeted payout</t>
  </si>
  <si>
    <t>BP Code</t>
  </si>
  <si>
    <t>BP</t>
  </si>
  <si>
    <t xml:space="preserve">OU </t>
  </si>
  <si>
    <t>Cluster</t>
  </si>
  <si>
    <t>Total Payout</t>
  </si>
  <si>
    <t>BP1001</t>
  </si>
  <si>
    <t>Jhabar Singh</t>
  </si>
  <si>
    <t>DELBG</t>
  </si>
  <si>
    <t>Delhi</t>
  </si>
  <si>
    <t>BP1002</t>
  </si>
  <si>
    <t>Umesh</t>
  </si>
  <si>
    <t>DELBJ</t>
  </si>
  <si>
    <t>BP1003</t>
  </si>
  <si>
    <t>Ramesh Sharma</t>
  </si>
  <si>
    <t>DELBD</t>
  </si>
  <si>
    <t>BP1004</t>
  </si>
  <si>
    <t>Ujir Kumar</t>
  </si>
  <si>
    <t>JAIT1</t>
  </si>
  <si>
    <t>Jaipur</t>
  </si>
  <si>
    <t>BP1005</t>
  </si>
  <si>
    <t>Dinesh Mishra</t>
  </si>
  <si>
    <t>CCUTN</t>
  </si>
  <si>
    <t>Kolkata</t>
  </si>
  <si>
    <t>BP1006</t>
  </si>
  <si>
    <t>Jacob</t>
  </si>
  <si>
    <t>BOMT1</t>
  </si>
  <si>
    <t>Mumbai</t>
  </si>
  <si>
    <t>BP1007</t>
  </si>
  <si>
    <t>Rajesh Singh</t>
  </si>
  <si>
    <t>BOMBB</t>
  </si>
  <si>
    <t>BP1008</t>
  </si>
  <si>
    <t>Kamaljit Singh</t>
  </si>
  <si>
    <t>BOMBV</t>
  </si>
  <si>
    <t>BP1009</t>
  </si>
  <si>
    <t>Ashok</t>
  </si>
  <si>
    <t>ROKB1</t>
  </si>
  <si>
    <t>BP1010</t>
  </si>
  <si>
    <t>Sanchita Cargo Movers And Packers</t>
  </si>
  <si>
    <t>PNQT1</t>
  </si>
  <si>
    <t>Pune</t>
  </si>
  <si>
    <t>BP1011</t>
  </si>
  <si>
    <t>Bablu Mishra</t>
  </si>
  <si>
    <t>LKOT1</t>
  </si>
  <si>
    <t>Lucknow</t>
  </si>
  <si>
    <t>BP1012</t>
  </si>
  <si>
    <t>Aakash Yadav</t>
  </si>
  <si>
    <t>DELB1</t>
  </si>
  <si>
    <t>BP1013</t>
  </si>
  <si>
    <t>Dilip Kumar Jha</t>
  </si>
  <si>
    <t>DELB2</t>
  </si>
  <si>
    <t>BP1014</t>
  </si>
  <si>
    <t>Chamanlal</t>
  </si>
  <si>
    <t>LUHB1</t>
  </si>
  <si>
    <t>Ambala</t>
  </si>
  <si>
    <t>BP1015</t>
  </si>
  <si>
    <t>Dinesh Singh Minhas</t>
  </si>
  <si>
    <t>IXCB1</t>
  </si>
  <si>
    <t>BP1016</t>
  </si>
  <si>
    <t>Sharad Anna Autade_Bp</t>
  </si>
  <si>
    <t>IXUB1</t>
  </si>
  <si>
    <t>BP1017</t>
  </si>
  <si>
    <t>Sunder Srinivasan</t>
  </si>
  <si>
    <t>Ahmedabad</t>
  </si>
  <si>
    <t>BP1018</t>
  </si>
  <si>
    <t>Ravi Shekhar</t>
  </si>
  <si>
    <t>BHOB1</t>
  </si>
  <si>
    <t>Indore</t>
  </si>
  <si>
    <t>BP1020</t>
  </si>
  <si>
    <t>G Swapna</t>
  </si>
  <si>
    <t>HYDBE</t>
  </si>
  <si>
    <t>Hyderabad</t>
  </si>
  <si>
    <t>BP1021</t>
  </si>
  <si>
    <t>Mukul Rawat</t>
  </si>
  <si>
    <t>AGRB1</t>
  </si>
  <si>
    <t>Noida</t>
  </si>
  <si>
    <t>BP1022</t>
  </si>
  <si>
    <t>BP1023</t>
  </si>
  <si>
    <t>Shailendra Sharma</t>
  </si>
  <si>
    <t>BHWB1</t>
  </si>
  <si>
    <t>BP1024</t>
  </si>
  <si>
    <t>Rajesh Kumar Sharma_Bp</t>
  </si>
  <si>
    <t>BP1025</t>
  </si>
  <si>
    <t>Prashant Singh</t>
  </si>
  <si>
    <t>DEDB1</t>
  </si>
  <si>
    <t>BP1028</t>
  </si>
  <si>
    <t>Dhanraj_Bp</t>
  </si>
  <si>
    <t>PNYB1</t>
  </si>
  <si>
    <t>Chennai</t>
  </si>
  <si>
    <t>BP1029</t>
  </si>
  <si>
    <t>M Baalasubramani</t>
  </si>
  <si>
    <t>TUPT1</t>
  </si>
  <si>
    <t>Coimbatore</t>
  </si>
  <si>
    <t>BP1030</t>
  </si>
  <si>
    <t>Joy Mukherjee</t>
  </si>
  <si>
    <t>CCUT1</t>
  </si>
  <si>
    <t>BP1031</t>
  </si>
  <si>
    <t>BP1032</t>
  </si>
  <si>
    <t>Manjeet Singh</t>
  </si>
  <si>
    <t>BDDB1</t>
  </si>
  <si>
    <t>BP1033</t>
  </si>
  <si>
    <t>Sohan</t>
  </si>
  <si>
    <t>AWRB1</t>
  </si>
  <si>
    <t>BP1034</t>
  </si>
  <si>
    <t>Santosh Yadav</t>
  </si>
  <si>
    <t>TARB1</t>
  </si>
  <si>
    <t>BP1035</t>
  </si>
  <si>
    <t>Mukesh_Ghz</t>
  </si>
  <si>
    <t>DELBZ</t>
  </si>
  <si>
    <t>BP1036</t>
  </si>
  <si>
    <t>Murugavel</t>
  </si>
  <si>
    <t>MAAT1</t>
  </si>
  <si>
    <t>BP1037</t>
  </si>
  <si>
    <t>Dhamodharan</t>
  </si>
  <si>
    <t>BP1038</t>
  </si>
  <si>
    <t>Mangesh Mahadev Doddamani</t>
  </si>
  <si>
    <t>BOMBN</t>
  </si>
  <si>
    <t>BP1039</t>
  </si>
  <si>
    <t>Prema Jeevan</t>
  </si>
  <si>
    <t>COKB1</t>
  </si>
  <si>
    <t>BP1040</t>
  </si>
  <si>
    <t>Ehambaram</t>
  </si>
  <si>
    <t>TRZB1</t>
  </si>
  <si>
    <t>BP1041</t>
  </si>
  <si>
    <t>Niranjan</t>
  </si>
  <si>
    <t>PATB1</t>
  </si>
  <si>
    <t>Jamshedpur</t>
  </si>
  <si>
    <t>BP1042</t>
  </si>
  <si>
    <t>BP1044</t>
  </si>
  <si>
    <t>Sanatan Behara</t>
  </si>
  <si>
    <t>BBIB1</t>
  </si>
  <si>
    <t>BP1045</t>
  </si>
  <si>
    <t>Avinash_Delivery</t>
  </si>
  <si>
    <t>BLRBN</t>
  </si>
  <si>
    <t>Bangalore</t>
  </si>
  <si>
    <t>Avinash_Pickup</t>
  </si>
  <si>
    <t>BP1046</t>
  </si>
  <si>
    <t>Rajkumar P</t>
  </si>
  <si>
    <t>IXMB1</t>
  </si>
  <si>
    <t>BP1047</t>
  </si>
  <si>
    <t>Dhanasekar</t>
  </si>
  <si>
    <t>BP1048</t>
  </si>
  <si>
    <t>Praveen</t>
  </si>
  <si>
    <t>VTZB1</t>
  </si>
  <si>
    <t>BP1049</t>
  </si>
  <si>
    <t>A3 Logistics Express_Delivery</t>
  </si>
  <si>
    <t>PNQBW</t>
  </si>
  <si>
    <t>BP1050</t>
  </si>
  <si>
    <t>A3 Logistics Express_Pickup</t>
  </si>
  <si>
    <t>BP1051</t>
  </si>
  <si>
    <t>Sanjay Sharma_Indore</t>
  </si>
  <si>
    <t>IDRT1</t>
  </si>
  <si>
    <t>BP1052</t>
  </si>
  <si>
    <t>Narinder Pal</t>
  </si>
  <si>
    <t>JUCB1</t>
  </si>
  <si>
    <t>BP1053</t>
  </si>
  <si>
    <t>Ravindra</t>
  </si>
  <si>
    <t>HWB1</t>
  </si>
  <si>
    <t>BP1054</t>
  </si>
  <si>
    <t>Sachin Bhatt</t>
  </si>
  <si>
    <t>KNUB1</t>
  </si>
  <si>
    <t>BP1055</t>
  </si>
  <si>
    <t>Amarjeet Singh Yadav</t>
  </si>
  <si>
    <t>BP1056</t>
  </si>
  <si>
    <t>Mahaveer Singh</t>
  </si>
  <si>
    <t>AMBT1</t>
  </si>
  <si>
    <t>BP1057</t>
  </si>
  <si>
    <t>BP1058</t>
  </si>
  <si>
    <t>Sunil Goyal</t>
  </si>
  <si>
    <t>MBB1</t>
  </si>
  <si>
    <t>BP1059</t>
  </si>
  <si>
    <t>Dhruba Das</t>
  </si>
  <si>
    <t>GAUT1</t>
  </si>
  <si>
    <t>Guwahati</t>
  </si>
  <si>
    <t>BP1060</t>
  </si>
  <si>
    <t>Rajesh R</t>
  </si>
  <si>
    <t>BP1061</t>
  </si>
  <si>
    <t>BP1063</t>
  </si>
  <si>
    <t>Rajneesh Kumar</t>
  </si>
  <si>
    <t>DELBW</t>
  </si>
  <si>
    <t>BP1064</t>
  </si>
  <si>
    <t>Rvj Transport</t>
  </si>
  <si>
    <t>SXVB1</t>
  </si>
  <si>
    <t>BP1065</t>
  </si>
  <si>
    <t>Shamim</t>
  </si>
  <si>
    <t>BOMBA</t>
  </si>
  <si>
    <t>BP1066</t>
  </si>
  <si>
    <t>Pradyuth Singh</t>
  </si>
  <si>
    <t>HYDT1</t>
  </si>
  <si>
    <t>BP1067</t>
  </si>
  <si>
    <t>Adesh Pandole</t>
  </si>
  <si>
    <t>BP1068</t>
  </si>
  <si>
    <t>Mahesh K.S</t>
  </si>
  <si>
    <t>BP1069</t>
  </si>
  <si>
    <t>Arun Sharma</t>
  </si>
  <si>
    <t>IXJB1</t>
  </si>
  <si>
    <t>BP1070</t>
  </si>
  <si>
    <t>BP1071</t>
  </si>
  <si>
    <t>K.Ranjith Kumar</t>
  </si>
  <si>
    <t>BP1072</t>
  </si>
  <si>
    <t>Mahender Singh</t>
  </si>
  <si>
    <t>HSRB1</t>
  </si>
  <si>
    <t>BP1073</t>
  </si>
  <si>
    <t>Gouri_Xcel Logistics</t>
  </si>
  <si>
    <t>BLRT1</t>
  </si>
  <si>
    <t>BP1074</t>
  </si>
  <si>
    <t>BP1075</t>
  </si>
  <si>
    <t>BP1076</t>
  </si>
  <si>
    <t>Sharad_South Mumbai</t>
  </si>
  <si>
    <t>BOMBM</t>
  </si>
  <si>
    <t>BP1077</t>
  </si>
  <si>
    <t>Srinivas Murthy_Blr</t>
  </si>
  <si>
    <t>BP1078</t>
  </si>
  <si>
    <t>Yasmeen</t>
  </si>
  <si>
    <t>BP1079</t>
  </si>
  <si>
    <t>Ashish Shukla</t>
  </si>
  <si>
    <t>CCUBD</t>
  </si>
  <si>
    <t>BP1080</t>
  </si>
  <si>
    <t>Elas Transport</t>
  </si>
  <si>
    <t>BP1081</t>
  </si>
  <si>
    <t>Harish Chandra Gupta</t>
  </si>
  <si>
    <t>BP1082</t>
  </si>
  <si>
    <t>Santosh Kumar Yadav</t>
  </si>
  <si>
    <t>BP1083</t>
  </si>
  <si>
    <t>Chandrashekar.R</t>
  </si>
  <si>
    <t>BLRBJ</t>
  </si>
  <si>
    <t>BP1084</t>
  </si>
  <si>
    <t>Vinod Kumar_Delbf</t>
  </si>
  <si>
    <t>DELBF</t>
  </si>
  <si>
    <t>BP1085</t>
  </si>
  <si>
    <t>D.Senthamizhan</t>
  </si>
  <si>
    <t>BP1086</t>
  </si>
  <si>
    <t>S.Venkatraman</t>
  </si>
  <si>
    <t>BP1087</t>
  </si>
  <si>
    <t>Rahul Kumar Rvwani</t>
  </si>
  <si>
    <t>BP1088</t>
  </si>
  <si>
    <t>Akshay Transport</t>
  </si>
  <si>
    <t>BP1089</t>
  </si>
  <si>
    <t>Shyam Kumar Shende</t>
  </si>
  <si>
    <t>RPRB1</t>
  </si>
  <si>
    <t>BP1091</t>
  </si>
  <si>
    <t>Dilip Upadhyay</t>
  </si>
  <si>
    <t>BP1092</t>
  </si>
  <si>
    <t>Sandip Mahadev Vavhal</t>
  </si>
  <si>
    <t>BOMBG</t>
  </si>
  <si>
    <t>BP1093</t>
  </si>
  <si>
    <t>Sumita</t>
  </si>
  <si>
    <t>IXRB1</t>
  </si>
  <si>
    <t>BP1094</t>
  </si>
  <si>
    <t>Tribhuvan Singh R</t>
  </si>
  <si>
    <t>BP1095</t>
  </si>
  <si>
    <t>Pushkarlal.S</t>
  </si>
  <si>
    <t>BP1097</t>
  </si>
  <si>
    <t>K. Dilli</t>
  </si>
  <si>
    <t>BP1098</t>
  </si>
  <si>
    <t>Anil Singh_Ccubb</t>
  </si>
  <si>
    <t>CCUBB</t>
  </si>
  <si>
    <t>BP1099</t>
  </si>
  <si>
    <t>Anil Singh</t>
  </si>
  <si>
    <t>BP1100</t>
  </si>
  <si>
    <t>Srinu Satikam</t>
  </si>
  <si>
    <t>VGAB1</t>
  </si>
  <si>
    <t>BP1102</t>
  </si>
  <si>
    <t>Manoranjan Saha</t>
  </si>
  <si>
    <t>BP1103</t>
  </si>
  <si>
    <t>Sibaram Achary</t>
  </si>
  <si>
    <t>BP1104</t>
  </si>
  <si>
    <t>BP1105</t>
  </si>
  <si>
    <t>BP1106</t>
  </si>
  <si>
    <t>Mithilesh Shukla</t>
  </si>
  <si>
    <t>BP1107</t>
  </si>
  <si>
    <t>BP1108</t>
  </si>
  <si>
    <t>Gorakh Bhaginath Gavare</t>
  </si>
  <si>
    <t>BP1109</t>
  </si>
  <si>
    <t>Yashwant Kumar</t>
  </si>
  <si>
    <t>BP1110</t>
  </si>
  <si>
    <t>Pandit Rajaram Bhoir</t>
  </si>
  <si>
    <t>BP1111</t>
  </si>
  <si>
    <t>Krishan Rana</t>
  </si>
  <si>
    <t>BP1112</t>
  </si>
  <si>
    <t>Sunil_Rudrapur</t>
  </si>
  <si>
    <t>RUPCB1</t>
  </si>
  <si>
    <t>BP1113</t>
  </si>
  <si>
    <t>Shantanu Joshi</t>
  </si>
  <si>
    <t>UDRB1</t>
  </si>
  <si>
    <t>BP1114</t>
  </si>
  <si>
    <t>Pradyuman Upadhyay</t>
  </si>
  <si>
    <t>BP1115</t>
  </si>
  <si>
    <t>Suresh Kumar</t>
  </si>
  <si>
    <t>BLRBC</t>
  </si>
  <si>
    <t>BP1116</t>
  </si>
  <si>
    <t>Sarvesh Kumar Mishra</t>
  </si>
  <si>
    <t>VNSB1</t>
  </si>
  <si>
    <t>BP1117</t>
  </si>
  <si>
    <t>Sham Transport</t>
  </si>
  <si>
    <t>BP1118</t>
  </si>
  <si>
    <t>Mohan Vitthal Pingale</t>
  </si>
  <si>
    <t>BP1119</t>
  </si>
  <si>
    <t>S.Rasul</t>
  </si>
  <si>
    <t>BP1122</t>
  </si>
  <si>
    <t>Abdul Rahim</t>
  </si>
  <si>
    <t>BP1123</t>
  </si>
  <si>
    <t>Sudha</t>
  </si>
  <si>
    <t>CJBT1</t>
  </si>
  <si>
    <t>BP1126</t>
  </si>
  <si>
    <t>Anil Kumar Rout</t>
  </si>
  <si>
    <t>BP1127</t>
  </si>
  <si>
    <t>Prashant Bhatt</t>
  </si>
  <si>
    <t>BP1128</t>
  </si>
  <si>
    <t>Ganesh M</t>
  </si>
  <si>
    <t>BP1129</t>
  </si>
  <si>
    <t>Ashok Kumar_Neemrana</t>
  </si>
  <si>
    <t>NMRB1</t>
  </si>
  <si>
    <t>BP1130</t>
  </si>
  <si>
    <t>Sanjit Kumar Naskar</t>
  </si>
  <si>
    <t>BP1131</t>
  </si>
  <si>
    <t>Porter</t>
  </si>
  <si>
    <t>BP1132</t>
  </si>
  <si>
    <t>Subodh Singh</t>
  </si>
  <si>
    <t>CCUBT</t>
  </si>
  <si>
    <t>BP1133</t>
  </si>
  <si>
    <t>Vijay Jibhau Pagare</t>
  </si>
  <si>
    <t>ISKB1</t>
  </si>
  <si>
    <t>BP1134</t>
  </si>
  <si>
    <t>Vinod Sadhusaran Singh</t>
  </si>
  <si>
    <t>BP1135</t>
  </si>
  <si>
    <t>Savita Gaikwad</t>
  </si>
  <si>
    <t>BP1137</t>
  </si>
  <si>
    <t>C Nagraj</t>
  </si>
  <si>
    <t>BP1138</t>
  </si>
  <si>
    <t>Dilip Solanki</t>
  </si>
  <si>
    <t>DWXB1</t>
  </si>
  <si>
    <t>BP1139</t>
  </si>
  <si>
    <t>Avinash_2</t>
  </si>
  <si>
    <t>BP1140</t>
  </si>
  <si>
    <t>P Vamsee</t>
  </si>
  <si>
    <t>HYDBS</t>
  </si>
  <si>
    <t>BP1141</t>
  </si>
  <si>
    <t>Vinod Kumar Dr</t>
  </si>
  <si>
    <t>BP1142</t>
  </si>
  <si>
    <t>Hemraj Dhole</t>
  </si>
  <si>
    <t>NAGT1</t>
  </si>
  <si>
    <t>Nagpur</t>
  </si>
  <si>
    <t>BP1143</t>
  </si>
  <si>
    <t>BP1144</t>
  </si>
  <si>
    <t>Bhim Ray</t>
  </si>
  <si>
    <t>BP1145</t>
  </si>
  <si>
    <t>Ajit Popat Karade</t>
  </si>
  <si>
    <t>BP1146</t>
  </si>
  <si>
    <t>BP1147</t>
  </si>
  <si>
    <t>Neeraj Singh</t>
  </si>
  <si>
    <t>PTMB1</t>
  </si>
  <si>
    <t>BP1148</t>
  </si>
  <si>
    <t>Amar Ananda Das</t>
  </si>
  <si>
    <t>NJPT1</t>
  </si>
  <si>
    <t>BP1150</t>
  </si>
  <si>
    <t>Kumar</t>
  </si>
  <si>
    <t>BP1151</t>
  </si>
  <si>
    <t>BP1152</t>
  </si>
  <si>
    <t>Amit Sharma</t>
  </si>
  <si>
    <t>HSXB1</t>
  </si>
  <si>
    <t>BP1154</t>
  </si>
  <si>
    <t>Pichai Manikkam</t>
  </si>
  <si>
    <t>VLRB1</t>
  </si>
  <si>
    <t>BP1155</t>
  </si>
  <si>
    <t>Sashabindu Ghosh</t>
  </si>
  <si>
    <t>BP1156</t>
  </si>
  <si>
    <t>Mangesh Baban Bhujbal</t>
  </si>
  <si>
    <t>BP1157</t>
  </si>
  <si>
    <t>Saurabh Singh</t>
  </si>
  <si>
    <t>NOIT1</t>
  </si>
  <si>
    <t>BP1159</t>
  </si>
  <si>
    <t>Mohammadrafi Irfani Sheikh</t>
  </si>
  <si>
    <t>BP1160</t>
  </si>
  <si>
    <t>Sunita Mishra</t>
  </si>
  <si>
    <t>BP1162</t>
  </si>
  <si>
    <t>K Sanjeev Kumar</t>
  </si>
  <si>
    <t>BP1163</t>
  </si>
  <si>
    <t>Chanchal Kumar</t>
  </si>
  <si>
    <t>BP1164</t>
  </si>
  <si>
    <t>Krishan Kumar_Sonipat</t>
  </si>
  <si>
    <t>SNPB1</t>
  </si>
  <si>
    <t>BP1166</t>
  </si>
  <si>
    <t>Jayaraman_Chennai</t>
  </si>
  <si>
    <t>BP1167</t>
  </si>
  <si>
    <t>Rangaraj.S</t>
  </si>
  <si>
    <t>BP1168</t>
  </si>
  <si>
    <t>Shrey Jayeshbhai Tarsaria</t>
  </si>
  <si>
    <t>BP1169</t>
  </si>
  <si>
    <t>Mayur Manohar Sorte</t>
  </si>
  <si>
    <t>BP1171</t>
  </si>
  <si>
    <t>AMDBC</t>
  </si>
  <si>
    <t>BP1172</t>
  </si>
  <si>
    <t>Gajendra Kumar</t>
  </si>
  <si>
    <t>BP1173</t>
  </si>
  <si>
    <t>Rohit Popat Jagdale</t>
  </si>
  <si>
    <t>PNQBH</t>
  </si>
  <si>
    <t>BP1174</t>
  </si>
  <si>
    <t>Syam Kumar V S</t>
  </si>
  <si>
    <t>TRVB1</t>
  </si>
  <si>
    <t>BP1175</t>
  </si>
  <si>
    <t>Rakesh Singh</t>
  </si>
  <si>
    <t>JDHB1</t>
  </si>
  <si>
    <t>BP1177</t>
  </si>
  <si>
    <t>Ravi D. Doddamani</t>
  </si>
  <si>
    <t>BP1178</t>
  </si>
  <si>
    <t>Navya Devada</t>
  </si>
  <si>
    <t>BP1179</t>
  </si>
  <si>
    <t>Manoj Kumar Singh</t>
  </si>
  <si>
    <t>IXWT1</t>
  </si>
  <si>
    <t>BP1181</t>
  </si>
  <si>
    <t>H Krishna</t>
  </si>
  <si>
    <t>BP1184</t>
  </si>
  <si>
    <t>Nabamita Roy</t>
  </si>
  <si>
    <t>MSBB1</t>
  </si>
  <si>
    <t>BP1185</t>
  </si>
  <si>
    <t>Kailask Ray</t>
  </si>
  <si>
    <t>BP1186</t>
  </si>
  <si>
    <t>Jitendra  Kumar Ray</t>
  </si>
  <si>
    <t>BP1187</t>
  </si>
  <si>
    <t>Ramesh S</t>
  </si>
  <si>
    <t>BP1188</t>
  </si>
  <si>
    <t>Karthik_Blr</t>
  </si>
  <si>
    <t>BP1189</t>
  </si>
  <si>
    <t>Minakshi Hazra</t>
  </si>
  <si>
    <t>BP1190</t>
  </si>
  <si>
    <t>Sudeep Singh</t>
  </si>
  <si>
    <t>BP1192</t>
  </si>
  <si>
    <t>Rohit</t>
  </si>
  <si>
    <t>DELB3</t>
  </si>
  <si>
    <t>BP1193</t>
  </si>
  <si>
    <t>Sarajerao Sahebrao Shalke</t>
  </si>
  <si>
    <t>BP1195</t>
  </si>
  <si>
    <t>Porter_Hyd</t>
  </si>
  <si>
    <t>BP1196</t>
  </si>
  <si>
    <t>Pradip Jadhav</t>
  </si>
  <si>
    <t>BP1198</t>
  </si>
  <si>
    <t>Sanjay Singh</t>
  </si>
  <si>
    <t>BP1199</t>
  </si>
  <si>
    <t>Krishan Kumar</t>
  </si>
  <si>
    <t>KRNB1</t>
  </si>
  <si>
    <t>BP1200</t>
  </si>
  <si>
    <t>Ashwini Sachin Rokade</t>
  </si>
  <si>
    <t>BP1203</t>
  </si>
  <si>
    <t>Chauhan  Navneet Kumar</t>
  </si>
  <si>
    <t>BP1205</t>
  </si>
  <si>
    <t>Dhananjaya_Myqb1</t>
  </si>
  <si>
    <t>MYQB1</t>
  </si>
  <si>
    <t>BP1206</t>
  </si>
  <si>
    <t>A M Shad</t>
  </si>
  <si>
    <t>CCJB1</t>
  </si>
  <si>
    <t>BP1207</t>
  </si>
  <si>
    <t>Jayanthi R</t>
  </si>
  <si>
    <t>BP1208</t>
  </si>
  <si>
    <t>Mnt Roadlines</t>
  </si>
  <si>
    <t>HBXB1</t>
  </si>
  <si>
    <t>BP1209</t>
  </si>
  <si>
    <t>BP1210</t>
  </si>
  <si>
    <t>Subhas Saha</t>
  </si>
  <si>
    <t>GGKB1</t>
  </si>
  <si>
    <t>BP1211</t>
  </si>
  <si>
    <t>Sanket Roy</t>
  </si>
  <si>
    <t>STBB1</t>
  </si>
  <si>
    <t>BP1212</t>
  </si>
  <si>
    <t>Sachin Maruti Gaikwad</t>
  </si>
  <si>
    <t>ANGB1</t>
  </si>
  <si>
    <t>BP1213</t>
  </si>
  <si>
    <t>Biswajit Das</t>
  </si>
  <si>
    <t>CCUB6</t>
  </si>
  <si>
    <t>BP1215</t>
  </si>
  <si>
    <t>Shahrukh Tajuddin Mulla</t>
  </si>
  <si>
    <t>KLHB1</t>
  </si>
  <si>
    <t>BP1216</t>
  </si>
  <si>
    <t>Prem Singh Rawat</t>
  </si>
  <si>
    <t>BP1217</t>
  </si>
  <si>
    <t>BP1218</t>
  </si>
  <si>
    <t>Ravinder Kumar Chauhan</t>
  </si>
  <si>
    <t>Noida PC</t>
  </si>
  <si>
    <t>BP1219</t>
  </si>
  <si>
    <t>Setty Srinivasa Rao</t>
  </si>
  <si>
    <t>RJAB1</t>
  </si>
  <si>
    <t>BP1220</t>
  </si>
  <si>
    <t>Pankaj Sharma</t>
  </si>
  <si>
    <t>BNWB1</t>
  </si>
  <si>
    <t>BP1223</t>
  </si>
  <si>
    <t>BP1224</t>
  </si>
  <si>
    <t>Madan Lal</t>
  </si>
  <si>
    <t>BP1225</t>
  </si>
  <si>
    <t>Rohit Sharma</t>
  </si>
  <si>
    <t>UHLB1</t>
  </si>
  <si>
    <t>BP1226</t>
  </si>
  <si>
    <t>Navratan Ranga</t>
  </si>
  <si>
    <t>BKNB1</t>
  </si>
  <si>
    <t>BP1228</t>
  </si>
  <si>
    <t>K K Enterprises</t>
  </si>
  <si>
    <t>KTUB1</t>
  </si>
  <si>
    <t>BP1229</t>
  </si>
  <si>
    <t>BP1230</t>
  </si>
  <si>
    <t>Krishan Kumar_Delbj</t>
  </si>
  <si>
    <t>DELT1</t>
  </si>
  <si>
    <t>BP1231</t>
  </si>
  <si>
    <t>V Raghavendra Kamath</t>
  </si>
  <si>
    <t>SMEB1</t>
  </si>
  <si>
    <t>BP1234</t>
  </si>
  <si>
    <t>Meyyappan S</t>
  </si>
  <si>
    <t>BP1235</t>
  </si>
  <si>
    <t>Santosh Kumar Das</t>
  </si>
  <si>
    <t>BP1236</t>
  </si>
  <si>
    <t>Firoj Rabbilal Jamadar</t>
  </si>
  <si>
    <t>SLIB1</t>
  </si>
  <si>
    <t>BP1237</t>
  </si>
  <si>
    <t>BP1239</t>
  </si>
  <si>
    <t>Md.Irshad Hussain</t>
  </si>
  <si>
    <t>BP1240</t>
  </si>
  <si>
    <t>BP1241</t>
  </si>
  <si>
    <t>Prashant Mohan</t>
  </si>
  <si>
    <t>MDIB1</t>
  </si>
  <si>
    <t>BP1242</t>
  </si>
  <si>
    <t>Deepanshi Rattan</t>
  </si>
  <si>
    <t>BUPCB1</t>
  </si>
  <si>
    <t>BP1243</t>
  </si>
  <si>
    <t>Kamla Kumari</t>
  </si>
  <si>
    <t>BP1245</t>
  </si>
  <si>
    <t>Mahendra  Badgurjar</t>
  </si>
  <si>
    <t>BP1246</t>
  </si>
  <si>
    <t>Santosh Kumar</t>
  </si>
  <si>
    <t>BP1247</t>
  </si>
  <si>
    <t>Karun Singh Badhan</t>
  </si>
  <si>
    <t>DELBO</t>
  </si>
  <si>
    <t>BP1248</t>
  </si>
  <si>
    <t>Amit Kumar_Patna</t>
  </si>
  <si>
    <t>BP1249</t>
  </si>
  <si>
    <t>Ravi Kant Pandey</t>
  </si>
  <si>
    <t>JLRB1</t>
  </si>
  <si>
    <t>BP1250</t>
  </si>
  <si>
    <t>Brijesh Kumar</t>
  </si>
  <si>
    <t>LKOBD</t>
  </si>
  <si>
    <t>BP1251</t>
  </si>
  <si>
    <t>Bappa Dey</t>
  </si>
  <si>
    <t>COHB1</t>
  </si>
  <si>
    <t>BP1252</t>
  </si>
  <si>
    <t>Rajesh Shukla</t>
  </si>
  <si>
    <t>PABB1</t>
  </si>
  <si>
    <t>BP1253</t>
  </si>
  <si>
    <t>Divesh Singh</t>
  </si>
  <si>
    <t>BIAB1</t>
  </si>
  <si>
    <t>BP1254</t>
  </si>
  <si>
    <t>Arulvelmurugan.A</t>
  </si>
  <si>
    <t>BP1256</t>
  </si>
  <si>
    <t>Anand Kumar</t>
  </si>
  <si>
    <t>GWLB1</t>
  </si>
  <si>
    <t>BP1258</t>
  </si>
  <si>
    <t>Ajay Singh Shekhawat</t>
  </si>
  <si>
    <t>SIKB1</t>
  </si>
  <si>
    <t>BP1259</t>
  </si>
  <si>
    <t>BP1260</t>
  </si>
  <si>
    <t>Farzana Begum</t>
  </si>
  <si>
    <t>MBRB1</t>
  </si>
  <si>
    <t>BP1261</t>
  </si>
  <si>
    <t>Blow Horn</t>
  </si>
  <si>
    <t>BLRBM</t>
  </si>
  <si>
    <t>BP1262</t>
  </si>
  <si>
    <t>Nemarugommula Janarhan</t>
  </si>
  <si>
    <t>WRLB1</t>
  </si>
  <si>
    <t>BP1263</t>
  </si>
  <si>
    <t>Badrapu Venkata Swamy</t>
  </si>
  <si>
    <t>KRMB1</t>
  </si>
  <si>
    <t>BP1264</t>
  </si>
  <si>
    <t>Liyakat Ali</t>
  </si>
  <si>
    <t>BP1265</t>
  </si>
  <si>
    <t>Veer Pal</t>
  </si>
  <si>
    <t>BP1266</t>
  </si>
  <si>
    <t>Kumar Aman</t>
  </si>
  <si>
    <t>BKRB1</t>
  </si>
  <si>
    <t>BP1267</t>
  </si>
  <si>
    <t>Gitartha Baruah</t>
  </si>
  <si>
    <t>NGAB1</t>
  </si>
  <si>
    <t>BP1268</t>
  </si>
  <si>
    <t>Eleti Soumya</t>
  </si>
  <si>
    <t>BP1269</t>
  </si>
  <si>
    <t>Rajalekshmi Nr</t>
  </si>
  <si>
    <t>BP1270</t>
  </si>
  <si>
    <t>Bikash Sutradhar</t>
  </si>
  <si>
    <t>BNGB1</t>
  </si>
  <si>
    <t>BP1271</t>
  </si>
  <si>
    <t>Santosh Damodar Agale</t>
  </si>
  <si>
    <t>AKDB1</t>
  </si>
  <si>
    <t>BP1272</t>
  </si>
  <si>
    <t>Aline Logistics</t>
  </si>
  <si>
    <t>BP1273</t>
  </si>
  <si>
    <t>P. Kanna Desai</t>
  </si>
  <si>
    <t>KUNB1</t>
  </si>
  <si>
    <t>BP1274</t>
  </si>
  <si>
    <t>Mukesh Kumar Gaur</t>
  </si>
  <si>
    <t>AIIB1</t>
  </si>
  <si>
    <t>BP1275</t>
  </si>
  <si>
    <t>BP1276</t>
  </si>
  <si>
    <t>Sanjeev Sharma</t>
  </si>
  <si>
    <t>BP1277</t>
  </si>
  <si>
    <t>Kamlesh Kumar</t>
  </si>
  <si>
    <t>BP1279</t>
  </si>
  <si>
    <t>Biswanath Mondal</t>
  </si>
  <si>
    <t>DBDB1</t>
  </si>
  <si>
    <t>BP1281</t>
  </si>
  <si>
    <t>Pramod K M</t>
  </si>
  <si>
    <t>PGTB1</t>
  </si>
  <si>
    <t>BP1282</t>
  </si>
  <si>
    <t>Sunil Purkait</t>
  </si>
  <si>
    <t>BP1284</t>
  </si>
  <si>
    <t>Anam Fatima</t>
  </si>
  <si>
    <t>BBKB1</t>
  </si>
  <si>
    <t>BP1285</t>
  </si>
  <si>
    <t>Shampa Samanta</t>
  </si>
  <si>
    <t>BWNB1</t>
  </si>
  <si>
    <t>BP1287</t>
  </si>
  <si>
    <t>Vinay Kumar Rai</t>
  </si>
  <si>
    <t>BP1288</t>
  </si>
  <si>
    <t>Shakthi Globistics</t>
  </si>
  <si>
    <t>BP1289</t>
  </si>
  <si>
    <t>BP1290</t>
  </si>
  <si>
    <t>Veerappan</t>
  </si>
  <si>
    <t>BP1291</t>
  </si>
  <si>
    <t>Dhananjay Singh</t>
  </si>
  <si>
    <t>BP1293</t>
  </si>
  <si>
    <t>Prabhakar Reddy</t>
  </si>
  <si>
    <t>BP1294</t>
  </si>
  <si>
    <t>Arul Raj Lasar</t>
  </si>
  <si>
    <t>BP1295</t>
  </si>
  <si>
    <t>J M Logistics</t>
  </si>
  <si>
    <t>PNQBP</t>
  </si>
  <si>
    <t>BP1296</t>
  </si>
  <si>
    <t>BP1297</t>
  </si>
  <si>
    <t>Kalavati M Biradar</t>
  </si>
  <si>
    <t>BGMB1</t>
  </si>
  <si>
    <t>BP1298</t>
  </si>
  <si>
    <t>BP1299</t>
  </si>
  <si>
    <t>BP1300</t>
  </si>
  <si>
    <t>Brajesh Kumar</t>
  </si>
  <si>
    <t>ALJB1</t>
  </si>
  <si>
    <t>BP1301</t>
  </si>
  <si>
    <t>V Muniraju</t>
  </si>
  <si>
    <t>BP1302</t>
  </si>
  <si>
    <t>BP1304</t>
  </si>
  <si>
    <t>Nilesh Balaji Pendewar</t>
  </si>
  <si>
    <t>BP1305</t>
  </si>
  <si>
    <t>Rameshwer Pedwa</t>
  </si>
  <si>
    <t>UJNB1</t>
  </si>
  <si>
    <t>BP1307</t>
  </si>
  <si>
    <t>Rafi Uddin</t>
  </si>
  <si>
    <t>BP1309</t>
  </si>
  <si>
    <t>Saurabh Tyagi</t>
  </si>
  <si>
    <t>MZAB1</t>
  </si>
  <si>
    <t>BP1310</t>
  </si>
  <si>
    <t>Srinivasulu Reddy Manne</t>
  </si>
  <si>
    <t>NLRB1</t>
  </si>
  <si>
    <t>BP1312</t>
  </si>
  <si>
    <t>Prasad K V</t>
  </si>
  <si>
    <t>BP1313</t>
  </si>
  <si>
    <t>Raghupathi Sairam</t>
  </si>
  <si>
    <t>SKMB1</t>
  </si>
  <si>
    <t>BP1314</t>
  </si>
  <si>
    <t>Vikas Khale</t>
  </si>
  <si>
    <t>BP1315</t>
  </si>
  <si>
    <t>Tasalim Khan</t>
  </si>
  <si>
    <t>Bhubaneswar</t>
  </si>
  <si>
    <t>BP1317</t>
  </si>
  <si>
    <t>BP1318</t>
  </si>
  <si>
    <t>BP1319</t>
  </si>
  <si>
    <t>BP1320</t>
  </si>
  <si>
    <t>Joydev Dey</t>
  </si>
  <si>
    <t>DGRB1</t>
  </si>
  <si>
    <t>BP1322</t>
  </si>
  <si>
    <t>Mampi Saha</t>
  </si>
  <si>
    <t>ASNB1</t>
  </si>
  <si>
    <t>BP1324</t>
  </si>
  <si>
    <t>BP1327</t>
  </si>
  <si>
    <t>BP1328</t>
  </si>
  <si>
    <t>BP1329</t>
  </si>
  <si>
    <t>BP1330</t>
  </si>
  <si>
    <t>BP1331</t>
  </si>
  <si>
    <t>BP1332</t>
  </si>
  <si>
    <t>BP1333</t>
  </si>
  <si>
    <t>Sambu Satish Babu</t>
  </si>
  <si>
    <t>ATPB1</t>
  </si>
  <si>
    <t>BP1334</t>
  </si>
  <si>
    <t>BP1335</t>
  </si>
  <si>
    <t>BP1336</t>
  </si>
  <si>
    <t>BP1338</t>
  </si>
  <si>
    <t>BP1339</t>
  </si>
  <si>
    <t>BP1340</t>
  </si>
  <si>
    <t>Vikalp Bhatt</t>
  </si>
  <si>
    <t>RBLB1</t>
  </si>
  <si>
    <t>BP1341</t>
  </si>
  <si>
    <t>Ravindra Pandurang Patil</t>
  </si>
  <si>
    <t>BP1342</t>
  </si>
  <si>
    <t>BP1343</t>
  </si>
  <si>
    <t>Fakhruddin Saifuddin Bohra</t>
  </si>
  <si>
    <t>CDRB1</t>
  </si>
  <si>
    <t>BP1344</t>
  </si>
  <si>
    <t>BP1345</t>
  </si>
  <si>
    <t>Ajay Kumar Mandal</t>
  </si>
  <si>
    <t>BP1346</t>
  </si>
  <si>
    <t>Tavrej</t>
  </si>
  <si>
    <t>BP1347</t>
  </si>
  <si>
    <t>Sonika</t>
  </si>
  <si>
    <t>BP1350</t>
  </si>
  <si>
    <t>Sandip Govind Yadav</t>
  </si>
  <si>
    <t>BP1353</t>
  </si>
  <si>
    <t>Prabhu Supriya Renjala</t>
  </si>
  <si>
    <t>MNPB1</t>
  </si>
  <si>
    <t>BP1356</t>
  </si>
  <si>
    <t>Santosh Singh</t>
  </si>
  <si>
    <t>BP1357</t>
  </si>
  <si>
    <t>BP1358</t>
  </si>
  <si>
    <t>A Square Logistic Solutions</t>
  </si>
  <si>
    <t>BP1359</t>
  </si>
  <si>
    <t>Raj Kumar_Bp</t>
  </si>
  <si>
    <t>DELBP</t>
  </si>
  <si>
    <t>BP1360</t>
  </si>
  <si>
    <t>Gouri_Bp_Hydt1</t>
  </si>
  <si>
    <t>BP1361</t>
  </si>
  <si>
    <t>Ajay Yadav</t>
  </si>
  <si>
    <t>BP1362</t>
  </si>
  <si>
    <t>Jabbar Tajuddin Mulla</t>
  </si>
  <si>
    <t>BP1363</t>
  </si>
  <si>
    <t>BP1364</t>
  </si>
  <si>
    <t>BP1365</t>
  </si>
  <si>
    <t>Pratap Bahadur Singh</t>
  </si>
  <si>
    <t>SLNB1</t>
  </si>
  <si>
    <t>BP1367</t>
  </si>
  <si>
    <t>BP1368</t>
  </si>
  <si>
    <t>Bharat Anna Autade</t>
  </si>
  <si>
    <t>BP1369</t>
  </si>
  <si>
    <t>Poonam Nirala</t>
  </si>
  <si>
    <t>PNQBR</t>
  </si>
  <si>
    <t>BP1370</t>
  </si>
  <si>
    <t>Sanjay Kapoor</t>
  </si>
  <si>
    <t>ATQB1</t>
  </si>
  <si>
    <t>BP1371</t>
  </si>
  <si>
    <t>Devraj Guru</t>
  </si>
  <si>
    <t>BP1372</t>
  </si>
  <si>
    <t>C Kalpana</t>
  </si>
  <si>
    <t>BP1373</t>
  </si>
  <si>
    <t>Aditya Logistics</t>
  </si>
  <si>
    <t>BP1375</t>
  </si>
  <si>
    <t>Janardan Ramchandra Mane</t>
  </si>
  <si>
    <t>PNVB1</t>
  </si>
  <si>
    <t>BP1376</t>
  </si>
  <si>
    <t>Mohinder Singh</t>
  </si>
  <si>
    <t>BP1377</t>
  </si>
  <si>
    <t>BP1378</t>
  </si>
  <si>
    <t>Rizwan Hakim</t>
  </si>
  <si>
    <t>HYDBB</t>
  </si>
  <si>
    <t>BP1383</t>
  </si>
  <si>
    <t>Nilesh Patel</t>
  </si>
  <si>
    <t>BP1384</t>
  </si>
  <si>
    <t>Bhagwati Prasad Mishra</t>
  </si>
  <si>
    <t>MAUB1</t>
  </si>
  <si>
    <t>BP1385</t>
  </si>
  <si>
    <t>Kusuma B M</t>
  </si>
  <si>
    <t>BP1386</t>
  </si>
  <si>
    <t>A To Z Enterprises</t>
  </si>
  <si>
    <t>BP1387</t>
  </si>
  <si>
    <t>S K Enterprises</t>
  </si>
  <si>
    <t>BP1390</t>
  </si>
  <si>
    <t>Sandeep Rathore</t>
  </si>
  <si>
    <t>BP1392</t>
  </si>
  <si>
    <t>Ankush Zimaji Dhawale</t>
  </si>
  <si>
    <t>BP1393</t>
  </si>
  <si>
    <t>Raju Soni</t>
  </si>
  <si>
    <t>BP1394</t>
  </si>
  <si>
    <t>Shishpal</t>
  </si>
  <si>
    <t>BP1395</t>
  </si>
  <si>
    <t>Ran Vijay Singh</t>
  </si>
  <si>
    <t>ADNB1</t>
  </si>
  <si>
    <t>BP1396</t>
  </si>
  <si>
    <t>Jagdish Grover</t>
  </si>
  <si>
    <t>DELB11</t>
  </si>
  <si>
    <t>BP1397</t>
  </si>
  <si>
    <t>Rajnikant</t>
  </si>
  <si>
    <t>MTJB1</t>
  </si>
  <si>
    <t>BP1399</t>
  </si>
  <si>
    <t>Tarun Kanti Ghosh</t>
  </si>
  <si>
    <t>BP1400</t>
  </si>
  <si>
    <t>Karan Singh Raghav</t>
  </si>
  <si>
    <t>BP1401</t>
  </si>
  <si>
    <t>K Keshavulu</t>
  </si>
  <si>
    <t>BAYB1</t>
  </si>
  <si>
    <t>BP1403</t>
  </si>
  <si>
    <t>Satish Kumar Tiwari</t>
  </si>
  <si>
    <t>SGOB1</t>
  </si>
  <si>
    <t>BP1404</t>
  </si>
  <si>
    <t>Ghanshyam Mishra</t>
  </si>
  <si>
    <t>BP1406</t>
  </si>
  <si>
    <t>Chandar Pal Verma</t>
  </si>
  <si>
    <t>BP1410</t>
  </si>
  <si>
    <t>Laddha Ajay Kumar</t>
  </si>
  <si>
    <t>NZBB1</t>
  </si>
  <si>
    <t>BP1411</t>
  </si>
  <si>
    <t>Jai Jai Hari Singh</t>
  </si>
  <si>
    <t>GONB1</t>
  </si>
  <si>
    <t>BP1412</t>
  </si>
  <si>
    <t>Rajendra Kashinath Gupta</t>
  </si>
  <si>
    <t>BP1413</t>
  </si>
  <si>
    <t>Santosh Kumar Sharma</t>
  </si>
  <si>
    <t>BP1414</t>
  </si>
  <si>
    <t>Anil Kumar Sahu</t>
  </si>
  <si>
    <t>BP1416</t>
  </si>
  <si>
    <t>Vikram Nivrutti Bagul</t>
  </si>
  <si>
    <t>BP1417</t>
  </si>
  <si>
    <t>Samir Shamsuddin Solapuri</t>
  </si>
  <si>
    <t>BP1419</t>
  </si>
  <si>
    <t>Shri Ram Transport Co</t>
  </si>
  <si>
    <t>BP1420</t>
  </si>
  <si>
    <t>Suvojit Paul</t>
  </si>
  <si>
    <t>BP1422</t>
  </si>
  <si>
    <t>Shyam Singh</t>
  </si>
  <si>
    <t>BP1423</t>
  </si>
  <si>
    <t>Manoj Kumar Yadav</t>
  </si>
  <si>
    <t>GOIB1</t>
  </si>
  <si>
    <t>BP1424</t>
  </si>
  <si>
    <t>Joanita Fernandes</t>
  </si>
  <si>
    <t>BP1426</t>
  </si>
  <si>
    <t>Deepak Vishwakarma</t>
  </si>
  <si>
    <t>BP1427</t>
  </si>
  <si>
    <t>Kapil Yadav</t>
  </si>
  <si>
    <t>BP1432</t>
  </si>
  <si>
    <t>Atharv Express Services</t>
  </si>
  <si>
    <t>HYDB7</t>
  </si>
  <si>
    <t>BP1433</t>
  </si>
  <si>
    <t>Raja Prabhu</t>
  </si>
  <si>
    <t>BP1435</t>
  </si>
  <si>
    <t>Rajendra Dete</t>
  </si>
  <si>
    <t>BP1436</t>
  </si>
  <si>
    <t>Sanjeet Singh</t>
  </si>
  <si>
    <t>BP1439</t>
  </si>
  <si>
    <t>V N Patel</t>
  </si>
  <si>
    <t>BP1440</t>
  </si>
  <si>
    <t>Porter_Delbo</t>
  </si>
  <si>
    <t>BP1441</t>
  </si>
  <si>
    <t>Ulengala Rajashekar</t>
  </si>
  <si>
    <t>BP1442</t>
  </si>
  <si>
    <t>Kothapalli Ramesh</t>
  </si>
  <si>
    <t>BP1443</t>
  </si>
  <si>
    <t>Chandan Pandey</t>
  </si>
  <si>
    <t>BP1444</t>
  </si>
  <si>
    <t>Pne Tecnho Solutions Pvt Ltd</t>
  </si>
  <si>
    <t>BP1446</t>
  </si>
  <si>
    <t>Amandeep Singh</t>
  </si>
  <si>
    <t>BP1448</t>
  </si>
  <si>
    <t>Vinay Kumar Mandal</t>
  </si>
  <si>
    <t>BP1451</t>
  </si>
  <si>
    <t>Unique Roadline</t>
  </si>
  <si>
    <t>BP1453</t>
  </si>
  <si>
    <t>Jitendra Chambharuji Raut</t>
  </si>
  <si>
    <t>BP1455</t>
  </si>
  <si>
    <t>Dinesh Kumar Rai</t>
  </si>
  <si>
    <t>BP1456</t>
  </si>
  <si>
    <t>Neelam</t>
  </si>
  <si>
    <t>DELBC</t>
  </si>
  <si>
    <t>BP1458</t>
  </si>
  <si>
    <t>Jitender_Delb3</t>
  </si>
  <si>
    <t>BP1459</t>
  </si>
  <si>
    <t>Jeet Singh</t>
  </si>
  <si>
    <t>BP1460</t>
  </si>
  <si>
    <t>Muthu Krishnan S</t>
  </si>
  <si>
    <t>TENB1</t>
  </si>
  <si>
    <t>BP1461</t>
  </si>
  <si>
    <t>Satish Prakash Chaudhari_Pune</t>
  </si>
  <si>
    <t>BP1462</t>
  </si>
  <si>
    <t>Ajay Yadav_Ixwt1</t>
  </si>
  <si>
    <t>BP1464</t>
  </si>
  <si>
    <t>Etn Services</t>
  </si>
  <si>
    <t>SXRB1</t>
  </si>
  <si>
    <t>BP1467</t>
  </si>
  <si>
    <t>Bizongo Solutions Pvt Ltd</t>
  </si>
  <si>
    <t>BP1469</t>
  </si>
  <si>
    <t>Varsha Rani Tempo</t>
  </si>
  <si>
    <t>BP1470</t>
  </si>
  <si>
    <t>Jaspal Charanjit Singh</t>
  </si>
  <si>
    <t>BP1472</t>
  </si>
  <si>
    <t>Redigo Services</t>
  </si>
  <si>
    <t>BP1473</t>
  </si>
  <si>
    <t>Triveni Road Carrier</t>
  </si>
  <si>
    <t>KRBB1</t>
  </si>
  <si>
    <t>BP1474</t>
  </si>
  <si>
    <t>Nikky Kumari</t>
  </si>
  <si>
    <t>BGPB1</t>
  </si>
  <si>
    <t>BP1475</t>
  </si>
  <si>
    <t>Pravin Chandra Jha</t>
  </si>
  <si>
    <t>DBRB1</t>
  </si>
  <si>
    <t>BP1476</t>
  </si>
  <si>
    <t>Jagtar Singh</t>
  </si>
  <si>
    <t>BP1477</t>
  </si>
  <si>
    <t>Krishna Prakash Shukla</t>
  </si>
  <si>
    <t>BP1478</t>
  </si>
  <si>
    <t>Farhanuddin Kazi</t>
  </si>
  <si>
    <t>BP1480</t>
  </si>
  <si>
    <t>Satish Prakash Chaudhari_Pnqb9</t>
  </si>
  <si>
    <t>PNQB9</t>
  </si>
  <si>
    <t>BP1481</t>
  </si>
  <si>
    <t>Bhanupratap Shivprasad Vishwakarma</t>
  </si>
  <si>
    <t>BOMT2</t>
  </si>
  <si>
    <t>BP1482</t>
  </si>
  <si>
    <t>Krishan Kumar_Snpb1</t>
  </si>
  <si>
    <t>BP1483</t>
  </si>
  <si>
    <t>Kamathe Navnath Jaywant</t>
  </si>
  <si>
    <t>PNQB8</t>
  </si>
  <si>
    <t>BP1484</t>
  </si>
  <si>
    <t>Deepjyoti Pal</t>
  </si>
  <si>
    <t>CCUB5</t>
  </si>
  <si>
    <t>BP1485</t>
  </si>
  <si>
    <t>Ashish Yadav</t>
  </si>
  <si>
    <t>LDAB1</t>
  </si>
  <si>
    <t>BP1487</t>
  </si>
  <si>
    <t>Nandkumar Dilip Mulik</t>
  </si>
  <si>
    <t>BP1488</t>
  </si>
  <si>
    <t>Subhadip Banerjee</t>
  </si>
  <si>
    <t>BP1489</t>
  </si>
  <si>
    <t>Girish Kumar Tiwary</t>
  </si>
  <si>
    <t>BP1490</t>
  </si>
  <si>
    <t>Samadhan Bharat Nawadkar</t>
  </si>
  <si>
    <t>STRB1</t>
  </si>
  <si>
    <t>BP1491</t>
  </si>
  <si>
    <t>Santosh Singh_Ccub5</t>
  </si>
  <si>
    <t>BP1492</t>
  </si>
  <si>
    <t>Porter_Maat1</t>
  </si>
  <si>
    <t>MAABG</t>
  </si>
  <si>
    <t>BP1493</t>
  </si>
  <si>
    <t>Mahadeva Swamy</t>
  </si>
  <si>
    <t>BP1494</t>
  </si>
  <si>
    <t>Ramanand P K</t>
  </si>
  <si>
    <t>BP1495</t>
  </si>
  <si>
    <t>Hanumant Jayvant Jagdale</t>
  </si>
  <si>
    <t>PNQBK</t>
  </si>
  <si>
    <t>BP1496</t>
  </si>
  <si>
    <t>Parmar P K</t>
  </si>
  <si>
    <t>BP1498</t>
  </si>
  <si>
    <t>Dharmraj Suresh Sirsat</t>
  </si>
  <si>
    <t>BP1499</t>
  </si>
  <si>
    <t>Shriram Swami</t>
  </si>
  <si>
    <t>BHLB1</t>
  </si>
  <si>
    <t>BP1500</t>
  </si>
  <si>
    <t>Ravinder Singh</t>
  </si>
  <si>
    <t>BP1501</t>
  </si>
  <si>
    <t>Sanjeev Kumar</t>
  </si>
  <si>
    <t>BP1502</t>
  </si>
  <si>
    <t>Sunil Maheshwari</t>
  </si>
  <si>
    <t>NMHB1</t>
  </si>
  <si>
    <t>BP1504</t>
  </si>
  <si>
    <t>Shivesh Gautam</t>
  </si>
  <si>
    <t>REWB1</t>
  </si>
  <si>
    <t>BP1505</t>
  </si>
  <si>
    <t>Rahul Tiwari</t>
  </si>
  <si>
    <t>BP1506</t>
  </si>
  <si>
    <t>Rajnarayan Tiwari</t>
  </si>
  <si>
    <t>IXYB1</t>
  </si>
  <si>
    <t>BP1507</t>
  </si>
  <si>
    <t>Vindsor Logistics (India) Private Limited</t>
  </si>
  <si>
    <t>BP1508</t>
  </si>
  <si>
    <t>Maharban Singh</t>
  </si>
  <si>
    <t>RTMB1</t>
  </si>
  <si>
    <t>BP1509</t>
  </si>
  <si>
    <t>Himanshu Chaturvedi</t>
  </si>
  <si>
    <t>BP1510</t>
  </si>
  <si>
    <t>Anuj Yadav</t>
  </si>
  <si>
    <t>BP1511</t>
  </si>
  <si>
    <t>Vinod Kumar_Tsrb1</t>
  </si>
  <si>
    <t>TSRB1</t>
  </si>
  <si>
    <t>BP1512</t>
  </si>
  <si>
    <t>Dilip Singh</t>
  </si>
  <si>
    <t>BRYB1</t>
  </si>
  <si>
    <t>BP1513</t>
  </si>
  <si>
    <t>Laxmi Gupta</t>
  </si>
  <si>
    <t>IXDB1</t>
  </si>
  <si>
    <t>BP1515</t>
  </si>
  <si>
    <t>Neeraj Sharma</t>
  </si>
  <si>
    <t>PTAB1</t>
  </si>
  <si>
    <t>BP1519</t>
  </si>
  <si>
    <t>Rohit Kashyap</t>
  </si>
  <si>
    <t>BP1520</t>
  </si>
  <si>
    <t>Vinod Dadarao Tavar</t>
  </si>
  <si>
    <t>AMIB1</t>
  </si>
  <si>
    <t>BP1521</t>
  </si>
  <si>
    <t>Jitendra Kumar Koshta</t>
  </si>
  <si>
    <t>BP1522</t>
  </si>
  <si>
    <t>Abdul Naeem Khan</t>
  </si>
  <si>
    <t>BP1523</t>
  </si>
  <si>
    <t>Prabhat Mahato</t>
  </si>
  <si>
    <t>BP1524</t>
  </si>
  <si>
    <t>Varun Aadhya Transport</t>
  </si>
  <si>
    <t>BP1525</t>
  </si>
  <si>
    <t>Maria Chowdhury</t>
  </si>
  <si>
    <t>TEZB1</t>
  </si>
  <si>
    <t>BP1526</t>
  </si>
  <si>
    <t>Girijesh Vishkarma</t>
  </si>
  <si>
    <t>BP1527</t>
  </si>
  <si>
    <t>Pappu Kumar_Ixrb1</t>
  </si>
  <si>
    <t>BP1528</t>
  </si>
  <si>
    <t>Puspendra Kumar</t>
  </si>
  <si>
    <t>BP1529</t>
  </si>
  <si>
    <t>Richard Rodrigues</t>
  </si>
  <si>
    <t>IXEB1</t>
  </si>
  <si>
    <t>BP1530</t>
  </si>
  <si>
    <t>Porter_Blrbj</t>
  </si>
  <si>
    <t>BP1531</t>
  </si>
  <si>
    <t>Santosh Kumar_Mzub1</t>
  </si>
  <si>
    <t>MZUB1</t>
  </si>
  <si>
    <t>BP1532</t>
  </si>
  <si>
    <t>Goutam Das</t>
  </si>
  <si>
    <t>BP1534</t>
  </si>
  <si>
    <t>Manishkumar Bhogilal Joshii</t>
  </si>
  <si>
    <t>BP1535</t>
  </si>
  <si>
    <t>Sunil Rajput</t>
  </si>
  <si>
    <t>JHSB1</t>
  </si>
  <si>
    <t>BP1536</t>
  </si>
  <si>
    <t>Yuvraj Nitin Gosavi</t>
  </si>
  <si>
    <t>BP1537</t>
  </si>
  <si>
    <t>Area Wide Logistics</t>
  </si>
  <si>
    <t>BP1539</t>
  </si>
  <si>
    <t>Utpal Dey</t>
  </si>
  <si>
    <t>BP1540</t>
  </si>
  <si>
    <t>Pravin Ashok Naikwadi</t>
  </si>
  <si>
    <t>BP1541</t>
  </si>
  <si>
    <t>Gurdeep Singh</t>
  </si>
  <si>
    <t>BP1542</t>
  </si>
  <si>
    <t>Rakesh Kumar Rai</t>
  </si>
  <si>
    <t>BP1543</t>
  </si>
  <si>
    <t>Lynks Logistics Limited</t>
  </si>
  <si>
    <t>MAABP</t>
  </si>
  <si>
    <t>BP1545</t>
  </si>
  <si>
    <t>Amit Kumar Tiwari_Lkot1</t>
  </si>
  <si>
    <t>BP1546</t>
  </si>
  <si>
    <t>Parmeshwar Upadhyay</t>
  </si>
  <si>
    <t>BP1548</t>
  </si>
  <si>
    <t>Harkesh_Delbf</t>
  </si>
  <si>
    <t>BP1549</t>
  </si>
  <si>
    <t>Shrikant Rohidas Kashid</t>
  </si>
  <si>
    <t>BP1550</t>
  </si>
  <si>
    <t>S Venugopalarao</t>
  </si>
  <si>
    <t>PTRB1</t>
  </si>
  <si>
    <t>BP1551</t>
  </si>
  <si>
    <t>Murugesan C</t>
  </si>
  <si>
    <t>BP1552</t>
  </si>
  <si>
    <t>Dhrmendra Kalita</t>
  </si>
  <si>
    <t>BP1553</t>
  </si>
  <si>
    <t>Sukhadas Bairagi</t>
  </si>
  <si>
    <t>CWAB1</t>
  </si>
  <si>
    <t>BP1554</t>
  </si>
  <si>
    <t>Ramasamy K</t>
  </si>
  <si>
    <t>BP1555</t>
  </si>
  <si>
    <t>Shakuntla</t>
  </si>
  <si>
    <t>BP1558</t>
  </si>
  <si>
    <t>Swati Rohit Jagdale</t>
  </si>
  <si>
    <t>BP1559</t>
  </si>
  <si>
    <t>Ganesan R_Kpmb1</t>
  </si>
  <si>
    <t>KPMB1</t>
  </si>
  <si>
    <t>BP1561</t>
  </si>
  <si>
    <t>Arjun Singh Sisodiya</t>
  </si>
  <si>
    <t>BP1562</t>
  </si>
  <si>
    <t>Vijay Kumar_Delbc</t>
  </si>
  <si>
    <t>BP1563</t>
  </si>
  <si>
    <t>Babita Devi</t>
  </si>
  <si>
    <t>BP1564</t>
  </si>
  <si>
    <t>Hrishkesh Vishwanath Ghuge</t>
  </si>
  <si>
    <t>BP1565</t>
  </si>
  <si>
    <t>Bahadurbhai Prabhatbhai Jalu</t>
  </si>
  <si>
    <t>BP1566</t>
  </si>
  <si>
    <t>Ferozkhan Z_Srib1</t>
  </si>
  <si>
    <t>SRIB1</t>
  </si>
  <si>
    <t>BP1569</t>
  </si>
  <si>
    <t>Manoranjan Das</t>
  </si>
  <si>
    <t>BP1570</t>
  </si>
  <si>
    <t>Swati Ranjit Suryawanshi</t>
  </si>
  <si>
    <t>BP1571</t>
  </si>
  <si>
    <t>Vavadiya Bhaveshbhai Kalabhai</t>
  </si>
  <si>
    <t>BP1572</t>
  </si>
  <si>
    <t>Karni Venture Pvt Ltd</t>
  </si>
  <si>
    <t>BP1573</t>
  </si>
  <si>
    <t>Arun Kumar Yadav</t>
  </si>
  <si>
    <t>BP1575</t>
  </si>
  <si>
    <t>Swagat Maharana</t>
  </si>
  <si>
    <t>BP1576</t>
  </si>
  <si>
    <t>Satish Kalita</t>
  </si>
  <si>
    <t>BP1577</t>
  </si>
  <si>
    <t>Rajesh Singh_Vnsb1</t>
  </si>
  <si>
    <t>BP1578</t>
  </si>
  <si>
    <t>Santosh Kumar Sahoo</t>
  </si>
  <si>
    <t>BAMB1</t>
  </si>
  <si>
    <t>BP1579</t>
  </si>
  <si>
    <t>Satyendra Kumar Sinha</t>
  </si>
  <si>
    <t>BP1580</t>
  </si>
  <si>
    <t>Pinky Kalita</t>
  </si>
  <si>
    <t>BP1581</t>
  </si>
  <si>
    <t>Reliable Logistics Solution</t>
  </si>
  <si>
    <t>BP1582</t>
  </si>
  <si>
    <t>Deepak Sabharwal</t>
  </si>
  <si>
    <t>BP1583</t>
  </si>
  <si>
    <t>Shadowfax Technologies Pvt Ltd</t>
  </si>
  <si>
    <t>BP1584</t>
  </si>
  <si>
    <t>Ramesh Chandra Puhan</t>
  </si>
  <si>
    <t>BLSB1</t>
  </si>
  <si>
    <t>BP1585</t>
  </si>
  <si>
    <t>B Sasipriya</t>
  </si>
  <si>
    <t>TIRB1</t>
  </si>
  <si>
    <t>BP1586</t>
  </si>
  <si>
    <t>Abhishek Dilip Chougule</t>
  </si>
  <si>
    <t>BP1587</t>
  </si>
  <si>
    <t>Shinde Rajendra Balkrishna</t>
  </si>
  <si>
    <t>CHIB1</t>
  </si>
  <si>
    <t>BP1588</t>
  </si>
  <si>
    <t>Arpita Dhara</t>
  </si>
  <si>
    <t>BP1589</t>
  </si>
  <si>
    <t>Ramshankar Kashayap</t>
  </si>
  <si>
    <t>BP1590</t>
  </si>
  <si>
    <t>Davinder Kumar</t>
  </si>
  <si>
    <t>MHLB1</t>
  </si>
  <si>
    <t>BP1591</t>
  </si>
  <si>
    <t>Kamleshbhai Muljibhai Rabari</t>
  </si>
  <si>
    <t>BP1592</t>
  </si>
  <si>
    <t>Prasanta Paul</t>
  </si>
  <si>
    <t>BP1593</t>
  </si>
  <si>
    <t>Gubbala Rajesh</t>
  </si>
  <si>
    <t>BP1594</t>
  </si>
  <si>
    <t>Prasad Murlidhar Vedpathak</t>
  </si>
  <si>
    <t>BP1595</t>
  </si>
  <si>
    <t>R Raja Ramnath</t>
  </si>
  <si>
    <t>BP1596</t>
  </si>
  <si>
    <t>K Deekeswaran</t>
  </si>
  <si>
    <t>MAAT2</t>
  </si>
  <si>
    <t>BP1597</t>
  </si>
  <si>
    <t>Jaya Deepak Vishwakarma_Margao</t>
  </si>
  <si>
    <t>BP1598</t>
  </si>
  <si>
    <t>Jaya Deepak Vishwakarma_Verna</t>
  </si>
  <si>
    <t>BP1599</t>
  </si>
  <si>
    <t>Yudhishtar Kumar Punia</t>
  </si>
  <si>
    <t>BP1600</t>
  </si>
  <si>
    <t>Bhanu Pratap Sharma</t>
  </si>
  <si>
    <t>BP1601</t>
  </si>
  <si>
    <t>Durai A</t>
  </si>
  <si>
    <t>BP1602</t>
  </si>
  <si>
    <t>Rahul Tiwari_Lkot1</t>
  </si>
  <si>
    <t>BP1603</t>
  </si>
  <si>
    <t>Niroj Roy</t>
  </si>
  <si>
    <t>BP1604</t>
  </si>
  <si>
    <t>Pothamsetty Shankarreddy</t>
  </si>
  <si>
    <t>CDPB1</t>
  </si>
  <si>
    <t>BP1605</t>
  </si>
  <si>
    <t>Sampath Budde</t>
  </si>
  <si>
    <t>BP1606</t>
  </si>
  <si>
    <t>Amit Kumar Rai</t>
  </si>
  <si>
    <t>GOPB1</t>
  </si>
  <si>
    <t>BP1607</t>
  </si>
  <si>
    <t>Navath Rajesh</t>
  </si>
  <si>
    <t>BP1608</t>
  </si>
  <si>
    <t>G V Srinivas Rao</t>
  </si>
  <si>
    <t>HYDBC</t>
  </si>
  <si>
    <t>BP1610</t>
  </si>
  <si>
    <t>Daya Express_Bp</t>
  </si>
  <si>
    <t>BP1611</t>
  </si>
  <si>
    <t>Ramshyam Road Carrier</t>
  </si>
  <si>
    <t>BP1612</t>
  </si>
  <si>
    <t>Mozssam Ali</t>
  </si>
  <si>
    <t>BOYB1</t>
  </si>
  <si>
    <t>BP1613</t>
  </si>
  <si>
    <t>Suresh Kumar V</t>
  </si>
  <si>
    <t>KTYB1</t>
  </si>
  <si>
    <t>BP1614</t>
  </si>
  <si>
    <t>Abhishek Kumar Sharma</t>
  </si>
  <si>
    <t>FZDB1</t>
  </si>
  <si>
    <t>BP1616</t>
  </si>
  <si>
    <t>Satish Reddy G V</t>
  </si>
  <si>
    <t>BP1617</t>
  </si>
  <si>
    <t>Surendra Kumar</t>
  </si>
  <si>
    <t>BP1618</t>
  </si>
  <si>
    <t>Arti Jayeshbhai Tarsaria</t>
  </si>
  <si>
    <t>BP1619</t>
  </si>
  <si>
    <t>S V Agencies_Bp</t>
  </si>
  <si>
    <t>BP1620</t>
  </si>
  <si>
    <t>Ekta</t>
  </si>
  <si>
    <t>BP1622</t>
  </si>
  <si>
    <t>Ishwar Bhatiya</t>
  </si>
  <si>
    <t>BP1624</t>
  </si>
  <si>
    <t>Mridul Deka</t>
  </si>
  <si>
    <t>BP1625</t>
  </si>
  <si>
    <t>Hemanta Kathahajarika</t>
  </si>
  <si>
    <t>BP1627</t>
  </si>
  <si>
    <t>Niranjan Nath</t>
  </si>
  <si>
    <t>BP1628</t>
  </si>
  <si>
    <t>Sree Lakshmi Logistics</t>
  </si>
  <si>
    <t>DVGB1</t>
  </si>
  <si>
    <t>BP1630</t>
  </si>
  <si>
    <t>Ajoy Sankar Bora</t>
  </si>
  <si>
    <t>JRHB1</t>
  </si>
  <si>
    <t>Total number of partners</t>
  </si>
  <si>
    <t>Total number of partners with a budget</t>
  </si>
  <si>
    <t>Total number of partners with no cost struucture</t>
  </si>
  <si>
    <t>Overpaid partners making a loss (among partners with cost structure)</t>
  </si>
  <si>
    <t>Total</t>
  </si>
  <si>
    <t>Cost_per_kg</t>
  </si>
  <si>
    <t>Cost_per_kg vs Cost</t>
  </si>
  <si>
    <t>Per_kg_payout and Payout</t>
  </si>
  <si>
    <t>Note: Per_kg_rate = Per_kg_payout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</si>
</sst>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 #,##0;[Red]&quot;₹&quot;\ \-#,##0"/>
    <numFmt numFmtId="164" formatCode="&quot;₹&quot;\ #,##0.0;[Red]&quot;₹&quot;\ \-#,##0.0"/>
    <numFmt numFmtId="165" formatCode="0.0%"/>
    <numFmt numFmtId="166" formatCode="[$₹]#,##0"/>
    <numFmt numFmtId="167" formatCode="[$₹]#,##0.00"/>
    <numFmt numFmtId="168" formatCode="[$₹]#,##0.0000"/>
    <numFmt numFmtId="169" formatCode="&quot;₹&quot;\ #,##0.00"/>
    <numFmt numFmtId="170" formatCode="0.000"/>
    <numFmt numFmtId="171" formatCode="0.0"/>
  </numFmts>
  <fonts count="8" x14ac:knownFonts="1">
    <font>
      <sz val="11"/>
      <color theme="1"/>
      <name val="Calibri"/>
      <family val="2"/>
      <scheme val="minor"/>
    </font>
    <font>
      <sz val="10"/>
      <color rgb="FF000000"/>
      <name val="Calibri"/>
      <family val="2"/>
      <scheme val="minor"/>
    </font>
    <font>
      <b/>
      <sz val="11"/>
      <color rgb="FF000000"/>
      <name val="Arial"/>
      <family val="2"/>
    </font>
    <font>
      <sz val="11"/>
      <color rgb="FF000000"/>
      <name val="Arial"/>
      <family val="2"/>
    </font>
    <font>
      <sz val="11"/>
      <color theme="1"/>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9" tint="0.39997558519241921"/>
      </top>
      <bottom style="thin">
        <color theme="9" tint="0.39997558519241921"/>
      </bottom>
      <diagonal/>
    </border>
  </borders>
  <cellStyleXfs count="2">
    <xf numFmtId="0" fontId="0" fillId="0" borderId="0"/>
    <xf numFmtId="0" fontId="1" fillId="0" borderId="0"/>
  </cellStyleXfs>
  <cellXfs count="60">
    <xf numFmtId="0" fontId="0" fillId="0" borderId="0" xfId="0"/>
    <xf numFmtId="0" fontId="2" fillId="0" borderId="0" xfId="1" applyFont="1"/>
    <xf numFmtId="3" fontId="3" fillId="0" borderId="0" xfId="1" applyNumberFormat="1" applyFont="1"/>
    <xf numFmtId="10" fontId="3" fillId="0" borderId="0" xfId="1" applyNumberFormat="1" applyFont="1"/>
    <xf numFmtId="0" fontId="3" fillId="0" borderId="0" xfId="1" applyFont="1"/>
    <xf numFmtId="0" fontId="5" fillId="0" borderId="0" xfId="1" applyFont="1"/>
    <xf numFmtId="0" fontId="5" fillId="0" borderId="0" xfId="1" applyFont="1" applyAlignment="1">
      <alignment wrapText="1"/>
    </xf>
    <xf numFmtId="164" fontId="0" fillId="0" borderId="0" xfId="0" applyNumberFormat="1"/>
    <xf numFmtId="6" fontId="0" fillId="0" borderId="0" xfId="0" applyNumberFormat="1"/>
    <xf numFmtId="0" fontId="7" fillId="0" borderId="0" xfId="0" applyFont="1"/>
    <xf numFmtId="0" fontId="7" fillId="0" borderId="0" xfId="1" applyFont="1"/>
    <xf numFmtId="0" fontId="4" fillId="0" borderId="0" xfId="1" applyFont="1"/>
    <xf numFmtId="9" fontId="4" fillId="0" borderId="0" xfId="1" applyNumberFormat="1" applyFont="1"/>
    <xf numFmtId="165" fontId="4" fillId="0" borderId="0" xfId="1" applyNumberFormat="1" applyFont="1"/>
    <xf numFmtId="3" fontId="4" fillId="0" borderId="0" xfId="1" applyNumberFormat="1" applyFont="1"/>
    <xf numFmtId="166" fontId="4" fillId="0" borderId="0" xfId="1" applyNumberFormat="1" applyFont="1"/>
    <xf numFmtId="10" fontId="4" fillId="0" borderId="0" xfId="1" applyNumberFormat="1" applyFont="1"/>
    <xf numFmtId="167" fontId="4" fillId="0" borderId="0" xfId="1" applyNumberFormat="1" applyFont="1"/>
    <xf numFmtId="1" fontId="4" fillId="0" borderId="0" xfId="1" applyNumberFormat="1" applyFont="1"/>
    <xf numFmtId="0" fontId="6" fillId="0" borderId="1" xfId="1" applyFont="1" applyBorder="1" applyAlignment="1">
      <alignment horizontal="left" vertical="top"/>
    </xf>
    <xf numFmtId="0" fontId="6" fillId="0" borderId="2" xfId="1" applyFont="1" applyBorder="1" applyAlignment="1">
      <alignment horizontal="left" vertical="top"/>
    </xf>
    <xf numFmtId="0" fontId="6" fillId="0" borderId="3" xfId="1" applyFont="1" applyBorder="1" applyAlignment="1">
      <alignment horizontal="left" vertical="top"/>
    </xf>
    <xf numFmtId="2" fontId="4" fillId="0" borderId="0" xfId="1" applyNumberFormat="1" applyFont="1"/>
    <xf numFmtId="0" fontId="6" fillId="0" borderId="6" xfId="1" applyFont="1" applyBorder="1" applyAlignment="1">
      <alignment horizontal="left" vertical="top"/>
    </xf>
    <xf numFmtId="0" fontId="6" fillId="0" borderId="7" xfId="1" applyFont="1" applyBorder="1" applyAlignment="1">
      <alignment horizontal="left" vertical="top"/>
    </xf>
    <xf numFmtId="0" fontId="6" fillId="0" borderId="8" xfId="1" applyFont="1" applyBorder="1" applyAlignment="1">
      <alignment horizontal="left" vertical="top"/>
    </xf>
    <xf numFmtId="168" fontId="4" fillId="0" borderId="0" xfId="1" applyNumberFormat="1" applyFont="1"/>
    <xf numFmtId="0" fontId="6" fillId="0" borderId="0" xfId="1" applyFont="1" applyAlignment="1">
      <alignment vertical="top"/>
    </xf>
    <xf numFmtId="4" fontId="4" fillId="0" borderId="0" xfId="1" applyNumberFormat="1" applyFont="1"/>
    <xf numFmtId="3" fontId="0" fillId="0" borderId="0" xfId="0" applyNumberFormat="1"/>
    <xf numFmtId="9" fontId="0" fillId="0" borderId="0" xfId="0" applyNumberFormat="1"/>
    <xf numFmtId="169" fontId="7" fillId="0" borderId="0" xfId="0" applyNumberFormat="1" applyFont="1"/>
    <xf numFmtId="169" fontId="0" fillId="0" borderId="0" xfId="0" applyNumberFormat="1"/>
    <xf numFmtId="2" fontId="7" fillId="0" borderId="0" xfId="0" applyNumberFormat="1" applyFont="1"/>
    <xf numFmtId="2" fontId="0" fillId="0" borderId="0" xfId="0" applyNumberFormat="1"/>
    <xf numFmtId="10" fontId="0" fillId="0" borderId="0" xfId="0" applyNumberFormat="1"/>
    <xf numFmtId="170" fontId="0" fillId="0" borderId="0" xfId="0" applyNumberFormat="1"/>
    <xf numFmtId="0" fontId="0" fillId="0" borderId="14" xfId="0" applyBorder="1"/>
    <xf numFmtId="171" fontId="0" fillId="0" borderId="0" xfId="0" applyNumberFormat="1"/>
    <xf numFmtId="0" fontId="0" fillId="2" borderId="0" xfId="0" applyFill="1"/>
    <xf numFmtId="10" fontId="0" fillId="2" borderId="0" xfId="0" applyNumberFormat="1" applyFill="1"/>
    <xf numFmtId="0" fontId="6" fillId="0" borderId="1" xfId="1" applyFont="1" applyBorder="1" applyAlignment="1">
      <alignment horizontal="left" vertical="top"/>
    </xf>
    <xf numFmtId="0" fontId="6" fillId="0" borderId="2" xfId="1" applyFont="1" applyBorder="1" applyAlignment="1">
      <alignment horizontal="left" vertical="top"/>
    </xf>
    <xf numFmtId="0" fontId="6" fillId="0" borderId="3" xfId="1" applyFont="1" applyBorder="1" applyAlignment="1">
      <alignment horizontal="left" vertical="top"/>
    </xf>
    <xf numFmtId="0" fontId="6" fillId="0" borderId="4" xfId="1" applyFont="1" applyBorder="1" applyAlignment="1">
      <alignment horizontal="left" vertical="top"/>
    </xf>
    <xf numFmtId="0" fontId="6" fillId="0" borderId="0" xfId="1" applyFont="1" applyAlignment="1">
      <alignment horizontal="left" vertical="top"/>
    </xf>
    <xf numFmtId="0" fontId="6" fillId="0" borderId="5" xfId="1" applyFont="1" applyBorder="1" applyAlignment="1">
      <alignment horizontal="left" vertical="top"/>
    </xf>
    <xf numFmtId="0" fontId="6" fillId="0" borderId="6" xfId="1" applyFont="1" applyBorder="1" applyAlignment="1">
      <alignment horizontal="left" vertical="top"/>
    </xf>
    <xf numFmtId="0" fontId="6" fillId="0" borderId="7" xfId="1" applyFont="1" applyBorder="1" applyAlignment="1">
      <alignment horizontal="left" vertical="top"/>
    </xf>
    <xf numFmtId="0" fontId="6" fillId="0" borderId="8" xfId="1" applyFont="1" applyBorder="1" applyAlignment="1">
      <alignment horizontal="left" vertical="top"/>
    </xf>
    <xf numFmtId="0" fontId="5" fillId="2" borderId="9" xfId="1" applyFont="1" applyFill="1" applyBorder="1" applyAlignment="1">
      <alignment horizontal="center"/>
    </xf>
    <xf numFmtId="0" fontId="5" fillId="2" borderId="10" xfId="1" applyFont="1" applyFill="1" applyBorder="1" applyAlignment="1">
      <alignment horizontal="center"/>
    </xf>
    <xf numFmtId="0" fontId="5" fillId="3" borderId="9" xfId="1" applyFont="1" applyFill="1" applyBorder="1" applyAlignment="1">
      <alignment horizontal="center"/>
    </xf>
    <xf numFmtId="0" fontId="5" fillId="3" borderId="10" xfId="1" applyFont="1" applyFill="1" applyBorder="1" applyAlignment="1">
      <alignment horizontal="center"/>
    </xf>
    <xf numFmtId="0" fontId="6" fillId="4" borderId="11" xfId="1" applyFont="1" applyFill="1" applyBorder="1" applyAlignment="1">
      <alignment horizontal="left" vertical="top"/>
    </xf>
    <xf numFmtId="0" fontId="6" fillId="4" borderId="12" xfId="1" applyFont="1" applyFill="1" applyBorder="1" applyAlignment="1">
      <alignment horizontal="left" vertical="top"/>
    </xf>
    <xf numFmtId="0" fontId="6" fillId="4" borderId="13" xfId="1" applyFont="1" applyFill="1" applyBorder="1" applyAlignment="1">
      <alignment horizontal="left" vertical="top"/>
    </xf>
    <xf numFmtId="0" fontId="6" fillId="0" borderId="11" xfId="1" applyFont="1" applyBorder="1" applyAlignment="1">
      <alignment horizontal="left" vertical="top"/>
    </xf>
    <xf numFmtId="0" fontId="6" fillId="0" borderId="12" xfId="1" applyFont="1" applyBorder="1" applyAlignment="1">
      <alignment horizontal="left" vertical="top"/>
    </xf>
    <xf numFmtId="0" fontId="6" fillId="0" borderId="13" xfId="1" applyFont="1" applyBorder="1" applyAlignment="1">
      <alignment horizontal="left" vertical="top"/>
    </xf>
  </cellXfs>
  <cellStyles count="2">
    <cellStyle name="Normal" xfId="0" builtinId="0"/>
    <cellStyle name="Normal 2" xfId="1" xr:uid="{EE4AED24-2385-42BD-A4D2-4C91AFC53C2F}"/>
  </cellStyles>
  <dxfs count="38">
    <dxf>
      <font>
        <color rgb="FF9C0006"/>
      </font>
      <fill>
        <patternFill>
          <bgColor rgb="FFFFC7CE"/>
        </patternFill>
      </fill>
    </dxf>
    <dxf>
      <fill>
        <patternFill>
          <bgColor rgb="FFFFFF00"/>
        </patternFill>
      </fill>
    </dxf>
    <dxf>
      <fill>
        <patternFill patternType="solid">
          <fgColor rgb="FFB7E1CD"/>
          <bgColor rgb="FFB7E1CD"/>
        </patternFill>
      </fill>
    </dxf>
    <dxf>
      <numFmt numFmtId="14" formatCode="0.00%"/>
    </dxf>
    <dxf>
      <numFmt numFmtId="171" formatCode="0.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strRef>
              <c:f>cost_base!$I$2:$I$64</c:f>
              <c:strCache>
                <c:ptCount val="63"/>
                <c:pt idx="0">
                  <c:v>2018</c:v>
                </c:pt>
                <c:pt idx="1">
                  <c:v>2017</c:v>
                </c:pt>
                <c:pt idx="2">
                  <c:v>NA</c:v>
                </c:pt>
                <c:pt idx="3">
                  <c:v>2014</c:v>
                </c:pt>
                <c:pt idx="4">
                  <c:v>2019</c:v>
                </c:pt>
                <c:pt idx="5">
                  <c:v>2016</c:v>
                </c:pt>
                <c:pt idx="6">
                  <c:v>2012</c:v>
                </c:pt>
                <c:pt idx="7">
                  <c:v>2019</c:v>
                </c:pt>
                <c:pt idx="8">
                  <c:v>2016</c:v>
                </c:pt>
                <c:pt idx="9">
                  <c:v>2017</c:v>
                </c:pt>
                <c:pt idx="10">
                  <c:v>NA</c:v>
                </c:pt>
                <c:pt idx="11">
                  <c:v>2016</c:v>
                </c:pt>
                <c:pt idx="12">
                  <c:v>2013</c:v>
                </c:pt>
                <c:pt idx="13">
                  <c:v>NA</c:v>
                </c:pt>
                <c:pt idx="14">
                  <c:v>2020</c:v>
                </c:pt>
                <c:pt idx="15">
                  <c:v>2010</c:v>
                </c:pt>
                <c:pt idx="16">
                  <c:v>2019</c:v>
                </c:pt>
                <c:pt idx="17">
                  <c:v>2019</c:v>
                </c:pt>
                <c:pt idx="18">
                  <c:v>2020</c:v>
                </c:pt>
                <c:pt idx="19">
                  <c:v>2012</c:v>
                </c:pt>
                <c:pt idx="20">
                  <c:v>NA</c:v>
                </c:pt>
                <c:pt idx="21">
                  <c:v>2020</c:v>
                </c:pt>
                <c:pt idx="22">
                  <c:v>2018</c:v>
                </c:pt>
                <c:pt idx="23">
                  <c:v>2013</c:v>
                </c:pt>
                <c:pt idx="24">
                  <c:v>NA</c:v>
                </c:pt>
                <c:pt idx="25">
                  <c:v>2019</c:v>
                </c:pt>
                <c:pt idx="26">
                  <c:v>2018</c:v>
                </c:pt>
                <c:pt idx="27">
                  <c:v>2013</c:v>
                </c:pt>
                <c:pt idx="28">
                  <c:v>2015</c:v>
                </c:pt>
                <c:pt idx="29">
                  <c:v>2013</c:v>
                </c:pt>
                <c:pt idx="30">
                  <c:v>2011</c:v>
                </c:pt>
                <c:pt idx="31">
                  <c:v>NA</c:v>
                </c:pt>
                <c:pt idx="32">
                  <c:v>2013</c:v>
                </c:pt>
                <c:pt idx="33">
                  <c:v>2015</c:v>
                </c:pt>
                <c:pt idx="34">
                  <c:v>2014</c:v>
                </c:pt>
                <c:pt idx="35">
                  <c:v>2012</c:v>
                </c:pt>
                <c:pt idx="36">
                  <c:v>2015</c:v>
                </c:pt>
                <c:pt idx="37">
                  <c:v>NA</c:v>
                </c:pt>
                <c:pt idx="38">
                  <c:v>2014</c:v>
                </c:pt>
                <c:pt idx="39">
                  <c:v>2014</c:v>
                </c:pt>
                <c:pt idx="40">
                  <c:v>2020</c:v>
                </c:pt>
                <c:pt idx="41">
                  <c:v>2012</c:v>
                </c:pt>
                <c:pt idx="42">
                  <c:v>2019</c:v>
                </c:pt>
                <c:pt idx="43">
                  <c:v>NA</c:v>
                </c:pt>
                <c:pt idx="44">
                  <c:v>2020</c:v>
                </c:pt>
                <c:pt idx="45">
                  <c:v>2014</c:v>
                </c:pt>
                <c:pt idx="46">
                  <c:v>2018</c:v>
                </c:pt>
                <c:pt idx="47">
                  <c:v>2015</c:v>
                </c:pt>
                <c:pt idx="48">
                  <c:v>2019</c:v>
                </c:pt>
                <c:pt idx="49">
                  <c:v>2018</c:v>
                </c:pt>
                <c:pt idx="50">
                  <c:v>NA</c:v>
                </c:pt>
                <c:pt idx="51">
                  <c:v>2011</c:v>
                </c:pt>
                <c:pt idx="52">
                  <c:v>2015</c:v>
                </c:pt>
                <c:pt idx="53">
                  <c:v>2019</c:v>
                </c:pt>
                <c:pt idx="54">
                  <c:v>NA</c:v>
                </c:pt>
                <c:pt idx="55">
                  <c:v>2018</c:v>
                </c:pt>
                <c:pt idx="56">
                  <c:v>2018</c:v>
                </c:pt>
                <c:pt idx="57">
                  <c:v>2014</c:v>
                </c:pt>
                <c:pt idx="58">
                  <c:v>2019</c:v>
                </c:pt>
                <c:pt idx="59">
                  <c:v>NA</c:v>
                </c:pt>
                <c:pt idx="60">
                  <c:v>2010</c:v>
                </c:pt>
                <c:pt idx="61">
                  <c:v>2015</c:v>
                </c:pt>
                <c:pt idx="62">
                  <c:v>2015</c:v>
                </c:pt>
              </c:strCache>
            </c:strRef>
          </c:xVal>
          <c:yVal>
            <c:numRef>
              <c:f>cost_base!$J$2:$J$64</c:f>
              <c:numCache>
                <c:formatCode>General</c:formatCode>
                <c:ptCount val="63"/>
                <c:pt idx="0">
                  <c:v>2.5</c:v>
                </c:pt>
                <c:pt idx="1">
                  <c:v>0.75</c:v>
                </c:pt>
                <c:pt idx="2">
                  <c:v>2.5</c:v>
                </c:pt>
                <c:pt idx="3">
                  <c:v>6.5900268382448797</c:v>
                </c:pt>
                <c:pt idx="4">
                  <c:v>1.3894248629666022</c:v>
                </c:pt>
                <c:pt idx="5">
                  <c:v>1.5806763812306639</c:v>
                </c:pt>
                <c:pt idx="6">
                  <c:v>0.75264980525332092</c:v>
                </c:pt>
                <c:pt idx="7">
                  <c:v>0.78423707313208679</c:v>
                </c:pt>
                <c:pt idx="8">
                  <c:v>2.042136553081618</c:v>
                </c:pt>
                <c:pt idx="9">
                  <c:v>5.1635046388777424</c:v>
                </c:pt>
                <c:pt idx="10">
                  <c:v>8.2407106661901022</c:v>
                </c:pt>
                <c:pt idx="11">
                  <c:v>0.79022382032227789</c:v>
                </c:pt>
                <c:pt idx="12">
                  <c:v>2.4855141620694923</c:v>
                </c:pt>
                <c:pt idx="13">
                  <c:v>8.6536756158497194</c:v>
                </c:pt>
                <c:pt idx="14">
                  <c:v>0.87164452163370731</c:v>
                </c:pt>
                <c:pt idx="15">
                  <c:v>0.75</c:v>
                </c:pt>
                <c:pt idx="16">
                  <c:v>1.1466290648202664</c:v>
                </c:pt>
                <c:pt idx="17">
                  <c:v>1.3894248629666022</c:v>
                </c:pt>
                <c:pt idx="18">
                  <c:v>2.1170956821339351</c:v>
                </c:pt>
                <c:pt idx="19">
                  <c:v>6.5900268382448797</c:v>
                </c:pt>
                <c:pt idx="20">
                  <c:v>6.3444422201305457</c:v>
                </c:pt>
                <c:pt idx="21">
                  <c:v>3.0291773948414247</c:v>
                </c:pt>
                <c:pt idx="22">
                  <c:v>0.78423707313208679</c:v>
                </c:pt>
                <c:pt idx="23">
                  <c:v>1.3434882381767432</c:v>
                </c:pt>
                <c:pt idx="24">
                  <c:v>2.7317924077831095</c:v>
                </c:pt>
                <c:pt idx="25">
                  <c:v>0.97146367060579686</c:v>
                </c:pt>
                <c:pt idx="26">
                  <c:v>1.6651510049498304</c:v>
                </c:pt>
                <c:pt idx="27">
                  <c:v>0.79022382032227789</c:v>
                </c:pt>
                <c:pt idx="28">
                  <c:v>1.6651510049498304</c:v>
                </c:pt>
                <c:pt idx="29">
                  <c:v>1.4794834103460122</c:v>
                </c:pt>
                <c:pt idx="30">
                  <c:v>1.4205369964896497</c:v>
                </c:pt>
                <c:pt idx="31">
                  <c:v>2.042136553081618</c:v>
                </c:pt>
                <c:pt idx="32">
                  <c:v>1.0764283836997799</c:v>
                </c:pt>
                <c:pt idx="33">
                  <c:v>0.97146367060579686</c:v>
                </c:pt>
                <c:pt idx="34">
                  <c:v>1.2307641755925045</c:v>
                </c:pt>
                <c:pt idx="35">
                  <c:v>0.9429848152367003</c:v>
                </c:pt>
                <c:pt idx="36">
                  <c:v>1.4849540362195355</c:v>
                </c:pt>
                <c:pt idx="37">
                  <c:v>6.5900268382448797</c:v>
                </c:pt>
                <c:pt idx="38">
                  <c:v>0.97146367060579686</c:v>
                </c:pt>
                <c:pt idx="39">
                  <c:v>1.6537934308679081</c:v>
                </c:pt>
                <c:pt idx="40">
                  <c:v>0.44282249549748876</c:v>
                </c:pt>
                <c:pt idx="41">
                  <c:v>0.75264980525332092</c:v>
                </c:pt>
                <c:pt idx="42">
                  <c:v>1.0764283836997799</c:v>
                </c:pt>
                <c:pt idx="43">
                  <c:v>6.5900268382448797</c:v>
                </c:pt>
                <c:pt idx="44">
                  <c:v>0.9429848152367003</c:v>
                </c:pt>
                <c:pt idx="45">
                  <c:v>1.6651510049498304</c:v>
                </c:pt>
                <c:pt idx="46">
                  <c:v>0.97146367060579686</c:v>
                </c:pt>
                <c:pt idx="47">
                  <c:v>1.020976097530419</c:v>
                </c:pt>
                <c:pt idx="48">
                  <c:v>1.7903212444492185</c:v>
                </c:pt>
                <c:pt idx="49">
                  <c:v>1.7903212444492185</c:v>
                </c:pt>
                <c:pt idx="50">
                  <c:v>6.5900268382448797</c:v>
                </c:pt>
                <c:pt idx="51">
                  <c:v>1.4849540362195355</c:v>
                </c:pt>
                <c:pt idx="52">
                  <c:v>0.97146367060579686</c:v>
                </c:pt>
                <c:pt idx="53">
                  <c:v>1.0764283836997799</c:v>
                </c:pt>
                <c:pt idx="54">
                  <c:v>2.6680743558814162</c:v>
                </c:pt>
                <c:pt idx="55">
                  <c:v>1.4849540362195355</c:v>
                </c:pt>
                <c:pt idx="56">
                  <c:v>1.2007936330416782</c:v>
                </c:pt>
                <c:pt idx="57">
                  <c:v>0.75264980525332092</c:v>
                </c:pt>
                <c:pt idx="58">
                  <c:v>0.76558845019723076</c:v>
                </c:pt>
                <c:pt idx="59">
                  <c:v>6.5</c:v>
                </c:pt>
                <c:pt idx="60">
                  <c:v>1.4794834103460122</c:v>
                </c:pt>
                <c:pt idx="61">
                  <c:v>1.4794834103460122</c:v>
                </c:pt>
                <c:pt idx="62">
                  <c:v>2.7317924077831095</c:v>
                </c:pt>
              </c:numCache>
            </c:numRef>
          </c:yVal>
          <c:smooth val="0"/>
          <c:extLst>
            <c:ext xmlns:c16="http://schemas.microsoft.com/office/drawing/2014/chart" uri="{C3380CC4-5D6E-409C-BE32-E72D297353CC}">
              <c16:uniqueId val="{00000000-C89E-4E4D-AD1C-4E04E4453EEC}"/>
            </c:ext>
          </c:extLst>
        </c:ser>
        <c:dLbls>
          <c:showLegendKey val="0"/>
          <c:showVal val="0"/>
          <c:showCatName val="0"/>
          <c:showSerName val="0"/>
          <c:showPercent val="0"/>
          <c:showBubbleSize val="0"/>
        </c:dLbls>
        <c:axId val="1513809375"/>
        <c:axId val="1513809855"/>
      </c:scatterChart>
      <c:valAx>
        <c:axId val="151380937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09855"/>
        <c:crosses val="autoZero"/>
        <c:crossBetween val="midCat"/>
      </c:valAx>
      <c:valAx>
        <c:axId val="15138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09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Profit!$Q$1</c:f>
          <c:strCache>
            <c:ptCount val="1"/>
            <c:pt idx="0">
              <c:v>Per_kg_payout and Payout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327800317545744E-2"/>
          <c:y val="0.23601766232141161"/>
          <c:w val="0.87356902401043457"/>
          <c:h val="0.70759938875185557"/>
        </c:manualLayout>
      </c:layout>
      <c:bubbleChart>
        <c:varyColors val="0"/>
        <c:ser>
          <c:idx val="1"/>
          <c:order val="1"/>
          <c:spPr>
            <a:solidFill>
              <a:schemeClr val="accent2"/>
            </a:solidFill>
            <a:ln>
              <a:noFill/>
            </a:ln>
            <a:effectLst/>
          </c:spPr>
          <c:invertIfNegative val="0"/>
          <c:xVal>
            <c:numRef>
              <c:f>Profit!$D$2:$D$52</c:f>
              <c:numCache>
                <c:formatCode>General</c:formatCode>
                <c:ptCount val="51"/>
                <c:pt idx="0">
                  <c:v>5</c:v>
                </c:pt>
                <c:pt idx="1">
                  <c:v>5</c:v>
                </c:pt>
                <c:pt idx="2">
                  <c:v>5</c:v>
                </c:pt>
                <c:pt idx="3">
                  <c:v>19</c:v>
                </c:pt>
                <c:pt idx="4">
                  <c:v>9</c:v>
                </c:pt>
                <c:pt idx="5">
                  <c:v>9</c:v>
                </c:pt>
                <c:pt idx="6">
                  <c:v>5</c:v>
                </c:pt>
                <c:pt idx="7">
                  <c:v>8.5</c:v>
                </c:pt>
                <c:pt idx="8">
                  <c:v>5</c:v>
                </c:pt>
                <c:pt idx="9">
                  <c:v>10</c:v>
                </c:pt>
                <c:pt idx="10">
                  <c:v>3</c:v>
                </c:pt>
                <c:pt idx="11">
                  <c:v>5</c:v>
                </c:pt>
                <c:pt idx="12">
                  <c:v>5</c:v>
                </c:pt>
                <c:pt idx="13">
                  <c:v>7</c:v>
                </c:pt>
                <c:pt idx="14">
                  <c:v>19</c:v>
                </c:pt>
                <c:pt idx="15">
                  <c:v>7</c:v>
                </c:pt>
                <c:pt idx="16">
                  <c:v>5</c:v>
                </c:pt>
                <c:pt idx="17">
                  <c:v>5</c:v>
                </c:pt>
                <c:pt idx="18">
                  <c:v>4</c:v>
                </c:pt>
                <c:pt idx="19">
                  <c:v>7</c:v>
                </c:pt>
                <c:pt idx="20">
                  <c:v>5</c:v>
                </c:pt>
                <c:pt idx="21">
                  <c:v>10</c:v>
                </c:pt>
                <c:pt idx="22">
                  <c:v>5</c:v>
                </c:pt>
                <c:pt idx="23">
                  <c:v>5</c:v>
                </c:pt>
                <c:pt idx="24">
                  <c:v>4</c:v>
                </c:pt>
                <c:pt idx="25">
                  <c:v>5</c:v>
                </c:pt>
                <c:pt idx="26">
                  <c:v>5</c:v>
                </c:pt>
                <c:pt idx="27">
                  <c:v>5</c:v>
                </c:pt>
                <c:pt idx="28">
                  <c:v>19</c:v>
                </c:pt>
                <c:pt idx="29">
                  <c:v>9</c:v>
                </c:pt>
                <c:pt idx="30">
                  <c:v>5</c:v>
                </c:pt>
                <c:pt idx="31">
                  <c:v>5</c:v>
                </c:pt>
                <c:pt idx="32">
                  <c:v>7</c:v>
                </c:pt>
                <c:pt idx="33">
                  <c:v>9</c:v>
                </c:pt>
                <c:pt idx="34">
                  <c:v>14</c:v>
                </c:pt>
                <c:pt idx="35">
                  <c:v>5</c:v>
                </c:pt>
                <c:pt idx="36">
                  <c:v>19</c:v>
                </c:pt>
                <c:pt idx="37">
                  <c:v>8</c:v>
                </c:pt>
                <c:pt idx="38">
                  <c:v>5</c:v>
                </c:pt>
                <c:pt idx="39">
                  <c:v>6</c:v>
                </c:pt>
                <c:pt idx="40">
                  <c:v>7</c:v>
                </c:pt>
                <c:pt idx="41">
                  <c:v>5</c:v>
                </c:pt>
                <c:pt idx="42">
                  <c:v>9</c:v>
                </c:pt>
                <c:pt idx="43">
                  <c:v>5</c:v>
                </c:pt>
                <c:pt idx="44">
                  <c:v>5</c:v>
                </c:pt>
                <c:pt idx="45">
                  <c:v>9</c:v>
                </c:pt>
                <c:pt idx="46">
                  <c:v>3</c:v>
                </c:pt>
                <c:pt idx="47">
                  <c:v>5</c:v>
                </c:pt>
                <c:pt idx="48">
                  <c:v>5</c:v>
                </c:pt>
                <c:pt idx="49">
                  <c:v>5</c:v>
                </c:pt>
                <c:pt idx="50">
                  <c:v>5</c:v>
                </c:pt>
              </c:numCache>
            </c:numRef>
          </c:xVal>
          <c:yVal>
            <c:numRef>
              <c:f>Profit!$F$2:$F$52</c:f>
              <c:numCache>
                <c:formatCode>General</c:formatCode>
                <c:ptCount val="51"/>
                <c:pt idx="0">
                  <c:v>81738</c:v>
                </c:pt>
                <c:pt idx="1">
                  <c:v>182068</c:v>
                </c:pt>
                <c:pt idx="2">
                  <c:v>146345</c:v>
                </c:pt>
                <c:pt idx="3">
                  <c:v>128071</c:v>
                </c:pt>
                <c:pt idx="4">
                  <c:v>22980</c:v>
                </c:pt>
                <c:pt idx="5">
                  <c:v>36621</c:v>
                </c:pt>
                <c:pt idx="6">
                  <c:v>38390</c:v>
                </c:pt>
                <c:pt idx="7">
                  <c:v>121180</c:v>
                </c:pt>
                <c:pt idx="8">
                  <c:v>74256</c:v>
                </c:pt>
                <c:pt idx="9">
                  <c:v>136284</c:v>
                </c:pt>
                <c:pt idx="10">
                  <c:v>104066</c:v>
                </c:pt>
                <c:pt idx="11">
                  <c:v>812.4</c:v>
                </c:pt>
                <c:pt idx="12">
                  <c:v>30083</c:v>
                </c:pt>
                <c:pt idx="13">
                  <c:v>28283</c:v>
                </c:pt>
                <c:pt idx="14">
                  <c:v>58900</c:v>
                </c:pt>
                <c:pt idx="15">
                  <c:v>19176</c:v>
                </c:pt>
                <c:pt idx="16">
                  <c:v>151837</c:v>
                </c:pt>
                <c:pt idx="17">
                  <c:v>44741</c:v>
                </c:pt>
                <c:pt idx="18">
                  <c:v>265372</c:v>
                </c:pt>
                <c:pt idx="19">
                  <c:v>78553</c:v>
                </c:pt>
                <c:pt idx="20">
                  <c:v>187014</c:v>
                </c:pt>
                <c:pt idx="21">
                  <c:v>178534</c:v>
                </c:pt>
                <c:pt idx="22">
                  <c:v>124096</c:v>
                </c:pt>
                <c:pt idx="23">
                  <c:v>152761</c:v>
                </c:pt>
                <c:pt idx="24">
                  <c:v>63350</c:v>
                </c:pt>
                <c:pt idx="25">
                  <c:v>75287</c:v>
                </c:pt>
                <c:pt idx="26">
                  <c:v>28498</c:v>
                </c:pt>
                <c:pt idx="27">
                  <c:v>22724</c:v>
                </c:pt>
                <c:pt idx="28">
                  <c:v>25674</c:v>
                </c:pt>
                <c:pt idx="29">
                  <c:v>85524</c:v>
                </c:pt>
                <c:pt idx="30">
                  <c:v>129960</c:v>
                </c:pt>
                <c:pt idx="31">
                  <c:v>21399</c:v>
                </c:pt>
                <c:pt idx="32">
                  <c:v>24587</c:v>
                </c:pt>
                <c:pt idx="33">
                  <c:v>69133</c:v>
                </c:pt>
                <c:pt idx="34">
                  <c:v>251546</c:v>
                </c:pt>
                <c:pt idx="35">
                  <c:v>26171</c:v>
                </c:pt>
                <c:pt idx="36">
                  <c:v>24868</c:v>
                </c:pt>
                <c:pt idx="37">
                  <c:v>156737</c:v>
                </c:pt>
                <c:pt idx="38">
                  <c:v>97661</c:v>
                </c:pt>
                <c:pt idx="39">
                  <c:v>18188</c:v>
                </c:pt>
                <c:pt idx="40">
                  <c:v>11082</c:v>
                </c:pt>
                <c:pt idx="41">
                  <c:v>61786</c:v>
                </c:pt>
                <c:pt idx="42">
                  <c:v>43101</c:v>
                </c:pt>
                <c:pt idx="43">
                  <c:v>44237</c:v>
                </c:pt>
                <c:pt idx="44">
                  <c:v>47018</c:v>
                </c:pt>
                <c:pt idx="45">
                  <c:v>101925</c:v>
                </c:pt>
                <c:pt idx="46">
                  <c:v>60525</c:v>
                </c:pt>
                <c:pt idx="47">
                  <c:v>60883</c:v>
                </c:pt>
                <c:pt idx="48">
                  <c:v>27398</c:v>
                </c:pt>
                <c:pt idx="49">
                  <c:v>26452</c:v>
                </c:pt>
                <c:pt idx="50">
                  <c:v>35094</c:v>
                </c:pt>
              </c:numCache>
            </c:numRef>
          </c:yVal>
          <c:bubbleSize>
            <c:numRef>
              <c:f>Profit!$E$2:$E$52</c:f>
              <c:numCache>
                <c:formatCode>General</c:formatCode>
                <c:ptCount val="51"/>
                <c:pt idx="0">
                  <c:v>16347.6</c:v>
                </c:pt>
                <c:pt idx="1">
                  <c:v>36413.599999999999</c:v>
                </c:pt>
                <c:pt idx="2">
                  <c:v>29269</c:v>
                </c:pt>
                <c:pt idx="3">
                  <c:v>6740.5789473684208</c:v>
                </c:pt>
                <c:pt idx="4">
                  <c:v>2553.3333333333335</c:v>
                </c:pt>
                <c:pt idx="5">
                  <c:v>4069</c:v>
                </c:pt>
                <c:pt idx="6">
                  <c:v>7678</c:v>
                </c:pt>
                <c:pt idx="7">
                  <c:v>14256.470588235294</c:v>
                </c:pt>
                <c:pt idx="8">
                  <c:v>14851.2</c:v>
                </c:pt>
                <c:pt idx="9">
                  <c:v>13628.4</c:v>
                </c:pt>
                <c:pt idx="10">
                  <c:v>34688.666666666664</c:v>
                </c:pt>
                <c:pt idx="11">
                  <c:v>162.47999999999999</c:v>
                </c:pt>
                <c:pt idx="12">
                  <c:v>6016.6</c:v>
                </c:pt>
                <c:pt idx="13">
                  <c:v>4040.4285714285716</c:v>
                </c:pt>
                <c:pt idx="14">
                  <c:v>3100</c:v>
                </c:pt>
                <c:pt idx="15">
                  <c:v>2739.4285714285716</c:v>
                </c:pt>
                <c:pt idx="16">
                  <c:v>30367.4</c:v>
                </c:pt>
                <c:pt idx="17">
                  <c:v>8948.2000000000007</c:v>
                </c:pt>
                <c:pt idx="18">
                  <c:v>66343</c:v>
                </c:pt>
                <c:pt idx="19">
                  <c:v>11221.857142857143</c:v>
                </c:pt>
                <c:pt idx="20">
                  <c:v>37402.800000000003</c:v>
                </c:pt>
                <c:pt idx="21">
                  <c:v>17853.400000000001</c:v>
                </c:pt>
                <c:pt idx="22">
                  <c:v>24819.200000000001</c:v>
                </c:pt>
                <c:pt idx="23">
                  <c:v>30552.2</c:v>
                </c:pt>
                <c:pt idx="24">
                  <c:v>15837.5</c:v>
                </c:pt>
                <c:pt idx="25">
                  <c:v>15057.4</c:v>
                </c:pt>
                <c:pt idx="26">
                  <c:v>5699.6</c:v>
                </c:pt>
                <c:pt idx="27">
                  <c:v>4544.8</c:v>
                </c:pt>
                <c:pt idx="28">
                  <c:v>1351.2631578947369</c:v>
                </c:pt>
                <c:pt idx="29">
                  <c:v>9502.6666666666661</c:v>
                </c:pt>
                <c:pt idx="30">
                  <c:v>25992</c:v>
                </c:pt>
                <c:pt idx="31">
                  <c:v>4279.8</c:v>
                </c:pt>
                <c:pt idx="32">
                  <c:v>3512.4285714285716</c:v>
                </c:pt>
                <c:pt idx="33">
                  <c:v>7681.4444444444443</c:v>
                </c:pt>
                <c:pt idx="34">
                  <c:v>17967.571428571428</c:v>
                </c:pt>
                <c:pt idx="35">
                  <c:v>5234.2</c:v>
                </c:pt>
                <c:pt idx="36">
                  <c:v>1308.8421052631579</c:v>
                </c:pt>
                <c:pt idx="37">
                  <c:v>19592.125</c:v>
                </c:pt>
                <c:pt idx="38">
                  <c:v>19532.2</c:v>
                </c:pt>
                <c:pt idx="39">
                  <c:v>3031.3333333333335</c:v>
                </c:pt>
                <c:pt idx="40">
                  <c:v>1583.1428571428571</c:v>
                </c:pt>
                <c:pt idx="41">
                  <c:v>12357.2</c:v>
                </c:pt>
                <c:pt idx="42">
                  <c:v>4789</c:v>
                </c:pt>
                <c:pt idx="43">
                  <c:v>8847.4</c:v>
                </c:pt>
                <c:pt idx="44">
                  <c:v>9403.6</c:v>
                </c:pt>
                <c:pt idx="45">
                  <c:v>11325</c:v>
                </c:pt>
                <c:pt idx="46">
                  <c:v>20175</c:v>
                </c:pt>
                <c:pt idx="47">
                  <c:v>12176.6</c:v>
                </c:pt>
                <c:pt idx="48">
                  <c:v>5479.6</c:v>
                </c:pt>
                <c:pt idx="49">
                  <c:v>5290.4</c:v>
                </c:pt>
                <c:pt idx="50">
                  <c:v>7018.8</c:v>
                </c:pt>
              </c:numCache>
            </c:numRef>
          </c:bubbleSize>
          <c:bubble3D val="1"/>
          <c:extLst>
            <c:ext xmlns:c16="http://schemas.microsoft.com/office/drawing/2014/chart" uri="{C3380CC4-5D6E-409C-BE32-E72D297353CC}">
              <c16:uniqueId val="{00000000-9026-424C-B17C-998E9D0ACA12}"/>
            </c:ext>
          </c:extLst>
        </c:ser>
        <c:dLbls>
          <c:showLegendKey val="0"/>
          <c:showVal val="0"/>
          <c:showCatName val="0"/>
          <c:showSerName val="0"/>
          <c:showPercent val="0"/>
          <c:showBubbleSize val="0"/>
        </c:dLbls>
        <c:bubbleScale val="100"/>
        <c:showNegBubbles val="0"/>
        <c:axId val="1418345471"/>
        <c:axId val="1418344031"/>
        <c:extLst>
          <c:ext xmlns:c15="http://schemas.microsoft.com/office/drawing/2012/chart" uri="{02D57815-91ED-43cb-92C2-25804820EDAC}">
            <c15:filteredBubbleSeries>
              <c15:ser>
                <c:idx val="0"/>
                <c:order val="0"/>
                <c:spPr>
                  <a:solidFill>
                    <a:schemeClr val="accent1"/>
                  </a:solidFill>
                  <a:ln>
                    <a:noFill/>
                  </a:ln>
                  <a:effectLst/>
                </c:spPr>
                <c:invertIfNegative val="0"/>
                <c:xVal>
                  <c:numRef>
                    <c:extLst>
                      <c:ext uri="{02D57815-91ED-43cb-92C2-25804820EDAC}">
                        <c15:formulaRef>
                          <c15:sqref>Profit!$D$2:$D$52</c15:sqref>
                        </c15:formulaRef>
                      </c:ext>
                    </c:extLst>
                    <c:numCache>
                      <c:formatCode>General</c:formatCode>
                      <c:ptCount val="51"/>
                      <c:pt idx="0">
                        <c:v>5</c:v>
                      </c:pt>
                      <c:pt idx="1">
                        <c:v>5</c:v>
                      </c:pt>
                      <c:pt idx="2">
                        <c:v>5</c:v>
                      </c:pt>
                      <c:pt idx="3">
                        <c:v>19</c:v>
                      </c:pt>
                      <c:pt idx="4">
                        <c:v>9</c:v>
                      </c:pt>
                      <c:pt idx="5">
                        <c:v>9</c:v>
                      </c:pt>
                      <c:pt idx="6">
                        <c:v>5</c:v>
                      </c:pt>
                      <c:pt idx="7">
                        <c:v>8.5</c:v>
                      </c:pt>
                      <c:pt idx="8">
                        <c:v>5</c:v>
                      </c:pt>
                      <c:pt idx="9">
                        <c:v>10</c:v>
                      </c:pt>
                      <c:pt idx="10">
                        <c:v>3</c:v>
                      </c:pt>
                      <c:pt idx="11">
                        <c:v>5</c:v>
                      </c:pt>
                      <c:pt idx="12">
                        <c:v>5</c:v>
                      </c:pt>
                      <c:pt idx="13">
                        <c:v>7</c:v>
                      </c:pt>
                      <c:pt idx="14">
                        <c:v>19</c:v>
                      </c:pt>
                      <c:pt idx="15">
                        <c:v>7</c:v>
                      </c:pt>
                      <c:pt idx="16">
                        <c:v>5</c:v>
                      </c:pt>
                      <c:pt idx="17">
                        <c:v>5</c:v>
                      </c:pt>
                      <c:pt idx="18">
                        <c:v>4</c:v>
                      </c:pt>
                      <c:pt idx="19">
                        <c:v>7</c:v>
                      </c:pt>
                      <c:pt idx="20">
                        <c:v>5</c:v>
                      </c:pt>
                      <c:pt idx="21">
                        <c:v>10</c:v>
                      </c:pt>
                      <c:pt idx="22">
                        <c:v>5</c:v>
                      </c:pt>
                      <c:pt idx="23">
                        <c:v>5</c:v>
                      </c:pt>
                      <c:pt idx="24">
                        <c:v>4</c:v>
                      </c:pt>
                      <c:pt idx="25">
                        <c:v>5</c:v>
                      </c:pt>
                      <c:pt idx="26">
                        <c:v>5</c:v>
                      </c:pt>
                      <c:pt idx="27">
                        <c:v>5</c:v>
                      </c:pt>
                      <c:pt idx="28">
                        <c:v>19</c:v>
                      </c:pt>
                      <c:pt idx="29">
                        <c:v>9</c:v>
                      </c:pt>
                      <c:pt idx="30">
                        <c:v>5</c:v>
                      </c:pt>
                      <c:pt idx="31">
                        <c:v>5</c:v>
                      </c:pt>
                      <c:pt idx="32">
                        <c:v>7</c:v>
                      </c:pt>
                      <c:pt idx="33">
                        <c:v>9</c:v>
                      </c:pt>
                      <c:pt idx="34">
                        <c:v>14</c:v>
                      </c:pt>
                      <c:pt idx="35">
                        <c:v>5</c:v>
                      </c:pt>
                      <c:pt idx="36">
                        <c:v>19</c:v>
                      </c:pt>
                      <c:pt idx="37">
                        <c:v>8</c:v>
                      </c:pt>
                      <c:pt idx="38">
                        <c:v>5</c:v>
                      </c:pt>
                      <c:pt idx="39">
                        <c:v>6</c:v>
                      </c:pt>
                      <c:pt idx="40">
                        <c:v>7</c:v>
                      </c:pt>
                      <c:pt idx="41">
                        <c:v>5</c:v>
                      </c:pt>
                      <c:pt idx="42">
                        <c:v>9</c:v>
                      </c:pt>
                      <c:pt idx="43">
                        <c:v>5</c:v>
                      </c:pt>
                      <c:pt idx="44">
                        <c:v>5</c:v>
                      </c:pt>
                      <c:pt idx="45">
                        <c:v>9</c:v>
                      </c:pt>
                      <c:pt idx="46">
                        <c:v>3</c:v>
                      </c:pt>
                      <c:pt idx="47">
                        <c:v>5</c:v>
                      </c:pt>
                      <c:pt idx="48">
                        <c:v>5</c:v>
                      </c:pt>
                      <c:pt idx="49">
                        <c:v>5</c:v>
                      </c:pt>
                      <c:pt idx="50">
                        <c:v>5</c:v>
                      </c:pt>
                    </c:numCache>
                  </c:numRef>
                </c:xVal>
                <c:yVal>
                  <c:numRef>
                    <c:extLst>
                      <c:ext uri="{02D57815-91ED-43cb-92C2-25804820EDAC}">
                        <c15:formulaRef>
                          <c15:sqref>Profit!$E$2:$E$52</c15:sqref>
                        </c15:formulaRef>
                      </c:ext>
                    </c:extLst>
                    <c:numCache>
                      <c:formatCode>General</c:formatCode>
                      <c:ptCount val="51"/>
                      <c:pt idx="0">
                        <c:v>16347.6</c:v>
                      </c:pt>
                      <c:pt idx="1">
                        <c:v>36413.599999999999</c:v>
                      </c:pt>
                      <c:pt idx="2">
                        <c:v>29269</c:v>
                      </c:pt>
                      <c:pt idx="3">
                        <c:v>6740.5789473684208</c:v>
                      </c:pt>
                      <c:pt idx="4">
                        <c:v>2553.3333333333335</c:v>
                      </c:pt>
                      <c:pt idx="5">
                        <c:v>4069</c:v>
                      </c:pt>
                      <c:pt idx="6">
                        <c:v>7678</c:v>
                      </c:pt>
                      <c:pt idx="7">
                        <c:v>14256.470588235294</c:v>
                      </c:pt>
                      <c:pt idx="8">
                        <c:v>14851.2</c:v>
                      </c:pt>
                      <c:pt idx="9">
                        <c:v>13628.4</c:v>
                      </c:pt>
                      <c:pt idx="10">
                        <c:v>34688.666666666664</c:v>
                      </c:pt>
                      <c:pt idx="11">
                        <c:v>162.47999999999999</c:v>
                      </c:pt>
                      <c:pt idx="12">
                        <c:v>6016.6</c:v>
                      </c:pt>
                      <c:pt idx="13">
                        <c:v>4040.4285714285716</c:v>
                      </c:pt>
                      <c:pt idx="14">
                        <c:v>3100</c:v>
                      </c:pt>
                      <c:pt idx="15">
                        <c:v>2739.4285714285716</c:v>
                      </c:pt>
                      <c:pt idx="16">
                        <c:v>30367.4</c:v>
                      </c:pt>
                      <c:pt idx="17">
                        <c:v>8948.2000000000007</c:v>
                      </c:pt>
                      <c:pt idx="18">
                        <c:v>66343</c:v>
                      </c:pt>
                      <c:pt idx="19">
                        <c:v>11221.857142857143</c:v>
                      </c:pt>
                      <c:pt idx="20">
                        <c:v>37402.800000000003</c:v>
                      </c:pt>
                      <c:pt idx="21">
                        <c:v>17853.400000000001</c:v>
                      </c:pt>
                      <c:pt idx="22">
                        <c:v>24819.200000000001</c:v>
                      </c:pt>
                      <c:pt idx="23">
                        <c:v>30552.2</c:v>
                      </c:pt>
                      <c:pt idx="24">
                        <c:v>15837.5</c:v>
                      </c:pt>
                      <c:pt idx="25">
                        <c:v>15057.4</c:v>
                      </c:pt>
                      <c:pt idx="26">
                        <c:v>5699.6</c:v>
                      </c:pt>
                      <c:pt idx="27">
                        <c:v>4544.8</c:v>
                      </c:pt>
                      <c:pt idx="28">
                        <c:v>1351.2631578947369</c:v>
                      </c:pt>
                      <c:pt idx="29">
                        <c:v>9502.6666666666661</c:v>
                      </c:pt>
                      <c:pt idx="30">
                        <c:v>25992</c:v>
                      </c:pt>
                      <c:pt idx="31">
                        <c:v>4279.8</c:v>
                      </c:pt>
                      <c:pt idx="32">
                        <c:v>3512.4285714285716</c:v>
                      </c:pt>
                      <c:pt idx="33">
                        <c:v>7681.4444444444443</c:v>
                      </c:pt>
                      <c:pt idx="34">
                        <c:v>17967.571428571428</c:v>
                      </c:pt>
                      <c:pt idx="35">
                        <c:v>5234.2</c:v>
                      </c:pt>
                      <c:pt idx="36">
                        <c:v>1308.8421052631579</c:v>
                      </c:pt>
                      <c:pt idx="37">
                        <c:v>19592.125</c:v>
                      </c:pt>
                      <c:pt idx="38">
                        <c:v>19532.2</c:v>
                      </c:pt>
                      <c:pt idx="39">
                        <c:v>3031.3333333333335</c:v>
                      </c:pt>
                      <c:pt idx="40">
                        <c:v>1583.1428571428571</c:v>
                      </c:pt>
                      <c:pt idx="41">
                        <c:v>12357.2</c:v>
                      </c:pt>
                      <c:pt idx="42">
                        <c:v>4789</c:v>
                      </c:pt>
                      <c:pt idx="43">
                        <c:v>8847.4</c:v>
                      </c:pt>
                      <c:pt idx="44">
                        <c:v>9403.6</c:v>
                      </c:pt>
                      <c:pt idx="45">
                        <c:v>11325</c:v>
                      </c:pt>
                      <c:pt idx="46">
                        <c:v>20175</c:v>
                      </c:pt>
                      <c:pt idx="47">
                        <c:v>12176.6</c:v>
                      </c:pt>
                      <c:pt idx="48">
                        <c:v>5479.6</c:v>
                      </c:pt>
                      <c:pt idx="49">
                        <c:v>5290.4</c:v>
                      </c:pt>
                      <c:pt idx="50">
                        <c:v>7018.8</c:v>
                      </c:pt>
                    </c:numCache>
                  </c:numRef>
                </c:yVal>
                <c:bubbleSize>
                  <c:numLit>
                    <c:formatCode>General</c:formatCode>
                    <c:ptCount val="5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numLit>
                </c:bubbleSize>
                <c:bubble3D val="1"/>
                <c:extLst>
                  <c:ext xmlns:c16="http://schemas.microsoft.com/office/drawing/2014/chart" uri="{C3380CC4-5D6E-409C-BE32-E72D297353CC}">
                    <c16:uniqueId val="{00000001-9026-424C-B17C-998E9D0ACA12}"/>
                  </c:ext>
                </c:extLst>
              </c15:ser>
            </c15:filteredBubbleSeries>
          </c:ext>
        </c:extLst>
      </c:bubbleChart>
      <c:valAx>
        <c:axId val="1418345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Per_kg_payout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44031"/>
        <c:crosses val="autoZero"/>
        <c:crossBetween val="midCat"/>
      </c:valAx>
      <c:valAx>
        <c:axId val="141834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Payout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45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Profit!$X$1</c:f>
          <c:strCache>
            <c:ptCount val="1"/>
            <c:pt idx="0">
              <c:v>Cost_per_kg vs Cost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611533618757815E-2"/>
          <c:y val="0.23674551944647254"/>
          <c:w val="0.86849310405993518"/>
          <c:h val="0.62236885265939768"/>
        </c:manualLayout>
      </c:layout>
      <c:bubbleChart>
        <c:varyColors val="0"/>
        <c:ser>
          <c:idx val="3"/>
          <c:order val="0"/>
          <c:tx>
            <c:strRef>
              <c:f>Profit!$H$1</c:f>
              <c:strCache>
                <c:ptCount val="1"/>
                <c:pt idx="0">
                  <c:v>Cost</c:v>
                </c:pt>
              </c:strCache>
            </c:strRef>
          </c:tx>
          <c:spPr>
            <a:solidFill>
              <a:schemeClr val="accent4"/>
            </a:solidFill>
            <a:ln w="25400">
              <a:noFill/>
            </a:ln>
            <a:effectLst/>
          </c:spPr>
          <c:invertIfNegative val="0"/>
          <c:xVal>
            <c:numRef>
              <c:f>Profit!$I$2:$I$52</c:f>
              <c:numCache>
                <c:formatCode>0.0</c:formatCode>
                <c:ptCount val="51"/>
                <c:pt idx="0">
                  <c:v>8.0701999999999998</c:v>
                </c:pt>
                <c:pt idx="1">
                  <c:v>2.016</c:v>
                </c:pt>
                <c:pt idx="2">
                  <c:v>3.7749000000000001</c:v>
                </c:pt>
                <c:pt idx="3">
                  <c:v>10.950799999999999</c:v>
                </c:pt>
                <c:pt idx="4">
                  <c:v>26.911899999999999</c:v>
                </c:pt>
                <c:pt idx="5">
                  <c:v>18.675000000000001</c:v>
                </c:pt>
                <c:pt idx="7">
                  <c:v>4.4650999999999996</c:v>
                </c:pt>
                <c:pt idx="8">
                  <c:v>21.3553</c:v>
                </c:pt>
                <c:pt idx="9">
                  <c:v>4.7891000000000004</c:v>
                </c:pt>
                <c:pt idx="10">
                  <c:v>5.7268999999999997</c:v>
                </c:pt>
                <c:pt idx="11">
                  <c:v>433.37720000000002</c:v>
                </c:pt>
                <c:pt idx="12">
                  <c:v>9.7263000000000002</c:v>
                </c:pt>
                <c:pt idx="13">
                  <c:v>15.731</c:v>
                </c:pt>
                <c:pt idx="14">
                  <c:v>23.811299999999999</c:v>
                </c:pt>
                <c:pt idx="15">
                  <c:v>29.9528</c:v>
                </c:pt>
                <c:pt idx="16">
                  <c:v>3.6383000000000001</c:v>
                </c:pt>
                <c:pt idx="17">
                  <c:v>11.944599999999999</c:v>
                </c:pt>
                <c:pt idx="18">
                  <c:v>2.1890999999999998</c:v>
                </c:pt>
                <c:pt idx="19">
                  <c:v>6.4637000000000002</c:v>
                </c:pt>
                <c:pt idx="20">
                  <c:v>6.1014999999999997</c:v>
                </c:pt>
                <c:pt idx="21">
                  <c:v>8.0597999999999992</c:v>
                </c:pt>
                <c:pt idx="23">
                  <c:v>2.3854000000000002</c:v>
                </c:pt>
                <c:pt idx="24">
                  <c:v>4.3703000000000003</c:v>
                </c:pt>
                <c:pt idx="25">
                  <c:v>10.5252</c:v>
                </c:pt>
                <c:pt idx="26">
                  <c:v>11.9931</c:v>
                </c:pt>
                <c:pt idx="27">
                  <c:v>21.8157</c:v>
                </c:pt>
                <c:pt idx="28">
                  <c:v>61.121499999999997</c:v>
                </c:pt>
                <c:pt idx="29">
                  <c:v>8.1408000000000005</c:v>
                </c:pt>
                <c:pt idx="30">
                  <c:v>4.2507999999999999</c:v>
                </c:pt>
                <c:pt idx="31">
                  <c:v>15.9718</c:v>
                </c:pt>
                <c:pt idx="32">
                  <c:v>35.868899999999996</c:v>
                </c:pt>
                <c:pt idx="33">
                  <c:v>9.8925000000000001</c:v>
                </c:pt>
                <c:pt idx="34">
                  <c:v>3.9104000000000001</c:v>
                </c:pt>
                <c:pt idx="35">
                  <c:v>21.108499999999999</c:v>
                </c:pt>
                <c:pt idx="36">
                  <c:v>63.102499999999999</c:v>
                </c:pt>
                <c:pt idx="37">
                  <c:v>7.5022000000000002</c:v>
                </c:pt>
                <c:pt idx="39">
                  <c:v>21.867100000000001</c:v>
                </c:pt>
                <c:pt idx="40">
                  <c:v>101.9151</c:v>
                </c:pt>
                <c:pt idx="41">
                  <c:v>8.9410000000000007</c:v>
                </c:pt>
                <c:pt idx="42">
                  <c:v>16.153500000000001</c:v>
                </c:pt>
                <c:pt idx="43">
                  <c:v>7.7260999999999997</c:v>
                </c:pt>
                <c:pt idx="44">
                  <c:v>7.4717000000000002</c:v>
                </c:pt>
                <c:pt idx="45">
                  <c:v>30.4175</c:v>
                </c:pt>
                <c:pt idx="46">
                  <c:v>3.6019000000000001</c:v>
                </c:pt>
                <c:pt idx="47">
                  <c:v>7.1622000000000003</c:v>
                </c:pt>
                <c:pt idx="48">
                  <c:v>13.299899999999999</c:v>
                </c:pt>
                <c:pt idx="49">
                  <c:v>13.775499999999999</c:v>
                </c:pt>
                <c:pt idx="50">
                  <c:v>11.5731</c:v>
                </c:pt>
              </c:numCache>
            </c:numRef>
          </c:xVal>
          <c:yVal>
            <c:numRef>
              <c:f>Profit!$H$2:$H$52</c:f>
              <c:numCache>
                <c:formatCode>General</c:formatCode>
                <c:ptCount val="51"/>
                <c:pt idx="0">
                  <c:v>131928.81299999999</c:v>
                </c:pt>
                <c:pt idx="1">
                  <c:v>73409.336299999995</c:v>
                </c:pt>
                <c:pt idx="2">
                  <c:v>110486.0952</c:v>
                </c:pt>
                <c:pt idx="3">
                  <c:v>73814.976200000005</c:v>
                </c:pt>
                <c:pt idx="4">
                  <c:v>68714.9715</c:v>
                </c:pt>
                <c:pt idx="5">
                  <c:v>75988.762400000007</c:v>
                </c:pt>
                <c:pt idx="7">
                  <c:v>63656.645100000002</c:v>
                </c:pt>
                <c:pt idx="8">
                  <c:v>317152.13170000003</c:v>
                </c:pt>
                <c:pt idx="9">
                  <c:v>65267.816099999996</c:v>
                </c:pt>
                <c:pt idx="10">
                  <c:v>198658.3714</c:v>
                </c:pt>
                <c:pt idx="11">
                  <c:v>70415.127600000007</c:v>
                </c:pt>
                <c:pt idx="12">
                  <c:v>58519.476699999999</c:v>
                </c:pt>
                <c:pt idx="13">
                  <c:v>63559.996700000003</c:v>
                </c:pt>
                <c:pt idx="14">
                  <c:v>73814.976200000005</c:v>
                </c:pt>
                <c:pt idx="15">
                  <c:v>82053.448600000003</c:v>
                </c:pt>
                <c:pt idx="16">
                  <c:v>110486.0952</c:v>
                </c:pt>
                <c:pt idx="17">
                  <c:v>106882.56690000001</c:v>
                </c:pt>
                <c:pt idx="18">
                  <c:v>145232.87280000001</c:v>
                </c:pt>
                <c:pt idx="19">
                  <c:v>72535.252099999998</c:v>
                </c:pt>
                <c:pt idx="20">
                  <c:v>228212.6409</c:v>
                </c:pt>
                <c:pt idx="21">
                  <c:v>143895.3792</c:v>
                </c:pt>
                <c:pt idx="23">
                  <c:v>72877.954700000002</c:v>
                </c:pt>
                <c:pt idx="24">
                  <c:v>69214.494000000006</c:v>
                </c:pt>
                <c:pt idx="25">
                  <c:v>158482.1188</c:v>
                </c:pt>
                <c:pt idx="26">
                  <c:v>68356.054900000003</c:v>
                </c:pt>
                <c:pt idx="27">
                  <c:v>99147.792100000006</c:v>
                </c:pt>
                <c:pt idx="28">
                  <c:v>82591.180500000002</c:v>
                </c:pt>
                <c:pt idx="29">
                  <c:v>77359.168099999995</c:v>
                </c:pt>
                <c:pt idx="30">
                  <c:v>110486.0952</c:v>
                </c:pt>
                <c:pt idx="31">
                  <c:v>68356.054900000003</c:v>
                </c:pt>
                <c:pt idx="32">
                  <c:v>125986.91039999999</c:v>
                </c:pt>
                <c:pt idx="33">
                  <c:v>75988.762400000007</c:v>
                </c:pt>
                <c:pt idx="34">
                  <c:v>70260.734599999996</c:v>
                </c:pt>
                <c:pt idx="35">
                  <c:v>110486.0952</c:v>
                </c:pt>
                <c:pt idx="36">
                  <c:v>82591.180500000002</c:v>
                </c:pt>
                <c:pt idx="37">
                  <c:v>146983.61799999999</c:v>
                </c:pt>
                <c:pt idx="39">
                  <c:v>66286.415999999997</c:v>
                </c:pt>
                <c:pt idx="40">
                  <c:v>161346.15760000001</c:v>
                </c:pt>
                <c:pt idx="41">
                  <c:v>110486.0952</c:v>
                </c:pt>
                <c:pt idx="42">
                  <c:v>77359.168099999995</c:v>
                </c:pt>
                <c:pt idx="43">
                  <c:v>68356.054900000003</c:v>
                </c:pt>
                <c:pt idx="44">
                  <c:v>70260.734599999996</c:v>
                </c:pt>
                <c:pt idx="45">
                  <c:v>344478.12699999998</c:v>
                </c:pt>
                <c:pt idx="46">
                  <c:v>72667.721000000005</c:v>
                </c:pt>
                <c:pt idx="47">
                  <c:v>87211.221900000004</c:v>
                </c:pt>
                <c:pt idx="48">
                  <c:v>72877.954700000002</c:v>
                </c:pt>
                <c:pt idx="49">
                  <c:v>72877.954700000002</c:v>
                </c:pt>
                <c:pt idx="50">
                  <c:v>81229.022899999996</c:v>
                </c:pt>
              </c:numCache>
            </c:numRef>
          </c:yVal>
          <c:bubbleSize>
            <c:numRef>
              <c:f>Profit!$E$2:$E$52</c:f>
              <c:numCache>
                <c:formatCode>General</c:formatCode>
                <c:ptCount val="51"/>
                <c:pt idx="0">
                  <c:v>16347.6</c:v>
                </c:pt>
                <c:pt idx="1">
                  <c:v>36413.599999999999</c:v>
                </c:pt>
                <c:pt idx="2">
                  <c:v>29269</c:v>
                </c:pt>
                <c:pt idx="3">
                  <c:v>6740.5789473684208</c:v>
                </c:pt>
                <c:pt idx="4">
                  <c:v>2553.3333333333335</c:v>
                </c:pt>
                <c:pt idx="5">
                  <c:v>4069</c:v>
                </c:pt>
                <c:pt idx="6">
                  <c:v>7678</c:v>
                </c:pt>
                <c:pt idx="7">
                  <c:v>14256.470588235294</c:v>
                </c:pt>
                <c:pt idx="8">
                  <c:v>14851.2</c:v>
                </c:pt>
                <c:pt idx="9">
                  <c:v>13628.4</c:v>
                </c:pt>
                <c:pt idx="10">
                  <c:v>34688.666666666664</c:v>
                </c:pt>
                <c:pt idx="11">
                  <c:v>162.47999999999999</c:v>
                </c:pt>
                <c:pt idx="12">
                  <c:v>6016.6</c:v>
                </c:pt>
                <c:pt idx="13">
                  <c:v>4040.4285714285716</c:v>
                </c:pt>
                <c:pt idx="14">
                  <c:v>3100</c:v>
                </c:pt>
                <c:pt idx="15">
                  <c:v>2739.4285714285716</c:v>
                </c:pt>
                <c:pt idx="16">
                  <c:v>30367.4</c:v>
                </c:pt>
                <c:pt idx="17">
                  <c:v>8948.2000000000007</c:v>
                </c:pt>
                <c:pt idx="18">
                  <c:v>66343</c:v>
                </c:pt>
                <c:pt idx="19">
                  <c:v>11221.857142857143</c:v>
                </c:pt>
                <c:pt idx="20">
                  <c:v>37402.800000000003</c:v>
                </c:pt>
                <c:pt idx="21">
                  <c:v>17853.400000000001</c:v>
                </c:pt>
                <c:pt idx="22">
                  <c:v>24819.200000000001</c:v>
                </c:pt>
                <c:pt idx="23">
                  <c:v>30552.2</c:v>
                </c:pt>
                <c:pt idx="24">
                  <c:v>15837.5</c:v>
                </c:pt>
                <c:pt idx="25">
                  <c:v>15057.4</c:v>
                </c:pt>
                <c:pt idx="26">
                  <c:v>5699.6</c:v>
                </c:pt>
                <c:pt idx="27">
                  <c:v>4544.8</c:v>
                </c:pt>
                <c:pt idx="28">
                  <c:v>1351.2631578947369</c:v>
                </c:pt>
                <c:pt idx="29">
                  <c:v>9502.6666666666661</c:v>
                </c:pt>
                <c:pt idx="30">
                  <c:v>25992</c:v>
                </c:pt>
                <c:pt idx="31">
                  <c:v>4279.8</c:v>
                </c:pt>
                <c:pt idx="32">
                  <c:v>3512.4285714285716</c:v>
                </c:pt>
                <c:pt idx="33">
                  <c:v>7681.4444444444443</c:v>
                </c:pt>
                <c:pt idx="34">
                  <c:v>17967.571428571428</c:v>
                </c:pt>
                <c:pt idx="35">
                  <c:v>5234.2</c:v>
                </c:pt>
                <c:pt idx="36">
                  <c:v>1308.8421052631579</c:v>
                </c:pt>
                <c:pt idx="37">
                  <c:v>19592.125</c:v>
                </c:pt>
                <c:pt idx="38">
                  <c:v>19532.2</c:v>
                </c:pt>
                <c:pt idx="39">
                  <c:v>3031.3333333333335</c:v>
                </c:pt>
                <c:pt idx="40">
                  <c:v>1583.1428571428571</c:v>
                </c:pt>
                <c:pt idx="41">
                  <c:v>12357.2</c:v>
                </c:pt>
                <c:pt idx="42">
                  <c:v>4789</c:v>
                </c:pt>
                <c:pt idx="43">
                  <c:v>8847.4</c:v>
                </c:pt>
                <c:pt idx="44">
                  <c:v>9403.6</c:v>
                </c:pt>
                <c:pt idx="45">
                  <c:v>11325</c:v>
                </c:pt>
                <c:pt idx="46">
                  <c:v>20175</c:v>
                </c:pt>
                <c:pt idx="47">
                  <c:v>12176.6</c:v>
                </c:pt>
                <c:pt idx="48">
                  <c:v>5479.6</c:v>
                </c:pt>
                <c:pt idx="49">
                  <c:v>5290.4</c:v>
                </c:pt>
                <c:pt idx="50">
                  <c:v>7018.8</c:v>
                </c:pt>
              </c:numCache>
            </c:numRef>
          </c:bubbleSize>
          <c:bubble3D val="1"/>
          <c:extLst>
            <c:ext xmlns:c16="http://schemas.microsoft.com/office/drawing/2014/chart" uri="{C3380CC4-5D6E-409C-BE32-E72D297353CC}">
              <c16:uniqueId val="{00000000-79C3-402E-8151-C649BD0A02A7}"/>
            </c:ext>
          </c:extLst>
        </c:ser>
        <c:dLbls>
          <c:showLegendKey val="0"/>
          <c:showVal val="0"/>
          <c:showCatName val="0"/>
          <c:showSerName val="0"/>
          <c:showPercent val="0"/>
          <c:showBubbleSize val="0"/>
        </c:dLbls>
        <c:bubbleScale val="100"/>
        <c:showNegBubbles val="0"/>
        <c:axId val="1418343551"/>
        <c:axId val="1418344991"/>
      </c:bubbleChart>
      <c:valAx>
        <c:axId val="1418343551"/>
        <c:scaling>
          <c:orientation val="minMax"/>
          <c:max val="1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Per_kg_cost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44991"/>
        <c:crosses val="autoZero"/>
        <c:crossBetween val="midCat"/>
      </c:valAx>
      <c:valAx>
        <c:axId val="141834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43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Profit!$Q$29</c:f>
          <c:strCache>
            <c:ptCount val="1"/>
            <c:pt idx="0">
              <c:v>Cost_per_kg vs Payout_per_kg &amp; Correlation:  0.037</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Payout</c:v>
          </c:tx>
          <c:spPr>
            <a:solidFill>
              <a:schemeClr val="accent1"/>
            </a:solidFill>
            <a:ln>
              <a:noFill/>
            </a:ln>
            <a:effectLst/>
          </c:spPr>
          <c:invertIfNegative val="0"/>
          <c:val>
            <c:numRef>
              <c:f>Profit!$F$2:$F$52</c:f>
              <c:numCache>
                <c:formatCode>General</c:formatCode>
                <c:ptCount val="51"/>
                <c:pt idx="0">
                  <c:v>81738</c:v>
                </c:pt>
                <c:pt idx="1">
                  <c:v>182068</c:v>
                </c:pt>
                <c:pt idx="2">
                  <c:v>146345</c:v>
                </c:pt>
                <c:pt idx="3">
                  <c:v>128071</c:v>
                </c:pt>
                <c:pt idx="4">
                  <c:v>22980</c:v>
                </c:pt>
                <c:pt idx="5">
                  <c:v>36621</c:v>
                </c:pt>
                <c:pt idx="6">
                  <c:v>38390</c:v>
                </c:pt>
                <c:pt idx="7">
                  <c:v>121180</c:v>
                </c:pt>
                <c:pt idx="8">
                  <c:v>74256</c:v>
                </c:pt>
                <c:pt idx="9">
                  <c:v>136284</c:v>
                </c:pt>
                <c:pt idx="10">
                  <c:v>104066</c:v>
                </c:pt>
                <c:pt idx="11">
                  <c:v>812.4</c:v>
                </c:pt>
                <c:pt idx="12">
                  <c:v>30083</c:v>
                </c:pt>
                <c:pt idx="13">
                  <c:v>28283</c:v>
                </c:pt>
                <c:pt idx="14">
                  <c:v>58900</c:v>
                </c:pt>
                <c:pt idx="15">
                  <c:v>19176</c:v>
                </c:pt>
                <c:pt idx="16">
                  <c:v>151837</c:v>
                </c:pt>
                <c:pt idx="17">
                  <c:v>44741</c:v>
                </c:pt>
                <c:pt idx="18">
                  <c:v>265372</c:v>
                </c:pt>
                <c:pt idx="19">
                  <c:v>78553</c:v>
                </c:pt>
                <c:pt idx="20">
                  <c:v>187014</c:v>
                </c:pt>
                <c:pt idx="21">
                  <c:v>178534</c:v>
                </c:pt>
                <c:pt idx="22">
                  <c:v>124096</c:v>
                </c:pt>
                <c:pt idx="23">
                  <c:v>152761</c:v>
                </c:pt>
                <c:pt idx="24">
                  <c:v>63350</c:v>
                </c:pt>
                <c:pt idx="25">
                  <c:v>75287</c:v>
                </c:pt>
                <c:pt idx="26">
                  <c:v>28498</c:v>
                </c:pt>
                <c:pt idx="27">
                  <c:v>22724</c:v>
                </c:pt>
                <c:pt idx="28">
                  <c:v>25674</c:v>
                </c:pt>
                <c:pt idx="29">
                  <c:v>85524</c:v>
                </c:pt>
                <c:pt idx="30">
                  <c:v>129960</c:v>
                </c:pt>
                <c:pt idx="31">
                  <c:v>21399</c:v>
                </c:pt>
                <c:pt idx="32">
                  <c:v>24587</c:v>
                </c:pt>
                <c:pt idx="33">
                  <c:v>69133</c:v>
                </c:pt>
                <c:pt idx="34">
                  <c:v>251546</c:v>
                </c:pt>
                <c:pt idx="35">
                  <c:v>26171</c:v>
                </c:pt>
                <c:pt idx="36">
                  <c:v>24868</c:v>
                </c:pt>
                <c:pt idx="37">
                  <c:v>156737</c:v>
                </c:pt>
                <c:pt idx="38">
                  <c:v>97661</c:v>
                </c:pt>
                <c:pt idx="39">
                  <c:v>18188</c:v>
                </c:pt>
                <c:pt idx="40">
                  <c:v>11082</c:v>
                </c:pt>
                <c:pt idx="41">
                  <c:v>61786</c:v>
                </c:pt>
                <c:pt idx="42">
                  <c:v>43101</c:v>
                </c:pt>
                <c:pt idx="43">
                  <c:v>44237</c:v>
                </c:pt>
                <c:pt idx="44">
                  <c:v>47018</c:v>
                </c:pt>
                <c:pt idx="45">
                  <c:v>101925</c:v>
                </c:pt>
                <c:pt idx="46">
                  <c:v>60525</c:v>
                </c:pt>
                <c:pt idx="47">
                  <c:v>60883</c:v>
                </c:pt>
                <c:pt idx="48">
                  <c:v>27398</c:v>
                </c:pt>
                <c:pt idx="49">
                  <c:v>26452</c:v>
                </c:pt>
                <c:pt idx="50">
                  <c:v>35094</c:v>
                </c:pt>
              </c:numCache>
            </c:numRef>
          </c:val>
          <c:extLst>
            <c:ext xmlns:c16="http://schemas.microsoft.com/office/drawing/2014/chart" uri="{C3380CC4-5D6E-409C-BE32-E72D297353CC}">
              <c16:uniqueId val="{00000000-2EA6-4E85-B692-EB8A214B91EA}"/>
            </c:ext>
          </c:extLst>
        </c:ser>
        <c:ser>
          <c:idx val="1"/>
          <c:order val="1"/>
          <c:tx>
            <c:v>Cost</c:v>
          </c:tx>
          <c:spPr>
            <a:solidFill>
              <a:schemeClr val="accent2"/>
            </a:solidFill>
            <a:ln>
              <a:noFill/>
            </a:ln>
            <a:effectLst/>
          </c:spPr>
          <c:invertIfNegative val="0"/>
          <c:val>
            <c:numRef>
              <c:f>Profit!$H$2:$H$52</c:f>
              <c:numCache>
                <c:formatCode>General</c:formatCode>
                <c:ptCount val="51"/>
                <c:pt idx="0">
                  <c:v>131928.81299999999</c:v>
                </c:pt>
                <c:pt idx="1">
                  <c:v>73409.336299999995</c:v>
                </c:pt>
                <c:pt idx="2">
                  <c:v>110486.0952</c:v>
                </c:pt>
                <c:pt idx="3">
                  <c:v>73814.976200000005</c:v>
                </c:pt>
                <c:pt idx="4">
                  <c:v>68714.9715</c:v>
                </c:pt>
                <c:pt idx="5">
                  <c:v>75988.762400000007</c:v>
                </c:pt>
                <c:pt idx="7">
                  <c:v>63656.645100000002</c:v>
                </c:pt>
                <c:pt idx="8">
                  <c:v>317152.13170000003</c:v>
                </c:pt>
                <c:pt idx="9">
                  <c:v>65267.816099999996</c:v>
                </c:pt>
                <c:pt idx="10">
                  <c:v>198658.3714</c:v>
                </c:pt>
                <c:pt idx="11">
                  <c:v>70415.127600000007</c:v>
                </c:pt>
                <c:pt idx="12">
                  <c:v>58519.476699999999</c:v>
                </c:pt>
                <c:pt idx="13">
                  <c:v>63559.996700000003</c:v>
                </c:pt>
                <c:pt idx="14">
                  <c:v>73814.976200000005</c:v>
                </c:pt>
                <c:pt idx="15">
                  <c:v>82053.448600000003</c:v>
                </c:pt>
                <c:pt idx="16">
                  <c:v>110486.0952</c:v>
                </c:pt>
                <c:pt idx="17">
                  <c:v>106882.56690000001</c:v>
                </c:pt>
                <c:pt idx="18">
                  <c:v>145232.87280000001</c:v>
                </c:pt>
                <c:pt idx="19">
                  <c:v>72535.252099999998</c:v>
                </c:pt>
                <c:pt idx="20">
                  <c:v>228212.6409</c:v>
                </c:pt>
                <c:pt idx="21">
                  <c:v>143895.3792</c:v>
                </c:pt>
                <c:pt idx="23">
                  <c:v>72877.954700000002</c:v>
                </c:pt>
                <c:pt idx="24">
                  <c:v>69214.494000000006</c:v>
                </c:pt>
                <c:pt idx="25">
                  <c:v>158482.1188</c:v>
                </c:pt>
                <c:pt idx="26">
                  <c:v>68356.054900000003</c:v>
                </c:pt>
                <c:pt idx="27">
                  <c:v>99147.792100000006</c:v>
                </c:pt>
                <c:pt idx="28">
                  <c:v>82591.180500000002</c:v>
                </c:pt>
                <c:pt idx="29">
                  <c:v>77359.168099999995</c:v>
                </c:pt>
                <c:pt idx="30">
                  <c:v>110486.0952</c:v>
                </c:pt>
                <c:pt idx="31">
                  <c:v>68356.054900000003</c:v>
                </c:pt>
                <c:pt idx="32">
                  <c:v>125986.91039999999</c:v>
                </c:pt>
                <c:pt idx="33">
                  <c:v>75988.762400000007</c:v>
                </c:pt>
                <c:pt idx="34">
                  <c:v>70260.734599999996</c:v>
                </c:pt>
                <c:pt idx="35">
                  <c:v>110486.0952</c:v>
                </c:pt>
                <c:pt idx="36">
                  <c:v>82591.180500000002</c:v>
                </c:pt>
                <c:pt idx="37">
                  <c:v>146983.61799999999</c:v>
                </c:pt>
                <c:pt idx="39">
                  <c:v>66286.415999999997</c:v>
                </c:pt>
                <c:pt idx="40">
                  <c:v>161346.15760000001</c:v>
                </c:pt>
                <c:pt idx="41">
                  <c:v>110486.0952</c:v>
                </c:pt>
                <c:pt idx="42">
                  <c:v>77359.168099999995</c:v>
                </c:pt>
                <c:pt idx="43">
                  <c:v>68356.054900000003</c:v>
                </c:pt>
                <c:pt idx="44">
                  <c:v>70260.734599999996</c:v>
                </c:pt>
                <c:pt idx="45">
                  <c:v>344478.12699999998</c:v>
                </c:pt>
                <c:pt idx="46">
                  <c:v>72667.721000000005</c:v>
                </c:pt>
                <c:pt idx="47">
                  <c:v>87211.221900000004</c:v>
                </c:pt>
                <c:pt idx="48">
                  <c:v>72877.954700000002</c:v>
                </c:pt>
                <c:pt idx="49">
                  <c:v>72877.954700000002</c:v>
                </c:pt>
                <c:pt idx="50">
                  <c:v>81229.022899999996</c:v>
                </c:pt>
              </c:numCache>
            </c:numRef>
          </c:val>
          <c:extLst>
            <c:ext xmlns:c16="http://schemas.microsoft.com/office/drawing/2014/chart" uri="{C3380CC4-5D6E-409C-BE32-E72D297353CC}">
              <c16:uniqueId val="{00000001-2EA6-4E85-B692-EB8A214B91EA}"/>
            </c:ext>
          </c:extLst>
        </c:ser>
        <c:dLbls>
          <c:showLegendKey val="0"/>
          <c:showVal val="0"/>
          <c:showCatName val="0"/>
          <c:showSerName val="0"/>
          <c:showPercent val="0"/>
          <c:showBubbleSize val="0"/>
        </c:dLbls>
        <c:gapWidth val="219"/>
        <c:overlap val="-27"/>
        <c:axId val="139267119"/>
        <c:axId val="139264719"/>
      </c:barChart>
      <c:catAx>
        <c:axId val="13926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64719"/>
        <c:crosses val="autoZero"/>
        <c:auto val="1"/>
        <c:lblAlgn val="ctr"/>
        <c:lblOffset val="100"/>
        <c:noMultiLvlLbl val="0"/>
      </c:catAx>
      <c:valAx>
        <c:axId val="139264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67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25</xdr:col>
      <xdr:colOff>449580</xdr:colOff>
      <xdr:row>2</xdr:row>
      <xdr:rowOff>59690</xdr:rowOff>
    </xdr:from>
    <xdr:to>
      <xdr:col>36</xdr:col>
      <xdr:colOff>439420</xdr:colOff>
      <xdr:row>21</xdr:row>
      <xdr:rowOff>55880</xdr:rowOff>
    </xdr:to>
    <xdr:graphicFrame macro="">
      <xdr:nvGraphicFramePr>
        <xdr:cNvPr id="3" name="Chart 2">
          <a:extLst>
            <a:ext uri="{FF2B5EF4-FFF2-40B4-BE49-F238E27FC236}">
              <a16:creationId xmlns:a16="http://schemas.microsoft.com/office/drawing/2014/main" id="{38325953-8602-7C37-2959-791411885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0</xdr:colOff>
      <xdr:row>0</xdr:row>
      <xdr:rowOff>0</xdr:rowOff>
    </xdr:from>
    <xdr:to>
      <xdr:col>23</xdr:col>
      <xdr:colOff>0</xdr:colOff>
      <xdr:row>13</xdr:row>
      <xdr:rowOff>89535</xdr:rowOff>
    </xdr:to>
    <mc:AlternateContent xmlns:mc="http://schemas.openxmlformats.org/markup-compatibility/2006" xmlns:sle15="http://schemas.microsoft.com/office/drawing/2012/slicer">
      <mc:Choice Requires="sle15">
        <xdr:graphicFrame macro="">
          <xdr:nvGraphicFramePr>
            <xdr:cNvPr id="4" name="OU">
              <a:extLst>
                <a:ext uri="{FF2B5EF4-FFF2-40B4-BE49-F238E27FC236}">
                  <a16:creationId xmlns:a16="http://schemas.microsoft.com/office/drawing/2014/main" id="{8D4ACD89-AFCF-486A-9A5D-2B590916FFB5}"/>
                </a:ext>
              </a:extLst>
            </xdr:cNvPr>
            <xdr:cNvGraphicFramePr/>
          </xdr:nvGraphicFramePr>
          <xdr:xfrm>
            <a:off x="0" y="0"/>
            <a:ext cx="0" cy="0"/>
          </xdr:xfrm>
          <a:graphic>
            <a:graphicData uri="http://schemas.microsoft.com/office/drawing/2010/slicer">
              <sle:slicer xmlns:sle="http://schemas.microsoft.com/office/drawing/2010/slicer" name="OU"/>
            </a:graphicData>
          </a:graphic>
        </xdr:graphicFrame>
      </mc:Choice>
      <mc:Fallback xmlns="">
        <xdr:sp macro="" textlink="">
          <xdr:nvSpPr>
            <xdr:cNvPr id="0" name=""/>
            <xdr:cNvSpPr>
              <a:spLocks noTextEdit="1"/>
            </xdr:cNvSpPr>
          </xdr:nvSpPr>
          <xdr:spPr>
            <a:xfrm>
              <a:off x="1962912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38420</xdr:colOff>
      <xdr:row>2</xdr:row>
      <xdr:rowOff>179293</xdr:rowOff>
    </xdr:from>
    <xdr:to>
      <xdr:col>21</xdr:col>
      <xdr:colOff>225217</xdr:colOff>
      <xdr:row>17</xdr:row>
      <xdr:rowOff>142960</xdr:rowOff>
    </xdr:to>
    <xdr:graphicFrame macro="">
      <xdr:nvGraphicFramePr>
        <xdr:cNvPr id="7" name="Chart 6">
          <a:extLst>
            <a:ext uri="{FF2B5EF4-FFF2-40B4-BE49-F238E27FC236}">
              <a16:creationId xmlns:a16="http://schemas.microsoft.com/office/drawing/2014/main" id="{94A34C34-9EBD-49BA-ADC9-DCFDAAFC2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3</xdr:row>
      <xdr:rowOff>0</xdr:rowOff>
    </xdr:from>
    <xdr:to>
      <xdr:col>30</xdr:col>
      <xdr:colOff>316149</xdr:colOff>
      <xdr:row>17</xdr:row>
      <xdr:rowOff>132944</xdr:rowOff>
    </xdr:to>
    <xdr:graphicFrame macro="">
      <xdr:nvGraphicFramePr>
        <xdr:cNvPr id="8" name="Chart 7">
          <a:extLst>
            <a:ext uri="{FF2B5EF4-FFF2-40B4-BE49-F238E27FC236}">
              <a16:creationId xmlns:a16="http://schemas.microsoft.com/office/drawing/2014/main" id="{FB2C20DD-54D4-49C3-AD28-325A3C151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69273</xdr:colOff>
      <xdr:row>18</xdr:row>
      <xdr:rowOff>100061</xdr:rowOff>
    </xdr:from>
    <xdr:to>
      <xdr:col>21</xdr:col>
      <xdr:colOff>230909</xdr:colOff>
      <xdr:row>22</xdr:row>
      <xdr:rowOff>7697</xdr:rowOff>
    </xdr:to>
    <xdr:sp macro="" textlink="">
      <xdr:nvSpPr>
        <xdr:cNvPr id="10" name="Rectangle: Rounded Corners 9">
          <a:extLst>
            <a:ext uri="{FF2B5EF4-FFF2-40B4-BE49-F238E27FC236}">
              <a16:creationId xmlns:a16="http://schemas.microsoft.com/office/drawing/2014/main" id="{50C8E844-EC37-3C7C-EBFE-60712F7E55D5}"/>
            </a:ext>
          </a:extLst>
        </xdr:cNvPr>
        <xdr:cNvSpPr/>
      </xdr:nvSpPr>
      <xdr:spPr>
        <a:xfrm>
          <a:off x="15547879" y="3425152"/>
          <a:ext cx="4164060" cy="646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The payout shows a very slow rate of increase with increase in per_kg_rate, indicating that per_kg_rate is not the factor affecting the payout </a:t>
          </a:r>
          <a:r>
            <a:rPr lang="en-IN"/>
            <a:t> </a:t>
          </a:r>
          <a:endParaRPr lang="en-IN" sz="1100"/>
        </a:p>
      </xdr:txBody>
    </xdr:sp>
    <xdr:clientData/>
  </xdr:twoCellAnchor>
  <xdr:twoCellAnchor>
    <xdr:from>
      <xdr:col>23</xdr:col>
      <xdr:colOff>137006</xdr:colOff>
      <xdr:row>18</xdr:row>
      <xdr:rowOff>90825</xdr:rowOff>
    </xdr:from>
    <xdr:to>
      <xdr:col>30</xdr:col>
      <xdr:colOff>44642</xdr:colOff>
      <xdr:row>21</xdr:row>
      <xdr:rowOff>183188</xdr:rowOff>
    </xdr:to>
    <xdr:sp macro="" textlink="">
      <xdr:nvSpPr>
        <xdr:cNvPr id="11" name="Rectangle: Rounded Corners 10">
          <a:extLst>
            <a:ext uri="{FF2B5EF4-FFF2-40B4-BE49-F238E27FC236}">
              <a16:creationId xmlns:a16="http://schemas.microsoft.com/office/drawing/2014/main" id="{AECABDBF-257A-139A-2F5B-8C3484C4EA3F}"/>
            </a:ext>
          </a:extLst>
        </xdr:cNvPr>
        <xdr:cNvSpPr/>
      </xdr:nvSpPr>
      <xdr:spPr>
        <a:xfrm>
          <a:off x="20834158" y="3415916"/>
          <a:ext cx="4164060" cy="646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As per cost of a partner increases, the per_kg_cost decreases , added in a very slow rate</a:t>
          </a:r>
          <a:r>
            <a:rPr lang="en-IN"/>
            <a:t> </a:t>
          </a:r>
          <a:endParaRPr lang="en-IN" sz="1100"/>
        </a:p>
      </xdr:txBody>
    </xdr:sp>
    <xdr:clientData/>
  </xdr:twoCellAnchor>
  <xdr:twoCellAnchor>
    <xdr:from>
      <xdr:col>23</xdr:col>
      <xdr:colOff>144723</xdr:colOff>
      <xdr:row>23</xdr:row>
      <xdr:rowOff>2086</xdr:rowOff>
    </xdr:from>
    <xdr:to>
      <xdr:col>30</xdr:col>
      <xdr:colOff>52359</xdr:colOff>
      <xdr:row>26</xdr:row>
      <xdr:rowOff>94449</xdr:rowOff>
    </xdr:to>
    <xdr:sp macro="" textlink="">
      <xdr:nvSpPr>
        <xdr:cNvPr id="2" name="Rectangle: Rounded Corners 1">
          <a:extLst>
            <a:ext uri="{FF2B5EF4-FFF2-40B4-BE49-F238E27FC236}">
              <a16:creationId xmlns:a16="http://schemas.microsoft.com/office/drawing/2014/main" id="{ACF37BA1-4E57-A756-C3A9-FB8239FC4074}"/>
            </a:ext>
          </a:extLst>
        </xdr:cNvPr>
        <xdr:cNvSpPr/>
      </xdr:nvSpPr>
      <xdr:spPr>
        <a:xfrm>
          <a:off x="22676774" y="4217200"/>
          <a:ext cx="4161332" cy="642160"/>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0" i="0" u="none" strike="noStrike">
              <a:solidFill>
                <a:schemeClr val="lt1"/>
              </a:solidFill>
              <a:effectLst/>
              <a:latin typeface="+mn-lt"/>
              <a:ea typeface="+mn-ea"/>
              <a:cs typeface="+mn-cs"/>
            </a:rPr>
            <a:t>Dineshbhai Mohanbhai Solanki's cost_per_kg is 433, not considered in graph</a:t>
          </a:r>
          <a:r>
            <a:rPr lang="en-IN"/>
            <a:t> </a:t>
          </a:r>
          <a:endParaRPr lang="en-IN" sz="1100"/>
        </a:p>
      </xdr:txBody>
    </xdr:sp>
    <xdr:clientData/>
  </xdr:twoCellAnchor>
  <xdr:twoCellAnchor>
    <xdr:from>
      <xdr:col>16</xdr:col>
      <xdr:colOff>152499</xdr:colOff>
      <xdr:row>45</xdr:row>
      <xdr:rowOff>112437</xdr:rowOff>
    </xdr:from>
    <xdr:to>
      <xdr:col>30</xdr:col>
      <xdr:colOff>161831</xdr:colOff>
      <xdr:row>49</xdr:row>
      <xdr:rowOff>22582</xdr:rowOff>
    </xdr:to>
    <xdr:sp macro="" textlink="$Q$29">
      <xdr:nvSpPr>
        <xdr:cNvPr id="3" name="Rectangle: Rounded Corners 2">
          <a:extLst>
            <a:ext uri="{FF2B5EF4-FFF2-40B4-BE49-F238E27FC236}">
              <a16:creationId xmlns:a16="http://schemas.microsoft.com/office/drawing/2014/main" id="{6F82621B-5D78-2717-A762-A9E5E3C6B6D9}"/>
            </a:ext>
          </a:extLst>
        </xdr:cNvPr>
        <xdr:cNvSpPr/>
      </xdr:nvSpPr>
      <xdr:spPr>
        <a:xfrm>
          <a:off x="17483114" y="8465129"/>
          <a:ext cx="9456179" cy="652607"/>
        </a:xfrm>
        <a:prstGeom prst="round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6E7697-F4CF-4345-BCEF-3FA9B929282C}" type="TxLink">
            <a:rPr lang="en-US" sz="1100" b="0" i="0" u="none" strike="noStrike">
              <a:solidFill>
                <a:schemeClr val="bg1"/>
              </a:solidFill>
              <a:latin typeface="Calibri"/>
              <a:cs typeface="Calibri"/>
            </a:rPr>
            <a:pPr algn="ctr"/>
            <a:t>Cost_per_kg vs Payout_per_kg &amp; Correlation:  0.037</a:t>
          </a:fld>
          <a:endParaRPr lang="en-IN" sz="1100">
            <a:solidFill>
              <a:schemeClr val="bg1"/>
            </a:solidFill>
          </a:endParaRPr>
        </a:p>
      </xdr:txBody>
    </xdr:sp>
    <xdr:clientData/>
  </xdr:twoCellAnchor>
  <xdr:twoCellAnchor>
    <xdr:from>
      <xdr:col>16</xdr:col>
      <xdr:colOff>0</xdr:colOff>
      <xdr:row>30</xdr:row>
      <xdr:rowOff>0</xdr:rowOff>
    </xdr:from>
    <xdr:to>
      <xdr:col>30</xdr:col>
      <xdr:colOff>58615</xdr:colOff>
      <xdr:row>44</xdr:row>
      <xdr:rowOff>141010</xdr:rowOff>
    </xdr:to>
    <xdr:graphicFrame macro="">
      <xdr:nvGraphicFramePr>
        <xdr:cNvPr id="9" name="Chart 8">
          <a:extLst>
            <a:ext uri="{FF2B5EF4-FFF2-40B4-BE49-F238E27FC236}">
              <a16:creationId xmlns:a16="http://schemas.microsoft.com/office/drawing/2014/main" id="{288B84A8-A2AB-471F-9722-F7ECA76D2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0.25058</cdr:x>
      <cdr:y>0.15606</cdr:y>
    </cdr:from>
    <cdr:to>
      <cdr:x>0.97074</cdr:x>
      <cdr:y>0.24224</cdr:y>
    </cdr:to>
    <cdr:sp macro="" textlink="">
      <cdr:nvSpPr>
        <cdr:cNvPr id="2" name="TextBox 1">
          <a:extLst xmlns:a="http://schemas.openxmlformats.org/drawingml/2006/main">
            <a:ext uri="{FF2B5EF4-FFF2-40B4-BE49-F238E27FC236}">
              <a16:creationId xmlns:a16="http://schemas.microsoft.com/office/drawing/2014/main" id="{6BF02EFF-1962-41BB-AEBF-4CF907244693}"/>
            </a:ext>
          </a:extLst>
        </cdr:cNvPr>
        <cdr:cNvSpPr txBox="1"/>
      </cdr:nvSpPr>
      <cdr:spPr>
        <a:xfrm xmlns:a="http://schemas.openxmlformats.org/drawingml/2006/main">
          <a:off x="1051252" y="429026"/>
          <a:ext cx="3021286" cy="2369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a:solidFill>
                <a:schemeClr val="bg1">
                  <a:lumMod val="50000"/>
                </a:schemeClr>
              </a:solidFill>
            </a:rPr>
            <a:t>Bubble size indicates the number</a:t>
          </a:r>
          <a:r>
            <a:rPr lang="en-IN" sz="1100" baseline="0">
              <a:solidFill>
                <a:schemeClr val="bg1">
                  <a:lumMod val="50000"/>
                </a:schemeClr>
              </a:solidFill>
            </a:rPr>
            <a:t> of kilos delivered</a:t>
          </a:r>
        </a:p>
      </cdr:txBody>
    </cdr:sp>
  </cdr:relSizeAnchor>
</c:userShapes>
</file>

<file path=xl/drawings/drawing4.xml><?xml version="1.0" encoding="utf-8"?>
<c:userShapes xmlns:c="http://schemas.openxmlformats.org/drawingml/2006/chart">
  <cdr:relSizeAnchor xmlns:cdr="http://schemas.openxmlformats.org/drawingml/2006/chartDrawing">
    <cdr:from>
      <cdr:x>0.30295</cdr:x>
      <cdr:y>0.15446</cdr:y>
    </cdr:from>
    <cdr:to>
      <cdr:x>0.96155</cdr:x>
      <cdr:y>0.24118</cdr:y>
    </cdr:to>
    <cdr:sp macro="" textlink="">
      <cdr:nvSpPr>
        <cdr:cNvPr id="2" name="TextBox 1">
          <a:extLst xmlns:a="http://schemas.openxmlformats.org/drawingml/2006/main">
            <a:ext uri="{FF2B5EF4-FFF2-40B4-BE49-F238E27FC236}">
              <a16:creationId xmlns:a16="http://schemas.microsoft.com/office/drawing/2014/main" id="{331801F7-22C2-E408-5364-FCDA22551018}"/>
            </a:ext>
          </a:extLst>
        </cdr:cNvPr>
        <cdr:cNvSpPr txBox="1"/>
      </cdr:nvSpPr>
      <cdr:spPr>
        <a:xfrm xmlns:a="http://schemas.openxmlformats.org/drawingml/2006/main">
          <a:off x="1388533" y="423334"/>
          <a:ext cx="3018570" cy="23766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IN" sz="1100">
              <a:solidFill>
                <a:schemeClr val="bg1">
                  <a:lumMod val="50000"/>
                </a:schemeClr>
              </a:solidFill>
            </a:rPr>
            <a:t>Bubble size indicates the number</a:t>
          </a:r>
          <a:r>
            <a:rPr lang="en-IN" sz="1100" baseline="0">
              <a:solidFill>
                <a:schemeClr val="bg1">
                  <a:lumMod val="50000"/>
                </a:schemeClr>
              </a:solidFill>
            </a:rPr>
            <a:t> of kilos delivered</a:t>
          </a:r>
        </a:p>
      </cdr:txBody>
    </cdr: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3F4926E6-00D0-4D2E-BC18-DD479B83F888}" autoFormatId="16" applyNumberFormats="0" applyBorderFormats="0" applyFontFormats="0" applyPatternFormats="0" applyAlignmentFormats="0" applyWidthHeightFormats="0">
  <queryTableRefresh nextId="7">
    <queryTableFields count="6">
      <queryTableField id="1" name="BP Code" tableColumnId="1"/>
      <queryTableField id="2" name="BP" tableColumnId="2"/>
      <queryTableField id="3" name="OU " tableColumnId="3"/>
      <queryTableField id="4" name="Cluster" tableColumnId="4"/>
      <queryTableField id="5" name="Total Payout" tableColumnId="5"/>
      <queryTableField id="6" name="Budgeted payou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56225AF-A582-450E-8DA3-9BD46B4C4678}" autoFormatId="16" applyNumberFormats="0" applyBorderFormats="0" applyFontFormats="0" applyPatternFormats="0" applyAlignmentFormats="0" applyWidthHeightFormats="0">
  <queryTableRefresh nextId="19">
    <queryTableFields count="18">
      <queryTableField id="1" name="Sub-index" tableColumnId="1"/>
      <queryTableField id="2" name="Index" tableColumnId="2"/>
      <queryTableField id="3" name="BP name" tableColumnId="3"/>
      <queryTableField id="4" name="OU Code" tableColumnId="4"/>
      <queryTableField id="5" name="OU" tableColumnId="5"/>
      <queryTableField id="6" name="Vehicle code" tableColumnId="6"/>
      <queryTableField id="7" name="Vehicle name" tableColumnId="7"/>
      <queryTableField id="8" name="Vehicle ownership" tableColumnId="8"/>
      <queryTableField id="9" name="Year of purchase" tableColumnId="9"/>
      <queryTableField id="10" name="Capacity" tableColumnId="10"/>
      <queryTableField id="11" name="Mileage" tableColumnId="11"/>
      <queryTableField id="12" name="Km travelled" tableColumnId="12"/>
      <queryTableField id="13" name="Fuel Cost" tableColumnId="13"/>
      <queryTableField id="14" name="Maintanance and additional" tableColumnId="14"/>
      <queryTableField id="15" name="EMI" tableColumnId="15"/>
      <queryTableField id="16" name="Vehicle cost" tableColumnId="16"/>
      <queryTableField id="17" name="Team cost" tableColumnId="17"/>
      <queryTableField id="18" name="Total cost"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B18B8255-7F3E-4C9C-A895-2F4521A8AEF0}" autoFormatId="16" applyNumberFormats="0" applyBorderFormats="0" applyFontFormats="0" applyPatternFormats="0" applyAlignmentFormats="0" applyWidthHeightFormats="0">
  <queryTableRefresh nextId="3">
    <queryTableFields count="2">
      <queryTableField id="1" name="BP name" tableColumnId="1"/>
      <queryTableField id="2" name="Cos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9E71781B-3375-4357-B8B7-F12A061D3D75}" autoFormatId="16" applyNumberFormats="0" applyBorderFormats="0" applyFontFormats="0" applyPatternFormats="0" applyAlignmentFormats="0" applyWidthHeightFormats="0">
  <queryTableRefresh nextId="15">
    <queryTableFields count="11">
      <queryTableField id="1" name="bp_id" tableColumnId="1"/>
      <queryTableField id="2" name="bp_name" tableColumnId="2"/>
      <queryTableField id="3" name="branch_name" tableColumnId="3"/>
      <queryTableField id="4" name="per_kg_rate" tableColumnId="4"/>
      <queryTableField id="5" name="kg_delivered" tableColumnId="5"/>
      <queryTableField id="6" name="Payout" tableColumnId="6"/>
      <queryTableField id="10" name="Budgeted payout" tableColumnId="10"/>
      <queryTableField id="7" name="Cost" tableColumnId="7"/>
      <queryTableField id="12" name="Cost_per_kg" tableColumnId="11"/>
      <queryTableField id="8" name="Profit" tableColumnId="8"/>
      <queryTableField id="9" name="Profit %"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 xr10:uid="{3E0C3DE7-2BAA-4C8F-AFAB-497FD769A843}" sourceName="OU">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 xr10:uid="{7BFDA317-0B46-4E00-A5A3-FC41EBEB1CB6}" cache="Slicer_OU" caption="OU"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5B587E-F817-429C-9DBC-69174D4A339C}" name="Table_Table1" displayName="Table_Table1" ref="A1:F510" tableType="queryTable" totalsRowShown="0">
  <autoFilter ref="A1:F510" xr:uid="{245B587E-F817-429C-9DBC-69174D4A339C}"/>
  <tableColumns count="6">
    <tableColumn id="1" xr3:uid="{13618315-A252-43DF-B75A-1A54FA59A2C3}" uniqueName="1" name="BP Code" queryTableFieldId="1" dataDxfId="37"/>
    <tableColumn id="2" xr3:uid="{C28E4100-9086-402C-B4E6-72E6389B14BF}" uniqueName="2" name="BP" queryTableFieldId="2" dataDxfId="36"/>
    <tableColumn id="3" xr3:uid="{B89DFAFB-B605-4993-8223-FFFCCB25A11D}" uniqueName="3" name="OU " queryTableFieldId="3" dataDxfId="35"/>
    <tableColumn id="4" xr3:uid="{F5912DDE-FFBD-4CCF-BED7-26CD0C010ED1}" uniqueName="4" name="Cluster" queryTableFieldId="4" dataDxfId="34"/>
    <tableColumn id="5" xr3:uid="{E2BF5926-D59C-4672-B6A8-C45E94E17038}" uniqueName="5" name="Total Payout" queryTableFieldId="5"/>
    <tableColumn id="6" xr3:uid="{62490A13-B6AE-4A46-A675-3807C0A9029A}" uniqueName="6" name="Budgeted payout"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E9DFB6-D0B7-4DF5-B96F-08EDCE02C1D1}" name="Table_Table_Bp_list" displayName="Table_Table_Bp_list" ref="A1:R65" tableType="queryTable" totalsRowCount="1" headerRowDxfId="33">
  <autoFilter ref="A1:R64" xr:uid="{A3E9DFB6-D0B7-4DF5-B96F-08EDCE02C1D1}"/>
  <tableColumns count="18">
    <tableColumn id="1" xr3:uid="{14E8947E-FB27-42F5-AFF2-0DF10CB3EACF}" uniqueName="1" name="Sub-index" totalsRowLabel="Total" queryTableFieldId="1" dataDxfId="32"/>
    <tableColumn id="2" xr3:uid="{F6EA6A7D-5C0D-46D6-8307-F95D42A60D19}" uniqueName="2" name="Index" queryTableFieldId="2" dataDxfId="31"/>
    <tableColumn id="3" xr3:uid="{DC25D194-0894-4923-8478-624AFAFD7735}" uniqueName="3" name="BP name" queryTableFieldId="3" dataDxfId="30"/>
    <tableColumn id="4" xr3:uid="{9C64E2F3-6578-4C54-86C7-E1537D83ABE9}" uniqueName="4" name="OU Code" queryTableFieldId="4" dataDxfId="29"/>
    <tableColumn id="5" xr3:uid="{577E4FC5-1AED-493B-921E-878CA1010FA0}" uniqueName="5" name="OU" queryTableFieldId="5" dataDxfId="28"/>
    <tableColumn id="6" xr3:uid="{9EA3A394-631C-4263-AAA2-EFF7CA5FF6E4}" uniqueName="6" name="Vehicle code" queryTableFieldId="6" dataDxfId="27"/>
    <tableColumn id="7" xr3:uid="{8277F3DF-2C26-4691-A3E6-103ECDBB8917}" uniqueName="7" name="Vehicle name" queryTableFieldId="7" dataDxfId="26"/>
    <tableColumn id="8" xr3:uid="{2A390FA4-00B1-431C-BFF4-D1911FD56031}" uniqueName="8" name="Vehicle ownership" queryTableFieldId="8" dataDxfId="25"/>
    <tableColumn id="9" xr3:uid="{5C5547E1-7557-409F-8BEE-3C3078671AD8}" uniqueName="9" name="Year of purchase" queryTableFieldId="9" dataDxfId="24"/>
    <tableColumn id="10" xr3:uid="{51D6FDEF-3713-493C-A711-1987FD9436A9}" uniqueName="10" name="Capacity" queryTableFieldId="10" dataDxfId="23"/>
    <tableColumn id="11" xr3:uid="{6A53095D-044F-4726-AB0C-33336F9EE1C3}" uniqueName="11" name="Mileage" queryTableFieldId="11" dataDxfId="22"/>
    <tableColumn id="12" xr3:uid="{83143B2E-5AB6-4F97-921D-ED95C0D1C6EE}" uniqueName="12" name="Km travelled" queryTableFieldId="12" dataDxfId="21"/>
    <tableColumn id="13" xr3:uid="{8CDEAA5C-D3D4-4DB8-9BA2-5DA7A184822E}" uniqueName="13" name="Fuel Cost" queryTableFieldId="13" dataDxfId="20"/>
    <tableColumn id="14" xr3:uid="{6B3D6A23-C7F9-4222-A3D0-09373E375911}" uniqueName="14" name="Maintanance and additional" queryTableFieldId="14" dataDxfId="19"/>
    <tableColumn id="15" xr3:uid="{34405090-3655-4626-9781-6AB55CBFDF25}" uniqueName="15" name="EMI" queryTableFieldId="15" dataDxfId="18"/>
    <tableColumn id="16" xr3:uid="{4107707F-FC5F-434D-9963-13EB6B9F1EEA}" uniqueName="16" name="Vehicle cost" queryTableFieldId="16" dataDxfId="17"/>
    <tableColumn id="17" xr3:uid="{5065E550-E274-4119-8401-A67B89123DCB}" uniqueName="17" name="Team cost" queryTableFieldId="17" dataDxfId="16"/>
    <tableColumn id="18" xr3:uid="{D55B6B32-6DB5-48C1-A786-10C7D32D0673}" uniqueName="18" name="Total cost" totalsRowFunction="sum" queryTableFieldId="18"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C13962-A305-495E-9CA0-67E9BC7044FE}" name="Table_1" displayName="Table_1" ref="A1:E52" totalsRowShown="0" headerRowDxfId="14" dataDxfId="13" headerRowCellStyle="Normal 2" dataCellStyle="Normal 2">
  <autoFilter ref="A1:E52" xr:uid="{F1C13962-A305-495E-9CA0-67E9BC7044FE}"/>
  <sortState xmlns:xlrd2="http://schemas.microsoft.com/office/spreadsheetml/2017/richdata2" ref="A2:E52">
    <sortCondition ref="B1:B52"/>
  </sortState>
  <tableColumns count="5">
    <tableColumn id="1" xr3:uid="{DF5AE122-2025-444E-8CE4-D9C32C3328BB}" name="bp_id" dataDxfId="12" dataCellStyle="Normal 2"/>
    <tableColumn id="2" xr3:uid="{5DF1460D-4EAE-4FAB-B711-FF951F946C7B}" name="bp_name" dataDxfId="11" dataCellStyle="Normal 2"/>
    <tableColumn id="3" xr3:uid="{D18A9599-3EF0-41AE-B8EC-12B722D2C118}" name="branch_name" dataDxfId="10" dataCellStyle="Normal 2"/>
    <tableColumn id="4" xr3:uid="{863A884C-B712-457D-B71E-3FCFF9753BFE}" name="per_kg_rate" dataDxfId="9" dataCellStyle="Normal 2"/>
    <tableColumn id="5" xr3:uid="{B3C54542-5FE0-4869-91E4-25EC8BC0BFBD}" name="kg_delivered" dataDxfId="8" dataCellStyle="Normal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25434B-683D-4927-901A-3DF7A5B71E10}" name="Table_Table_cost" displayName="Table_Table_cost" ref="A1:B49" tableType="queryTable" totalsRowShown="0">
  <autoFilter ref="A1:B49" xr:uid="{5525434B-683D-4927-901A-3DF7A5B71E10}"/>
  <tableColumns count="2">
    <tableColumn id="1" xr3:uid="{838802AA-7053-48F2-8EA5-B3880E956B8B}" uniqueName="1" name="BP name" queryTableFieldId="1" dataDxfId="7"/>
    <tableColumn id="2" xr3:uid="{7F08A237-9963-4164-A91B-3421F224BD72}" uniqueName="2" name="Cost"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34B898-4222-4C24-B645-73F9C2C01722}" name="Table_Profit" displayName="Table_Profit" ref="A1:K53" tableType="queryTable" totalsRowCount="1">
  <autoFilter ref="A1:K52" xr:uid="{D734B898-4222-4C24-B645-73F9C2C01722}"/>
  <sortState xmlns:xlrd2="http://schemas.microsoft.com/office/spreadsheetml/2017/richdata2" ref="A2:K52">
    <sortCondition ref="B1:B52"/>
  </sortState>
  <tableColumns count="11">
    <tableColumn id="1" xr3:uid="{3C8F9E24-507C-44DA-B83A-AE7039B72A0A}" uniqueName="1" name="bp_id" totalsRowLabel="Total" queryTableFieldId="1"/>
    <tableColumn id="2" xr3:uid="{4441EBE9-24C1-4C59-A452-788F7924B24A}" uniqueName="2" name="bp_name" queryTableFieldId="2" dataDxfId="6"/>
    <tableColumn id="3" xr3:uid="{409502F6-675A-42D0-9D26-19550AE3B235}" uniqueName="3" name="branch_name" queryTableFieldId="3" dataDxfId="5"/>
    <tableColumn id="4" xr3:uid="{D6D36A8B-9182-4457-BB94-7BCB96D810E8}" uniqueName="4" name="per_kg_rate" queryTableFieldId="4"/>
    <tableColumn id="5" xr3:uid="{5098AF07-0C27-452D-83D2-83728A413E05}" uniqueName="5" name="kg_delivered" queryTableFieldId="5"/>
    <tableColumn id="6" xr3:uid="{6C065031-9DBF-4C23-B7F0-BE59792BBBDE}" uniqueName="6" name="Payout" queryTableFieldId="6"/>
    <tableColumn id="10" xr3:uid="{4A26FCD3-DCF5-44E0-BCBD-5270DD3C3BBC}" uniqueName="10" name="Budgeted payout" queryTableFieldId="10"/>
    <tableColumn id="7" xr3:uid="{D25C3ADA-8F0D-4ADC-932F-FFB2780A8610}" uniqueName="7" name="Cost" totalsRowFunction="sum" queryTableFieldId="7"/>
    <tableColumn id="11" xr3:uid="{0C60F674-4236-4612-BD38-8E00AF210DB3}" uniqueName="11" name="Cost_per_kg" queryTableFieldId="12" dataDxfId="4"/>
    <tableColumn id="8" xr3:uid="{6FFFD0B6-A08F-45CA-80CE-C256B828E715}" uniqueName="8" name="Profit" queryTableFieldId="8"/>
    <tableColumn id="9" xr3:uid="{2D661270-C8A4-49E9-83DD-9E02CE38165B}" uniqueName="9" name="Profit %" totalsRowFunction="sum" queryTableFieldId="9"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E028-AF57-44F9-A44E-F092C80E1355}">
  <dimension ref="A1:V49"/>
  <sheetViews>
    <sheetView zoomScaleNormal="100" workbookViewId="0">
      <selection activeCell="B2" sqref="B2"/>
    </sheetView>
  </sheetViews>
  <sheetFormatPr defaultColWidth="12.6640625" defaultRowHeight="14.4" x14ac:dyDescent="0.3"/>
  <cols>
    <col min="1" max="1" width="32.5546875" style="5" bestFit="1" customWidth="1"/>
    <col min="2" max="2" width="11.33203125" style="5" customWidth="1"/>
    <col min="3" max="3" width="10.44140625" style="5" bestFit="1" customWidth="1"/>
    <col min="4" max="4" width="12" style="5" bestFit="1" customWidth="1"/>
    <col min="5" max="5" width="10.6640625" style="5" bestFit="1" customWidth="1"/>
    <col min="6" max="6" width="11" style="5" customWidth="1"/>
    <col min="7" max="7" width="13.109375" style="5" bestFit="1" customWidth="1"/>
    <col min="8" max="8" width="12.33203125" style="5" customWidth="1"/>
    <col min="9" max="9" width="10.44140625" style="5" bestFit="1" customWidth="1"/>
    <col min="10" max="10" width="13.88671875" style="6" customWidth="1"/>
    <col min="11" max="11" width="12.33203125" style="6" customWidth="1"/>
    <col min="12" max="12" width="9.109375" style="5" customWidth="1"/>
    <col min="13" max="13" width="11.88671875" style="6" customWidth="1"/>
    <col min="14" max="14" width="9.33203125" style="5" customWidth="1"/>
    <col min="15" max="15" width="13.44140625" style="5" bestFit="1" customWidth="1"/>
    <col min="16" max="21" width="9.33203125" style="5" customWidth="1"/>
    <col min="22" max="22" width="13.6640625" style="5" customWidth="1"/>
    <col min="23" max="29" width="9.33203125" style="5" customWidth="1"/>
    <col min="30" max="16384" width="12.6640625" style="5"/>
  </cols>
  <sheetData>
    <row r="1" spans="1:22" x14ac:dyDescent="0.3">
      <c r="A1" s="9" t="s">
        <v>0</v>
      </c>
      <c r="B1" s="9" t="s">
        <v>53</v>
      </c>
      <c r="C1" s="9" t="s">
        <v>54</v>
      </c>
      <c r="D1" s="9" t="s">
        <v>55</v>
      </c>
      <c r="E1" s="9" t="s">
        <v>56</v>
      </c>
      <c r="F1" s="9" t="s">
        <v>57</v>
      </c>
      <c r="G1" s="9" t="s">
        <v>58</v>
      </c>
      <c r="H1" s="9" t="s">
        <v>59</v>
      </c>
      <c r="I1" s="9" t="s">
        <v>60</v>
      </c>
      <c r="J1" s="9" t="s">
        <v>61</v>
      </c>
      <c r="K1" s="9" t="s">
        <v>62</v>
      </c>
      <c r="L1" s="9" t="s">
        <v>112</v>
      </c>
      <c r="M1" s="9" t="s">
        <v>113</v>
      </c>
    </row>
    <row r="2" spans="1:22" x14ac:dyDescent="0.3">
      <c r="A2" t="s">
        <v>37</v>
      </c>
      <c r="B2" s="8"/>
      <c r="C2" s="7"/>
      <c r="D2" s="29"/>
      <c r="E2" s="8"/>
      <c r="F2" s="8"/>
      <c r="G2" s="8"/>
      <c r="H2" s="30"/>
      <c r="I2" s="8"/>
      <c r="J2" s="30"/>
      <c r="K2" s="7"/>
      <c r="L2"/>
      <c r="M2"/>
    </row>
    <row r="3" spans="1:22" x14ac:dyDescent="0.3">
      <c r="A3" t="s">
        <v>7</v>
      </c>
      <c r="B3" s="8"/>
      <c r="C3" s="7"/>
      <c r="D3" s="29"/>
      <c r="E3" s="8"/>
      <c r="F3" s="8"/>
      <c r="G3" s="8"/>
      <c r="H3" s="30"/>
      <c r="I3" s="8"/>
      <c r="J3" s="30"/>
      <c r="K3" s="7"/>
      <c r="L3"/>
      <c r="M3"/>
      <c r="O3" t="s">
        <v>114</v>
      </c>
      <c r="P3"/>
    </row>
    <row r="4" spans="1:22" x14ac:dyDescent="0.3">
      <c r="A4" t="s">
        <v>6</v>
      </c>
      <c r="B4" s="8"/>
      <c r="C4" s="7"/>
      <c r="D4" s="29"/>
      <c r="E4" s="8"/>
      <c r="F4" s="8"/>
      <c r="G4" s="8"/>
      <c r="H4" s="30"/>
      <c r="I4" s="8"/>
      <c r="J4" s="30"/>
      <c r="K4" s="7"/>
      <c r="L4"/>
      <c r="M4"/>
      <c r="O4"/>
      <c r="P4"/>
    </row>
    <row r="5" spans="1:22" x14ac:dyDescent="0.3">
      <c r="A5" t="s">
        <v>46</v>
      </c>
      <c r="B5" s="8"/>
      <c r="C5" s="7"/>
      <c r="D5" s="29"/>
      <c r="E5" s="8"/>
      <c r="F5" s="8"/>
      <c r="G5" s="8"/>
      <c r="H5" s="30"/>
      <c r="I5" s="8"/>
      <c r="J5" s="30"/>
      <c r="K5" s="7"/>
      <c r="L5"/>
      <c r="M5"/>
      <c r="O5"/>
      <c r="P5"/>
    </row>
    <row r="6" spans="1:22" x14ac:dyDescent="0.3">
      <c r="A6" t="s">
        <v>25</v>
      </c>
      <c r="B6" s="8"/>
      <c r="C6" s="7"/>
      <c r="D6" s="29"/>
      <c r="E6" s="8"/>
      <c r="F6" s="8"/>
      <c r="G6" s="8"/>
      <c r="H6" s="30"/>
      <c r="I6" s="8"/>
      <c r="J6" s="30"/>
      <c r="K6" s="7"/>
      <c r="L6"/>
      <c r="M6"/>
      <c r="O6"/>
      <c r="P6"/>
    </row>
    <row r="7" spans="1:22" x14ac:dyDescent="0.3">
      <c r="A7" t="s">
        <v>32</v>
      </c>
      <c r="B7" s="8"/>
      <c r="C7" s="7"/>
      <c r="D7" s="29"/>
      <c r="E7" s="8"/>
      <c r="F7" s="8"/>
      <c r="G7" s="8"/>
      <c r="H7" s="30"/>
      <c r="I7" s="8"/>
      <c r="J7" s="30"/>
      <c r="K7" s="7"/>
      <c r="L7"/>
      <c r="M7"/>
      <c r="O7" t="s">
        <v>63</v>
      </c>
      <c r="P7">
        <f>COUNTA(A2:A49)</f>
        <v>48</v>
      </c>
      <c r="R7" s="4"/>
      <c r="S7" s="1"/>
      <c r="T7" s="4"/>
      <c r="U7" s="4"/>
      <c r="V7" s="1"/>
    </row>
    <row r="8" spans="1:22" x14ac:dyDescent="0.3">
      <c r="A8" t="s">
        <v>40</v>
      </c>
      <c r="B8" s="8"/>
      <c r="C8" s="7"/>
      <c r="D8" s="29"/>
      <c r="E8" s="8"/>
      <c r="F8" s="8"/>
      <c r="G8" s="8"/>
      <c r="H8" s="30"/>
      <c r="I8" s="8"/>
      <c r="J8" s="30"/>
      <c r="K8" s="7"/>
      <c r="L8"/>
      <c r="M8"/>
      <c r="O8" t="s">
        <v>64</v>
      </c>
      <c r="P8"/>
      <c r="R8" s="4"/>
      <c r="S8" s="2"/>
      <c r="T8" s="4"/>
      <c r="U8" s="4"/>
      <c r="V8" s="3"/>
    </row>
    <row r="9" spans="1:22" x14ac:dyDescent="0.3">
      <c r="A9" t="s">
        <v>11</v>
      </c>
      <c r="B9" s="8"/>
      <c r="C9" s="7"/>
      <c r="D9" s="29"/>
      <c r="E9" s="8"/>
      <c r="F9" s="8"/>
      <c r="G9" s="8"/>
      <c r="H9" s="30"/>
      <c r="I9" s="8"/>
      <c r="J9" s="30"/>
      <c r="K9" s="7"/>
      <c r="L9"/>
      <c r="M9"/>
      <c r="O9" t="s">
        <v>65</v>
      </c>
      <c r="P9" s="30"/>
      <c r="R9" s="4"/>
      <c r="S9" s="2"/>
      <c r="T9" s="4"/>
      <c r="U9" s="4"/>
      <c r="V9" s="4"/>
    </row>
    <row r="10" spans="1:22" x14ac:dyDescent="0.3">
      <c r="A10" t="s">
        <v>30</v>
      </c>
      <c r="B10" s="8"/>
      <c r="C10" s="7"/>
      <c r="D10" s="29"/>
      <c r="E10" s="8"/>
      <c r="F10" s="8"/>
      <c r="G10" s="8"/>
      <c r="H10" s="30"/>
      <c r="I10" s="8"/>
      <c r="J10" s="30"/>
      <c r="K10" s="7"/>
      <c r="L10"/>
      <c r="M10"/>
      <c r="R10" s="4"/>
      <c r="S10" s="4"/>
      <c r="T10" s="4"/>
      <c r="U10" s="4"/>
      <c r="V10" s="4"/>
    </row>
    <row r="11" spans="1:22" x14ac:dyDescent="0.3">
      <c r="A11" t="s">
        <v>5</v>
      </c>
      <c r="B11" s="8"/>
      <c r="C11" s="7"/>
      <c r="D11" s="29"/>
      <c r="E11" s="8"/>
      <c r="F11" s="8"/>
      <c r="G11" s="8"/>
      <c r="H11" s="30"/>
      <c r="I11" s="8"/>
      <c r="J11" s="30"/>
      <c r="K11" s="7"/>
      <c r="L11"/>
      <c r="M11"/>
      <c r="R11" s="4"/>
      <c r="S11" s="2"/>
      <c r="T11" s="4"/>
      <c r="U11" s="4"/>
      <c r="V11" s="3"/>
    </row>
    <row r="12" spans="1:22" x14ac:dyDescent="0.3">
      <c r="A12" t="s">
        <v>23</v>
      </c>
      <c r="B12" s="8"/>
      <c r="C12" s="7"/>
      <c r="D12" s="29"/>
      <c r="E12" s="8"/>
      <c r="F12" s="8"/>
      <c r="G12" s="8"/>
      <c r="H12" s="30"/>
      <c r="I12" s="8"/>
      <c r="J12" s="30"/>
      <c r="K12" s="7"/>
      <c r="L12"/>
      <c r="M12"/>
      <c r="R12" s="4"/>
      <c r="S12" s="2"/>
      <c r="T12" s="4"/>
      <c r="U12" s="4"/>
      <c r="V12" s="3"/>
    </row>
    <row r="13" spans="1:22" x14ac:dyDescent="0.3">
      <c r="A13" t="s">
        <v>42</v>
      </c>
      <c r="B13" s="8"/>
      <c r="C13" s="7"/>
      <c r="D13" s="29"/>
      <c r="E13" s="8"/>
      <c r="F13" s="8"/>
      <c r="G13" s="8"/>
      <c r="H13" s="30"/>
      <c r="I13" s="8"/>
      <c r="J13" s="30"/>
      <c r="K13" s="7"/>
      <c r="L13"/>
      <c r="M13"/>
      <c r="R13" s="4"/>
      <c r="S13" s="2"/>
      <c r="T13" s="4"/>
      <c r="U13" s="4"/>
      <c r="V13" s="4"/>
    </row>
    <row r="14" spans="1:22" x14ac:dyDescent="0.3">
      <c r="A14" t="s">
        <v>38</v>
      </c>
      <c r="B14" s="8"/>
      <c r="C14" s="7"/>
      <c r="D14" s="29"/>
      <c r="E14" s="8"/>
      <c r="F14" s="8"/>
      <c r="G14" s="8"/>
      <c r="H14" s="30"/>
      <c r="I14" s="8"/>
      <c r="J14" s="30"/>
      <c r="K14" s="7"/>
      <c r="L14"/>
      <c r="M14"/>
      <c r="R14" s="4"/>
      <c r="S14" s="2"/>
      <c r="T14" s="4"/>
      <c r="U14" s="4"/>
      <c r="V14" s="3"/>
    </row>
    <row r="15" spans="1:22" x14ac:dyDescent="0.3">
      <c r="A15" t="s">
        <v>49</v>
      </c>
      <c r="B15" s="8"/>
      <c r="C15" s="7"/>
      <c r="D15" s="29"/>
      <c r="E15" s="8"/>
      <c r="F15" s="8"/>
      <c r="G15" s="8"/>
      <c r="H15" s="30"/>
      <c r="I15" s="8"/>
      <c r="J15" s="30"/>
      <c r="K15" s="7"/>
      <c r="L15"/>
      <c r="M15"/>
      <c r="R15" s="4"/>
      <c r="S15" s="2"/>
      <c r="T15" s="4"/>
      <c r="U15" s="4"/>
      <c r="V15" s="3"/>
    </row>
    <row r="16" spans="1:22" x14ac:dyDescent="0.3">
      <c r="A16" t="s">
        <v>16</v>
      </c>
      <c r="B16" s="8"/>
      <c r="C16" s="7"/>
      <c r="D16" s="29"/>
      <c r="E16" s="8"/>
      <c r="F16" s="8"/>
      <c r="G16" s="8"/>
      <c r="H16" s="30"/>
      <c r="I16" s="8"/>
      <c r="J16" s="30"/>
      <c r="K16" s="7"/>
      <c r="L16"/>
      <c r="M16"/>
      <c r="R16" s="4"/>
      <c r="S16" s="2"/>
      <c r="T16" s="4"/>
      <c r="U16" s="4"/>
      <c r="V16" s="4"/>
    </row>
    <row r="17" spans="1:22" x14ac:dyDescent="0.3">
      <c r="A17" t="s">
        <v>12</v>
      </c>
      <c r="B17" s="8"/>
      <c r="C17" s="7"/>
      <c r="D17" s="29"/>
      <c r="E17" s="8"/>
      <c r="F17" s="8"/>
      <c r="G17" s="8"/>
      <c r="H17" s="30"/>
      <c r="I17" s="8"/>
      <c r="J17" s="30"/>
      <c r="K17" s="7"/>
      <c r="L17"/>
      <c r="M17"/>
      <c r="R17" s="4"/>
      <c r="S17" s="2"/>
      <c r="T17" s="4"/>
      <c r="U17" s="4"/>
      <c r="V17" s="4"/>
    </row>
    <row r="18" spans="1:22" x14ac:dyDescent="0.3">
      <c r="A18" t="s">
        <v>22</v>
      </c>
      <c r="B18" s="8"/>
      <c r="C18" s="7"/>
      <c r="D18" s="29"/>
      <c r="E18" s="8"/>
      <c r="F18" s="8"/>
      <c r="G18" s="8"/>
      <c r="H18" s="30"/>
      <c r="I18" s="8"/>
      <c r="J18" s="30"/>
      <c r="K18" s="7"/>
      <c r="L18"/>
      <c r="M18"/>
      <c r="R18" s="4"/>
      <c r="S18" s="2"/>
      <c r="T18" s="4"/>
      <c r="U18" s="4"/>
      <c r="V18" s="4"/>
    </row>
    <row r="19" spans="1:22" x14ac:dyDescent="0.3">
      <c r="A19" t="s">
        <v>2</v>
      </c>
      <c r="B19" s="8"/>
      <c r="C19" s="7"/>
      <c r="D19" s="29"/>
      <c r="E19" s="8"/>
      <c r="F19" s="8"/>
      <c r="G19" s="8"/>
      <c r="H19" s="30"/>
      <c r="I19" s="8"/>
      <c r="J19" s="30"/>
      <c r="K19" s="7"/>
      <c r="L19"/>
      <c r="M19"/>
      <c r="R19" s="4"/>
      <c r="S19" s="4"/>
      <c r="T19" s="4"/>
      <c r="U19" s="4"/>
      <c r="V19" s="4"/>
    </row>
    <row r="20" spans="1:22" x14ac:dyDescent="0.3">
      <c r="A20" t="s">
        <v>17</v>
      </c>
      <c r="B20" s="8"/>
      <c r="C20" s="7"/>
      <c r="D20" s="29"/>
      <c r="E20" s="8"/>
      <c r="F20" s="8"/>
      <c r="G20" s="8"/>
      <c r="H20" s="30"/>
      <c r="I20" s="8"/>
      <c r="J20" s="30"/>
      <c r="K20" s="7"/>
      <c r="L20"/>
      <c r="M20"/>
    </row>
    <row r="21" spans="1:22" x14ac:dyDescent="0.3">
      <c r="A21" t="s">
        <v>18</v>
      </c>
      <c r="B21" s="8"/>
      <c r="C21" s="7"/>
      <c r="D21" s="29"/>
      <c r="E21" s="8"/>
      <c r="F21" s="8"/>
      <c r="G21" s="8"/>
      <c r="H21" s="30"/>
      <c r="I21" s="8"/>
      <c r="J21" s="30"/>
      <c r="K21" s="7"/>
      <c r="L21"/>
      <c r="M21"/>
    </row>
    <row r="22" spans="1:22" x14ac:dyDescent="0.3">
      <c r="A22" t="s">
        <v>8</v>
      </c>
      <c r="B22" s="8"/>
      <c r="C22" s="7"/>
      <c r="D22" s="29"/>
      <c r="E22" s="8"/>
      <c r="F22" s="8"/>
      <c r="G22" s="8"/>
      <c r="H22" s="30"/>
      <c r="I22" s="8"/>
      <c r="J22" s="30"/>
      <c r="K22" s="7"/>
      <c r="L22"/>
      <c r="M22"/>
    </row>
    <row r="23" spans="1:22" x14ac:dyDescent="0.3">
      <c r="A23" t="s">
        <v>31</v>
      </c>
      <c r="B23" s="8"/>
      <c r="C23" s="7"/>
      <c r="D23" s="29"/>
      <c r="E23" s="8"/>
      <c r="F23" s="8"/>
      <c r="G23" s="8"/>
      <c r="H23" s="30"/>
      <c r="I23" s="8"/>
      <c r="J23" s="30"/>
      <c r="K23" s="7"/>
      <c r="L23"/>
      <c r="M23"/>
      <c r="S23" s="1"/>
    </row>
    <row r="24" spans="1:22" x14ac:dyDescent="0.3">
      <c r="A24" t="s">
        <v>26</v>
      </c>
      <c r="B24" s="8"/>
      <c r="C24" s="7"/>
      <c r="D24" s="29"/>
      <c r="E24" s="8"/>
      <c r="F24" s="8"/>
      <c r="G24" s="8"/>
      <c r="H24" s="30"/>
      <c r="I24" s="8"/>
      <c r="J24" s="30"/>
      <c r="K24" s="7"/>
      <c r="L24"/>
      <c r="M24"/>
    </row>
    <row r="25" spans="1:22" x14ac:dyDescent="0.3">
      <c r="A25" t="s">
        <v>13</v>
      </c>
      <c r="B25" s="8"/>
      <c r="C25" s="7"/>
      <c r="D25" s="29"/>
      <c r="E25" s="8"/>
      <c r="F25" s="8"/>
      <c r="G25" s="8"/>
      <c r="H25" s="30"/>
      <c r="I25" s="8"/>
      <c r="J25" s="30"/>
      <c r="K25" s="7"/>
      <c r="L25"/>
      <c r="M25"/>
      <c r="S25" s="1"/>
    </row>
    <row r="26" spans="1:22" x14ac:dyDescent="0.3">
      <c r="A26" t="s">
        <v>43</v>
      </c>
      <c r="B26" s="8"/>
      <c r="C26" s="7"/>
      <c r="D26" s="29"/>
      <c r="E26" s="8"/>
      <c r="F26" s="8"/>
      <c r="G26" s="8"/>
      <c r="H26" s="30"/>
      <c r="I26" s="8"/>
      <c r="J26" s="30"/>
      <c r="K26" s="7"/>
      <c r="L26"/>
      <c r="M26"/>
      <c r="S26" s="1"/>
    </row>
    <row r="27" spans="1:22" x14ac:dyDescent="0.3">
      <c r="A27" t="s">
        <v>29</v>
      </c>
      <c r="B27" s="8"/>
      <c r="C27" s="7"/>
      <c r="D27" s="29"/>
      <c r="E27" s="8"/>
      <c r="F27" s="8"/>
      <c r="G27" s="8"/>
      <c r="H27" s="30"/>
      <c r="I27" s="8"/>
      <c r="J27" s="30"/>
      <c r="K27" s="7"/>
      <c r="L27"/>
      <c r="M27"/>
    </row>
    <row r="28" spans="1:22" x14ac:dyDescent="0.3">
      <c r="A28" t="s">
        <v>47</v>
      </c>
      <c r="B28" s="8"/>
      <c r="C28" s="7"/>
      <c r="D28" s="29"/>
      <c r="E28" s="8"/>
      <c r="F28" s="8"/>
      <c r="G28" s="8"/>
      <c r="H28" s="30"/>
      <c r="I28" s="8"/>
      <c r="J28" s="30"/>
      <c r="K28" s="7"/>
      <c r="L28"/>
      <c r="M28"/>
    </row>
    <row r="29" spans="1:22" x14ac:dyDescent="0.3">
      <c r="A29" t="s">
        <v>39</v>
      </c>
      <c r="B29" s="8"/>
      <c r="C29" s="7"/>
      <c r="D29" s="29"/>
      <c r="E29" s="8"/>
      <c r="F29" s="8"/>
      <c r="G29" s="8"/>
      <c r="H29" s="30"/>
      <c r="I29" s="8"/>
      <c r="J29" s="30"/>
      <c r="K29" s="7"/>
      <c r="L29"/>
      <c r="M29"/>
    </row>
    <row r="30" spans="1:22" x14ac:dyDescent="0.3">
      <c r="A30" t="s">
        <v>24</v>
      </c>
      <c r="B30" s="8"/>
      <c r="C30" s="7"/>
      <c r="D30" s="29"/>
      <c r="E30" s="8"/>
      <c r="F30" s="8"/>
      <c r="G30" s="8"/>
      <c r="H30" s="30"/>
      <c r="I30" s="8"/>
      <c r="J30" s="30"/>
      <c r="K30" s="7"/>
      <c r="L30"/>
      <c r="M30"/>
    </row>
    <row r="31" spans="1:22" x14ac:dyDescent="0.3">
      <c r="A31" t="s">
        <v>33</v>
      </c>
      <c r="B31" s="8"/>
      <c r="C31" s="7"/>
      <c r="D31" s="29"/>
      <c r="E31" s="8"/>
      <c r="F31" s="8"/>
      <c r="G31" s="8"/>
      <c r="H31" s="30"/>
      <c r="I31" s="8"/>
      <c r="J31" s="30"/>
      <c r="K31" s="7"/>
      <c r="L31"/>
      <c r="M31"/>
    </row>
    <row r="32" spans="1:22" x14ac:dyDescent="0.3">
      <c r="A32" t="s">
        <v>4</v>
      </c>
      <c r="B32" s="8"/>
      <c r="C32" s="7"/>
      <c r="D32" s="29"/>
      <c r="E32" s="8"/>
      <c r="F32" s="8"/>
      <c r="G32" s="8"/>
      <c r="H32" s="30"/>
      <c r="I32" s="8"/>
      <c r="J32" s="30"/>
      <c r="K32" s="7"/>
      <c r="L32"/>
      <c r="M32"/>
    </row>
    <row r="33" spans="1:13" x14ac:dyDescent="0.3">
      <c r="A33" t="s">
        <v>28</v>
      </c>
      <c r="B33" s="8"/>
      <c r="C33" s="7"/>
      <c r="D33" s="29"/>
      <c r="E33" s="8"/>
      <c r="F33" s="8"/>
      <c r="G33" s="8"/>
      <c r="H33" s="30"/>
      <c r="I33" s="8"/>
      <c r="J33" s="30"/>
      <c r="K33" s="7"/>
      <c r="L33"/>
      <c r="M33"/>
    </row>
    <row r="34" spans="1:13" x14ac:dyDescent="0.3">
      <c r="A34" t="s">
        <v>19</v>
      </c>
      <c r="B34" s="8"/>
      <c r="C34" s="7"/>
      <c r="D34" s="29"/>
      <c r="E34" s="8"/>
      <c r="F34" s="8"/>
      <c r="G34" s="8"/>
      <c r="H34" s="30"/>
      <c r="I34" s="8"/>
      <c r="J34" s="30"/>
      <c r="K34" s="7"/>
      <c r="L34"/>
      <c r="M34"/>
    </row>
    <row r="35" spans="1:13" x14ac:dyDescent="0.3">
      <c r="A35" t="s">
        <v>3</v>
      </c>
      <c r="B35" s="8"/>
      <c r="C35" s="7"/>
      <c r="D35" s="29"/>
      <c r="E35" s="8"/>
      <c r="F35" s="8"/>
      <c r="G35" s="8"/>
      <c r="H35" s="30"/>
      <c r="I35" s="8"/>
      <c r="J35" s="30"/>
      <c r="K35" s="7"/>
      <c r="L35"/>
      <c r="M35"/>
    </row>
    <row r="36" spans="1:13" x14ac:dyDescent="0.3">
      <c r="A36" t="s">
        <v>45</v>
      </c>
      <c r="B36" s="8"/>
      <c r="C36" s="7"/>
      <c r="D36" s="29"/>
      <c r="E36" s="8"/>
      <c r="F36" s="8"/>
      <c r="G36" s="8"/>
      <c r="H36" s="30"/>
      <c r="I36" s="8"/>
      <c r="J36" s="30"/>
      <c r="K36" s="7"/>
      <c r="L36"/>
      <c r="M36"/>
    </row>
    <row r="37" spans="1:13" x14ac:dyDescent="0.3">
      <c r="A37" t="s">
        <v>34</v>
      </c>
      <c r="B37" s="8"/>
      <c r="C37" s="7"/>
      <c r="D37" s="29"/>
      <c r="E37" s="8"/>
      <c r="F37" s="8"/>
      <c r="G37" s="8"/>
      <c r="H37" s="30"/>
      <c r="I37" s="8"/>
      <c r="J37" s="30"/>
      <c r="K37" s="7"/>
      <c r="L37"/>
      <c r="M37"/>
    </row>
    <row r="38" spans="1:13" x14ac:dyDescent="0.3">
      <c r="A38" t="s">
        <v>44</v>
      </c>
      <c r="B38" s="8"/>
      <c r="C38" s="7"/>
      <c r="D38" s="29"/>
      <c r="E38" s="8"/>
      <c r="F38" s="8"/>
      <c r="G38" s="8"/>
      <c r="H38" s="30"/>
      <c r="I38" s="8"/>
      <c r="J38" s="30"/>
      <c r="K38" s="7"/>
      <c r="L38"/>
      <c r="M38"/>
    </row>
    <row r="39" spans="1:13" x14ac:dyDescent="0.3">
      <c r="A39" t="s">
        <v>21</v>
      </c>
      <c r="B39" s="8"/>
      <c r="C39" s="7"/>
      <c r="D39" s="29"/>
      <c r="E39" s="8"/>
      <c r="F39" s="8"/>
      <c r="G39" s="8"/>
      <c r="H39" s="30"/>
      <c r="I39" s="8"/>
      <c r="J39" s="30"/>
      <c r="K39" s="7"/>
      <c r="L39"/>
      <c r="M39"/>
    </row>
    <row r="40" spans="1:13" x14ac:dyDescent="0.3">
      <c r="A40" t="s">
        <v>20</v>
      </c>
      <c r="B40" s="8"/>
      <c r="C40" s="7"/>
      <c r="D40" s="29"/>
      <c r="E40" s="8"/>
      <c r="F40" s="8"/>
      <c r="G40" s="8"/>
      <c r="H40" s="30"/>
      <c r="I40" s="8"/>
      <c r="J40" s="30"/>
      <c r="K40" s="7"/>
      <c r="L40"/>
      <c r="M40"/>
    </row>
    <row r="41" spans="1:13" x14ac:dyDescent="0.3">
      <c r="A41" t="s">
        <v>41</v>
      </c>
      <c r="B41" s="8"/>
      <c r="C41" s="7"/>
      <c r="D41" s="29"/>
      <c r="E41" s="8"/>
      <c r="F41" s="8"/>
      <c r="G41" s="8"/>
      <c r="H41" s="30"/>
      <c r="I41" s="8"/>
      <c r="J41" s="30"/>
      <c r="K41" s="7"/>
      <c r="L41"/>
      <c r="M41"/>
    </row>
    <row r="42" spans="1:13" x14ac:dyDescent="0.3">
      <c r="A42" t="s">
        <v>48</v>
      </c>
      <c r="B42" s="8"/>
      <c r="C42" s="7"/>
      <c r="D42" s="29"/>
      <c r="E42" s="8"/>
      <c r="F42" s="8"/>
      <c r="G42" s="8"/>
      <c r="H42" s="30"/>
      <c r="I42" s="8"/>
      <c r="J42" s="30"/>
      <c r="K42" s="7"/>
      <c r="L42"/>
      <c r="M42"/>
    </row>
    <row r="43" spans="1:13" x14ac:dyDescent="0.3">
      <c r="A43" t="s">
        <v>27</v>
      </c>
      <c r="B43" s="8"/>
      <c r="C43" s="7"/>
      <c r="D43" s="29"/>
      <c r="E43" s="8"/>
      <c r="F43" s="8"/>
      <c r="G43" s="8"/>
      <c r="H43" s="30"/>
      <c r="I43" s="8"/>
      <c r="J43" s="30"/>
      <c r="K43" s="7"/>
      <c r="L43"/>
      <c r="M43"/>
    </row>
    <row r="44" spans="1:13" x14ac:dyDescent="0.3">
      <c r="A44" t="s">
        <v>35</v>
      </c>
      <c r="B44" s="8"/>
      <c r="C44" s="7"/>
      <c r="D44" s="29"/>
      <c r="E44" s="8"/>
      <c r="F44" s="8"/>
      <c r="G44" s="8"/>
      <c r="H44" s="30"/>
      <c r="I44" s="8"/>
      <c r="J44" s="30"/>
      <c r="K44" s="7"/>
      <c r="L44"/>
      <c r="M44"/>
    </row>
    <row r="45" spans="1:13" x14ac:dyDescent="0.3">
      <c r="A45" t="s">
        <v>36</v>
      </c>
      <c r="B45" s="8"/>
      <c r="C45" s="7"/>
      <c r="D45" s="29"/>
      <c r="E45" s="8"/>
      <c r="F45" s="8"/>
      <c r="G45" s="8"/>
      <c r="H45" s="30"/>
      <c r="I45" s="8"/>
      <c r="J45" s="30"/>
      <c r="K45" s="7"/>
      <c r="L45"/>
      <c r="M45"/>
    </row>
    <row r="46" spans="1:13" x14ac:dyDescent="0.3">
      <c r="A46" t="s">
        <v>10</v>
      </c>
      <c r="B46" s="8"/>
      <c r="C46" s="7"/>
      <c r="D46" s="29"/>
      <c r="E46" s="8"/>
      <c r="F46" s="8"/>
      <c r="G46" s="8"/>
      <c r="H46" s="30"/>
      <c r="I46" s="8"/>
      <c r="J46" s="30"/>
      <c r="K46" s="7"/>
      <c r="L46"/>
      <c r="M46"/>
    </row>
    <row r="47" spans="1:13" x14ac:dyDescent="0.3">
      <c r="A47" t="s">
        <v>9</v>
      </c>
      <c r="B47" s="8"/>
      <c r="C47" s="7"/>
      <c r="D47" s="29"/>
      <c r="E47" s="8"/>
      <c r="F47" s="8"/>
      <c r="G47" s="8"/>
      <c r="H47" s="30"/>
      <c r="I47" s="8"/>
      <c r="J47" s="30"/>
      <c r="K47" s="7"/>
      <c r="L47"/>
      <c r="M47"/>
    </row>
    <row r="48" spans="1:13" x14ac:dyDescent="0.3">
      <c r="A48" t="s">
        <v>15</v>
      </c>
      <c r="B48" s="8"/>
      <c r="C48" s="7"/>
      <c r="D48" s="29"/>
      <c r="E48" s="8"/>
      <c r="F48" s="8"/>
      <c r="G48" s="8"/>
      <c r="H48" s="30"/>
      <c r="I48" s="8"/>
      <c r="J48" s="30"/>
      <c r="K48" s="7"/>
      <c r="L48"/>
      <c r="M48"/>
    </row>
    <row r="49" spans="1:13" x14ac:dyDescent="0.3">
      <c r="A49" t="s">
        <v>14</v>
      </c>
      <c r="B49" s="8"/>
      <c r="C49" s="7"/>
      <c r="D49" s="29"/>
      <c r="E49" s="8"/>
      <c r="F49" s="8"/>
      <c r="G49" s="8"/>
      <c r="H49" s="30"/>
      <c r="I49" s="8"/>
      <c r="J49" s="30"/>
      <c r="K49" s="7"/>
      <c r="L49"/>
      <c r="M49"/>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E357-97C9-47CA-AD49-CDBEDF39C2E6}">
  <dimension ref="A1:F510"/>
  <sheetViews>
    <sheetView workbookViewId="0"/>
  </sheetViews>
  <sheetFormatPr defaultRowHeight="14.4" x14ac:dyDescent="0.3"/>
  <cols>
    <col min="1" max="1" width="10.21875" bestFit="1" customWidth="1"/>
    <col min="2" max="2" width="33.109375" bestFit="1" customWidth="1"/>
    <col min="3" max="3" width="7.88671875" bestFit="1" customWidth="1"/>
    <col min="4" max="4" width="12" bestFit="1" customWidth="1"/>
    <col min="5" max="5" width="13.88671875" bestFit="1" customWidth="1"/>
    <col min="6" max="6" width="17.88671875" bestFit="1" customWidth="1"/>
  </cols>
  <sheetData>
    <row r="1" spans="1:6" x14ac:dyDescent="0.3">
      <c r="A1" t="s">
        <v>202</v>
      </c>
      <c r="B1" t="s">
        <v>203</v>
      </c>
      <c r="C1" t="s">
        <v>204</v>
      </c>
      <c r="D1" t="s">
        <v>205</v>
      </c>
      <c r="E1" t="s">
        <v>206</v>
      </c>
      <c r="F1" t="s">
        <v>201</v>
      </c>
    </row>
    <row r="2" spans="1:6" x14ac:dyDescent="0.3">
      <c r="A2" t="s">
        <v>207</v>
      </c>
      <c r="B2" t="s">
        <v>208</v>
      </c>
      <c r="C2" t="s">
        <v>209</v>
      </c>
      <c r="D2" t="s">
        <v>210</v>
      </c>
      <c r="E2">
        <v>311107.99755999999</v>
      </c>
      <c r="F2">
        <v>299952.18202096928</v>
      </c>
    </row>
    <row r="3" spans="1:6" x14ac:dyDescent="0.3">
      <c r="A3" t="s">
        <v>211</v>
      </c>
      <c r="B3" t="s">
        <v>212</v>
      </c>
      <c r="C3" t="s">
        <v>213</v>
      </c>
      <c r="D3" t="s">
        <v>210</v>
      </c>
      <c r="E3">
        <v>635373.73892000201</v>
      </c>
      <c r="F3">
        <v>719696.66580745787</v>
      </c>
    </row>
    <row r="4" spans="1:6" x14ac:dyDescent="0.3">
      <c r="A4" t="s">
        <v>214</v>
      </c>
      <c r="B4" t="s">
        <v>215</v>
      </c>
      <c r="C4" t="s">
        <v>216</v>
      </c>
      <c r="D4" t="s">
        <v>210</v>
      </c>
      <c r="E4">
        <v>415570.33059999999</v>
      </c>
      <c r="F4">
        <v>243446.71169614088</v>
      </c>
    </row>
    <row r="5" spans="1:6" x14ac:dyDescent="0.3">
      <c r="A5" t="s">
        <v>217</v>
      </c>
      <c r="B5" t="s">
        <v>218</v>
      </c>
      <c r="C5" t="s">
        <v>219</v>
      </c>
      <c r="D5" t="s">
        <v>220</v>
      </c>
      <c r="E5">
        <v>179891.02660000001</v>
      </c>
      <c r="F5">
        <v>170555.16113835917</v>
      </c>
    </row>
    <row r="6" spans="1:6" x14ac:dyDescent="0.3">
      <c r="A6" t="s">
        <v>221</v>
      </c>
      <c r="B6" t="s">
        <v>222</v>
      </c>
      <c r="C6" t="s">
        <v>223</v>
      </c>
      <c r="D6" t="s">
        <v>224</v>
      </c>
      <c r="E6">
        <v>278879.44345000002</v>
      </c>
      <c r="F6">
        <v>207947.03246995984</v>
      </c>
    </row>
    <row r="7" spans="1:6" x14ac:dyDescent="0.3">
      <c r="A7" t="s">
        <v>225</v>
      </c>
      <c r="B7" t="s">
        <v>226</v>
      </c>
      <c r="C7" t="s">
        <v>227</v>
      </c>
      <c r="D7" t="s">
        <v>228</v>
      </c>
      <c r="E7">
        <v>990180.31640000071</v>
      </c>
      <c r="F7">
        <v>922250.78256583051</v>
      </c>
    </row>
    <row r="8" spans="1:6" x14ac:dyDescent="0.3">
      <c r="A8" t="s">
        <v>229</v>
      </c>
      <c r="B8" t="s">
        <v>230</v>
      </c>
      <c r="C8" t="s">
        <v>231</v>
      </c>
      <c r="D8" t="s">
        <v>228</v>
      </c>
      <c r="E8">
        <v>297108.8456</v>
      </c>
      <c r="F8">
        <v>251627.43719344356</v>
      </c>
    </row>
    <row r="9" spans="1:6" x14ac:dyDescent="0.3">
      <c r="A9" t="s">
        <v>232</v>
      </c>
      <c r="B9" t="s">
        <v>233</v>
      </c>
      <c r="C9" t="s">
        <v>234</v>
      </c>
      <c r="D9" t="s">
        <v>228</v>
      </c>
      <c r="E9">
        <v>117322.58480000004</v>
      </c>
      <c r="F9">
        <v>106007.3276090193</v>
      </c>
    </row>
    <row r="10" spans="1:6" x14ac:dyDescent="0.3">
      <c r="A10" t="s">
        <v>235</v>
      </c>
      <c r="B10" t="s">
        <v>236</v>
      </c>
      <c r="C10" t="s">
        <v>237</v>
      </c>
      <c r="D10" t="s">
        <v>210</v>
      </c>
      <c r="E10">
        <v>177808.21299999999</v>
      </c>
      <c r="F10">
        <v>139129.59664392925</v>
      </c>
    </row>
    <row r="11" spans="1:6" x14ac:dyDescent="0.3">
      <c r="A11" t="s">
        <v>238</v>
      </c>
      <c r="B11" t="s">
        <v>239</v>
      </c>
      <c r="C11" t="s">
        <v>240</v>
      </c>
      <c r="D11" t="s">
        <v>241</v>
      </c>
      <c r="E11">
        <v>109711.66784000001</v>
      </c>
      <c r="F11">
        <v>103382.05747238145</v>
      </c>
    </row>
    <row r="12" spans="1:6" x14ac:dyDescent="0.3">
      <c r="A12" t="s">
        <v>242</v>
      </c>
      <c r="B12" t="s">
        <v>243</v>
      </c>
      <c r="C12" t="s">
        <v>244</v>
      </c>
      <c r="D12" t="s">
        <v>245</v>
      </c>
      <c r="E12">
        <v>280907.9192</v>
      </c>
      <c r="F12">
        <v>216361.69195755234</v>
      </c>
    </row>
    <row r="13" spans="1:6" x14ac:dyDescent="0.3">
      <c r="A13" t="s">
        <v>246</v>
      </c>
      <c r="B13" t="s">
        <v>247</v>
      </c>
      <c r="C13" t="s">
        <v>248</v>
      </c>
      <c r="D13" t="s">
        <v>210</v>
      </c>
      <c r="E13">
        <v>435153.64087999985</v>
      </c>
      <c r="F13">
        <v>294345.8119470657</v>
      </c>
    </row>
    <row r="14" spans="1:6" x14ac:dyDescent="0.3">
      <c r="A14" t="s">
        <v>249</v>
      </c>
      <c r="B14" t="s">
        <v>250</v>
      </c>
      <c r="C14" t="s">
        <v>251</v>
      </c>
      <c r="D14" t="s">
        <v>210</v>
      </c>
      <c r="E14">
        <v>455678.118632</v>
      </c>
      <c r="F14">
        <v>358029.56929384539</v>
      </c>
    </row>
    <row r="15" spans="1:6" x14ac:dyDescent="0.3">
      <c r="A15" t="s">
        <v>252</v>
      </c>
      <c r="B15" t="s">
        <v>253</v>
      </c>
      <c r="C15" t="s">
        <v>254</v>
      </c>
      <c r="D15" t="s">
        <v>255</v>
      </c>
      <c r="E15">
        <v>233202.67819999994</v>
      </c>
      <c r="F15">
        <v>206665.88252205087</v>
      </c>
    </row>
    <row r="16" spans="1:6" x14ac:dyDescent="0.3">
      <c r="A16" t="s">
        <v>256</v>
      </c>
      <c r="B16" t="s">
        <v>257</v>
      </c>
      <c r="C16" t="s">
        <v>258</v>
      </c>
      <c r="D16" t="s">
        <v>255</v>
      </c>
      <c r="E16">
        <v>518320.51119999989</v>
      </c>
      <c r="F16">
        <v>271987.9122688605</v>
      </c>
    </row>
    <row r="17" spans="1:6" x14ac:dyDescent="0.3">
      <c r="A17" t="s">
        <v>259</v>
      </c>
      <c r="B17" t="s">
        <v>260</v>
      </c>
      <c r="C17" t="s">
        <v>261</v>
      </c>
      <c r="D17" t="s">
        <v>241</v>
      </c>
      <c r="E17">
        <v>208186.56940799995</v>
      </c>
      <c r="F17">
        <v>129107.98104610515</v>
      </c>
    </row>
    <row r="18" spans="1:6" x14ac:dyDescent="0.3">
      <c r="A18" t="s">
        <v>262</v>
      </c>
      <c r="B18" t="s">
        <v>263</v>
      </c>
      <c r="C18" t="s">
        <v>130</v>
      </c>
      <c r="D18" t="s">
        <v>264</v>
      </c>
      <c r="E18">
        <v>110594.489</v>
      </c>
      <c r="F18">
        <v>78240.964178053095</v>
      </c>
    </row>
    <row r="19" spans="1:6" x14ac:dyDescent="0.3">
      <c r="A19" t="s">
        <v>265</v>
      </c>
      <c r="B19" t="s">
        <v>266</v>
      </c>
      <c r="C19" t="s">
        <v>267</v>
      </c>
      <c r="D19" t="s">
        <v>268</v>
      </c>
      <c r="E19">
        <v>135764.96</v>
      </c>
      <c r="F19">
        <v>116739.31775076888</v>
      </c>
    </row>
    <row r="20" spans="1:6" x14ac:dyDescent="0.3">
      <c r="A20" t="s">
        <v>269</v>
      </c>
      <c r="B20" t="s">
        <v>270</v>
      </c>
      <c r="C20" t="s">
        <v>271</v>
      </c>
      <c r="D20" t="s">
        <v>272</v>
      </c>
      <c r="E20">
        <v>247751.01675999997</v>
      </c>
      <c r="F20">
        <v>176870.38702765526</v>
      </c>
    </row>
    <row r="21" spans="1:6" x14ac:dyDescent="0.3">
      <c r="A21" t="s">
        <v>273</v>
      </c>
      <c r="B21" t="s">
        <v>274</v>
      </c>
      <c r="C21" t="s">
        <v>275</v>
      </c>
      <c r="D21" t="s">
        <v>276</v>
      </c>
      <c r="E21">
        <v>134235.48535800001</v>
      </c>
      <c r="F21">
        <v>78169.674803625239</v>
      </c>
    </row>
    <row r="22" spans="1:6" x14ac:dyDescent="0.3">
      <c r="A22" t="s">
        <v>277</v>
      </c>
      <c r="B22" t="s">
        <v>2</v>
      </c>
      <c r="C22" t="s">
        <v>141</v>
      </c>
      <c r="D22" t="s">
        <v>264</v>
      </c>
      <c r="E22">
        <v>265372.02880000015</v>
      </c>
      <c r="F22">
        <v>171703.4978070069</v>
      </c>
    </row>
    <row r="23" spans="1:6" x14ac:dyDescent="0.3">
      <c r="A23" t="s">
        <v>278</v>
      </c>
      <c r="B23" t="s">
        <v>279</v>
      </c>
      <c r="C23" t="s">
        <v>280</v>
      </c>
      <c r="D23" t="s">
        <v>210</v>
      </c>
      <c r="E23">
        <v>379028.75964</v>
      </c>
      <c r="F23">
        <v>250456.51278692993</v>
      </c>
    </row>
    <row r="24" spans="1:6" x14ac:dyDescent="0.3">
      <c r="A24" t="s">
        <v>281</v>
      </c>
      <c r="B24" t="s">
        <v>282</v>
      </c>
      <c r="C24" t="s">
        <v>227</v>
      </c>
      <c r="D24" t="s">
        <v>228</v>
      </c>
      <c r="E24">
        <v>472887.98360000027</v>
      </c>
      <c r="F24">
        <v>374630.43174045492</v>
      </c>
    </row>
    <row r="25" spans="1:6" x14ac:dyDescent="0.3">
      <c r="A25" t="s">
        <v>283</v>
      </c>
      <c r="B25" t="s">
        <v>284</v>
      </c>
      <c r="C25" t="s">
        <v>285</v>
      </c>
      <c r="D25" t="s">
        <v>276</v>
      </c>
      <c r="E25">
        <v>121962.58896000001</v>
      </c>
      <c r="F25">
        <v>68058.515964377395</v>
      </c>
    </row>
    <row r="26" spans="1:6" x14ac:dyDescent="0.3">
      <c r="A26" t="s">
        <v>286</v>
      </c>
      <c r="B26" t="s">
        <v>287</v>
      </c>
      <c r="C26" t="s">
        <v>288</v>
      </c>
      <c r="D26" t="s">
        <v>289</v>
      </c>
      <c r="E26">
        <v>181034.04373999996</v>
      </c>
      <c r="F26">
        <v>134334.17231515035</v>
      </c>
    </row>
    <row r="27" spans="1:6" x14ac:dyDescent="0.3">
      <c r="A27" t="s">
        <v>290</v>
      </c>
      <c r="B27" t="s">
        <v>291</v>
      </c>
      <c r="C27" t="s">
        <v>292</v>
      </c>
      <c r="D27" t="s">
        <v>293</v>
      </c>
      <c r="E27">
        <v>302077.11253699992</v>
      </c>
      <c r="F27">
        <v>299214.55049354507</v>
      </c>
    </row>
    <row r="28" spans="1:6" x14ac:dyDescent="0.3">
      <c r="A28" t="s">
        <v>294</v>
      </c>
      <c r="B28" t="s">
        <v>295</v>
      </c>
      <c r="C28" t="s">
        <v>296</v>
      </c>
      <c r="D28" t="s">
        <v>224</v>
      </c>
      <c r="E28">
        <v>628856.63440000033</v>
      </c>
      <c r="F28">
        <v>384925.19158707111</v>
      </c>
    </row>
    <row r="29" spans="1:6" x14ac:dyDescent="0.3">
      <c r="A29" t="s">
        <v>297</v>
      </c>
      <c r="B29" t="s">
        <v>3</v>
      </c>
      <c r="C29" t="s">
        <v>130</v>
      </c>
      <c r="D29" t="s">
        <v>264</v>
      </c>
      <c r="E29">
        <v>26171</v>
      </c>
      <c r="F29">
        <v>13791.290165725788</v>
      </c>
    </row>
    <row r="30" spans="1:6" x14ac:dyDescent="0.3">
      <c r="A30" t="s">
        <v>298</v>
      </c>
      <c r="B30" t="s">
        <v>299</v>
      </c>
      <c r="C30" t="s">
        <v>300</v>
      </c>
      <c r="D30" t="s">
        <v>255</v>
      </c>
      <c r="E30">
        <v>472110.80240000004</v>
      </c>
      <c r="F30">
        <v>383793.73754244501</v>
      </c>
    </row>
    <row r="31" spans="1:6" x14ac:dyDescent="0.3">
      <c r="A31" t="s">
        <v>301</v>
      </c>
      <c r="B31" t="s">
        <v>302</v>
      </c>
      <c r="C31" t="s">
        <v>303</v>
      </c>
      <c r="D31" t="s">
        <v>210</v>
      </c>
      <c r="E31">
        <v>129825.49103999999</v>
      </c>
      <c r="F31">
        <v>116722.09984935288</v>
      </c>
    </row>
    <row r="32" spans="1:6" x14ac:dyDescent="0.3">
      <c r="A32" t="s">
        <v>304</v>
      </c>
      <c r="B32" t="s">
        <v>305</v>
      </c>
      <c r="C32" t="s">
        <v>306</v>
      </c>
      <c r="D32" t="s">
        <v>228</v>
      </c>
      <c r="E32">
        <v>145988.54680000007</v>
      </c>
      <c r="F32">
        <v>86998.756370956311</v>
      </c>
    </row>
    <row r="33" spans="1:6" x14ac:dyDescent="0.3">
      <c r="A33" t="s">
        <v>307</v>
      </c>
      <c r="B33" t="s">
        <v>308</v>
      </c>
      <c r="C33" t="s">
        <v>309</v>
      </c>
      <c r="D33" t="s">
        <v>276</v>
      </c>
      <c r="E33">
        <v>24089.796000000006</v>
      </c>
      <c r="F33">
        <v>14696.344309882246</v>
      </c>
    </row>
    <row r="34" spans="1:6" x14ac:dyDescent="0.3">
      <c r="A34" t="s">
        <v>310</v>
      </c>
      <c r="B34" t="s">
        <v>311</v>
      </c>
      <c r="C34" t="s">
        <v>312</v>
      </c>
      <c r="D34" t="s">
        <v>289</v>
      </c>
      <c r="E34">
        <v>302399.20839999994</v>
      </c>
      <c r="F34">
        <v>188814.39148884628</v>
      </c>
    </row>
    <row r="35" spans="1:6" x14ac:dyDescent="0.3">
      <c r="A35" t="s">
        <v>313</v>
      </c>
      <c r="B35" t="s">
        <v>314</v>
      </c>
      <c r="C35" t="s">
        <v>312</v>
      </c>
      <c r="D35" t="s">
        <v>289</v>
      </c>
      <c r="E35">
        <v>358477.25760000007</v>
      </c>
      <c r="F35">
        <v>299322.08457904385</v>
      </c>
    </row>
    <row r="36" spans="1:6" x14ac:dyDescent="0.3">
      <c r="A36" t="s">
        <v>315</v>
      </c>
      <c r="B36" t="s">
        <v>316</v>
      </c>
      <c r="C36" t="s">
        <v>317</v>
      </c>
      <c r="D36" t="s">
        <v>228</v>
      </c>
      <c r="E36">
        <v>368515.20959199982</v>
      </c>
      <c r="F36">
        <v>258714.20529323063</v>
      </c>
    </row>
    <row r="37" spans="1:6" x14ac:dyDescent="0.3">
      <c r="A37" t="s">
        <v>318</v>
      </c>
      <c r="B37" t="s">
        <v>319</v>
      </c>
      <c r="C37" t="s">
        <v>320</v>
      </c>
      <c r="D37" t="s">
        <v>293</v>
      </c>
      <c r="E37">
        <v>1091377.9556110003</v>
      </c>
      <c r="F37">
        <v>679068.20538099098</v>
      </c>
    </row>
    <row r="38" spans="1:6" x14ac:dyDescent="0.3">
      <c r="A38" t="s">
        <v>321</v>
      </c>
      <c r="B38" t="s">
        <v>322</v>
      </c>
      <c r="C38" t="s">
        <v>323</v>
      </c>
      <c r="D38" t="s">
        <v>293</v>
      </c>
      <c r="E38">
        <v>124766.98139999999</v>
      </c>
      <c r="F38">
        <v>122719.35095215803</v>
      </c>
    </row>
    <row r="39" spans="1:6" x14ac:dyDescent="0.3">
      <c r="A39" t="s">
        <v>324</v>
      </c>
      <c r="B39" t="s">
        <v>325</v>
      </c>
      <c r="C39" t="s">
        <v>326</v>
      </c>
      <c r="D39" t="s">
        <v>327</v>
      </c>
      <c r="E39">
        <v>248405.95768799999</v>
      </c>
      <c r="F39">
        <v>256827.46553023352</v>
      </c>
    </row>
    <row r="40" spans="1:6" x14ac:dyDescent="0.3">
      <c r="A40" t="s">
        <v>328</v>
      </c>
      <c r="B40" t="s">
        <v>4</v>
      </c>
      <c r="C40" t="s">
        <v>152</v>
      </c>
      <c r="D40" t="s">
        <v>264</v>
      </c>
      <c r="E40">
        <v>24587</v>
      </c>
      <c r="F40">
        <v>6656.7476169818319</v>
      </c>
    </row>
    <row r="41" spans="1:6" x14ac:dyDescent="0.3">
      <c r="A41" t="s">
        <v>329</v>
      </c>
      <c r="B41" t="s">
        <v>330</v>
      </c>
      <c r="C41" t="s">
        <v>331</v>
      </c>
      <c r="D41" t="s">
        <v>327</v>
      </c>
      <c r="E41">
        <v>245656.47639999996</v>
      </c>
      <c r="F41">
        <v>203392.81774555543</v>
      </c>
    </row>
    <row r="42" spans="1:6" x14ac:dyDescent="0.3">
      <c r="A42" t="s">
        <v>332</v>
      </c>
      <c r="B42" t="s">
        <v>333</v>
      </c>
      <c r="C42" t="s">
        <v>334</v>
      </c>
      <c r="D42" t="s">
        <v>335</v>
      </c>
      <c r="E42">
        <v>217381.6</v>
      </c>
      <c r="F42">
        <v>147661.84188690508</v>
      </c>
    </row>
    <row r="43" spans="1:6" x14ac:dyDescent="0.3">
      <c r="A43" t="s">
        <v>332</v>
      </c>
      <c r="B43" t="s">
        <v>336</v>
      </c>
      <c r="C43" t="s">
        <v>334</v>
      </c>
      <c r="D43" t="s">
        <v>335</v>
      </c>
      <c r="E43">
        <v>212929.24634400028</v>
      </c>
      <c r="F43">
        <v>148067.00306407036</v>
      </c>
    </row>
    <row r="44" spans="1:6" x14ac:dyDescent="0.3">
      <c r="A44" t="s">
        <v>337</v>
      </c>
      <c r="B44" t="s">
        <v>338</v>
      </c>
      <c r="C44" t="s">
        <v>339</v>
      </c>
      <c r="D44" t="s">
        <v>293</v>
      </c>
      <c r="E44">
        <v>201449.92681700006</v>
      </c>
      <c r="F44">
        <v>133819.13727376392</v>
      </c>
    </row>
    <row r="45" spans="1:6" x14ac:dyDescent="0.3">
      <c r="A45" t="s">
        <v>340</v>
      </c>
      <c r="B45" t="s">
        <v>341</v>
      </c>
      <c r="C45" t="s">
        <v>312</v>
      </c>
      <c r="D45" t="s">
        <v>289</v>
      </c>
      <c r="E45">
        <v>232567.28399999996</v>
      </c>
      <c r="F45">
        <v>168272.00756301126</v>
      </c>
    </row>
    <row r="46" spans="1:6" x14ac:dyDescent="0.3">
      <c r="A46" t="s">
        <v>342</v>
      </c>
      <c r="B46" t="s">
        <v>343</v>
      </c>
      <c r="C46" t="s">
        <v>344</v>
      </c>
      <c r="D46" t="s">
        <v>272</v>
      </c>
      <c r="E46">
        <v>66932.781000000003</v>
      </c>
      <c r="F46">
        <v>42472.63846393914</v>
      </c>
    </row>
    <row r="47" spans="1:6" x14ac:dyDescent="0.3">
      <c r="A47" t="s">
        <v>345</v>
      </c>
      <c r="B47" t="s">
        <v>346</v>
      </c>
      <c r="C47" t="s">
        <v>347</v>
      </c>
      <c r="D47" t="s">
        <v>241</v>
      </c>
      <c r="E47">
        <v>163340.18000000002</v>
      </c>
      <c r="F47">
        <v>116799.85245312282</v>
      </c>
    </row>
    <row r="48" spans="1:6" x14ac:dyDescent="0.3">
      <c r="A48" t="s">
        <v>348</v>
      </c>
      <c r="B48" t="s">
        <v>349</v>
      </c>
      <c r="C48" t="s">
        <v>347</v>
      </c>
      <c r="D48" t="s">
        <v>241</v>
      </c>
      <c r="E48">
        <v>484930.80560000008</v>
      </c>
      <c r="F48">
        <v>478826.31951177656</v>
      </c>
    </row>
    <row r="49" spans="1:6" x14ac:dyDescent="0.3">
      <c r="A49" t="s">
        <v>350</v>
      </c>
      <c r="B49" t="s">
        <v>351</v>
      </c>
      <c r="C49" t="s">
        <v>352</v>
      </c>
      <c r="D49" t="s">
        <v>268</v>
      </c>
      <c r="E49">
        <v>77919.524640000003</v>
      </c>
      <c r="F49">
        <v>81245.659040627987</v>
      </c>
    </row>
    <row r="50" spans="1:6" x14ac:dyDescent="0.3">
      <c r="A50" t="s">
        <v>353</v>
      </c>
      <c r="B50" t="s">
        <v>354</v>
      </c>
      <c r="C50" t="s">
        <v>355</v>
      </c>
      <c r="D50" t="s">
        <v>255</v>
      </c>
      <c r="E50">
        <v>209401.56206400003</v>
      </c>
      <c r="F50">
        <v>169157.16679367761</v>
      </c>
    </row>
    <row r="51" spans="1:6" x14ac:dyDescent="0.3">
      <c r="A51" t="s">
        <v>356</v>
      </c>
      <c r="B51" t="s">
        <v>357</v>
      </c>
      <c r="C51" t="s">
        <v>358</v>
      </c>
      <c r="D51" t="s">
        <v>276</v>
      </c>
      <c r="E51">
        <v>351474.02238400001</v>
      </c>
      <c r="F51">
        <v>314771.38450132147</v>
      </c>
    </row>
    <row r="52" spans="1:6" x14ac:dyDescent="0.3">
      <c r="A52" t="s">
        <v>359</v>
      </c>
      <c r="B52" t="s">
        <v>360</v>
      </c>
      <c r="C52" t="s">
        <v>361</v>
      </c>
      <c r="D52" t="s">
        <v>245</v>
      </c>
      <c r="E52">
        <v>153115.41800000001</v>
      </c>
      <c r="F52">
        <v>78209.726224762868</v>
      </c>
    </row>
    <row r="53" spans="1:6" x14ac:dyDescent="0.3">
      <c r="A53" t="s">
        <v>362</v>
      </c>
      <c r="B53" t="s">
        <v>363</v>
      </c>
      <c r="C53" t="s">
        <v>227</v>
      </c>
      <c r="D53" t="s">
        <v>228</v>
      </c>
      <c r="E53">
        <v>410391.90960000001</v>
      </c>
      <c r="F53">
        <v>395648.50225659338</v>
      </c>
    </row>
    <row r="54" spans="1:6" x14ac:dyDescent="0.3">
      <c r="A54" t="s">
        <v>364</v>
      </c>
      <c r="B54" t="s">
        <v>365</v>
      </c>
      <c r="C54" t="s">
        <v>366</v>
      </c>
      <c r="D54" t="s">
        <v>255</v>
      </c>
      <c r="E54">
        <v>83785.708000000013</v>
      </c>
      <c r="F54">
        <v>60476.297468779398</v>
      </c>
    </row>
    <row r="55" spans="1:6" x14ac:dyDescent="0.3">
      <c r="A55" t="s">
        <v>367</v>
      </c>
      <c r="B55" t="s">
        <v>5</v>
      </c>
      <c r="C55" t="s">
        <v>146</v>
      </c>
      <c r="D55" t="s">
        <v>264</v>
      </c>
      <c r="E55">
        <v>104066.15040000004</v>
      </c>
      <c r="F55">
        <v>91629.307316704435</v>
      </c>
    </row>
    <row r="56" spans="1:6" x14ac:dyDescent="0.3">
      <c r="A56" t="s">
        <v>368</v>
      </c>
      <c r="B56" t="s">
        <v>369</v>
      </c>
      <c r="C56" t="s">
        <v>370</v>
      </c>
      <c r="D56" t="s">
        <v>276</v>
      </c>
      <c r="E56">
        <v>49969.776871999995</v>
      </c>
      <c r="F56">
        <v>46550.266546272869</v>
      </c>
    </row>
    <row r="57" spans="1:6" x14ac:dyDescent="0.3">
      <c r="A57" t="s">
        <v>371</v>
      </c>
      <c r="B57" t="s">
        <v>372</v>
      </c>
      <c r="C57" t="s">
        <v>373</v>
      </c>
      <c r="D57" t="s">
        <v>374</v>
      </c>
      <c r="E57">
        <v>89055.219600000026</v>
      </c>
      <c r="F57">
        <v>50202.211446671477</v>
      </c>
    </row>
    <row r="58" spans="1:6" x14ac:dyDescent="0.3">
      <c r="A58" t="s">
        <v>375</v>
      </c>
      <c r="B58" t="s">
        <v>376</v>
      </c>
      <c r="C58" t="s">
        <v>312</v>
      </c>
      <c r="D58" t="s">
        <v>289</v>
      </c>
      <c r="E58">
        <v>219168.80959999998</v>
      </c>
      <c r="F58">
        <v>185383.83704908498</v>
      </c>
    </row>
    <row r="59" spans="1:6" x14ac:dyDescent="0.3">
      <c r="A59" t="s">
        <v>377</v>
      </c>
      <c r="B59" t="s">
        <v>164</v>
      </c>
      <c r="C59" t="s">
        <v>130</v>
      </c>
      <c r="D59" t="s">
        <v>264</v>
      </c>
      <c r="E59">
        <v>146345.40696000005</v>
      </c>
      <c r="F59">
        <v>27180.821150192936</v>
      </c>
    </row>
    <row r="60" spans="1:6" x14ac:dyDescent="0.3">
      <c r="A60" t="s">
        <v>378</v>
      </c>
      <c r="B60" t="s">
        <v>379</v>
      </c>
      <c r="C60" t="s">
        <v>380</v>
      </c>
      <c r="D60" t="s">
        <v>210</v>
      </c>
      <c r="E60">
        <v>389163.93731199997</v>
      </c>
      <c r="F60">
        <v>356263.77207754587</v>
      </c>
    </row>
    <row r="61" spans="1:6" x14ac:dyDescent="0.3">
      <c r="A61" t="s">
        <v>381</v>
      </c>
      <c r="B61" t="s">
        <v>382</v>
      </c>
      <c r="C61" t="s">
        <v>383</v>
      </c>
      <c r="D61" t="s">
        <v>293</v>
      </c>
      <c r="E61">
        <v>71959.671495000002</v>
      </c>
      <c r="F61">
        <v>63132.644712831279</v>
      </c>
    </row>
    <row r="62" spans="1:6" x14ac:dyDescent="0.3">
      <c r="A62" t="s">
        <v>384</v>
      </c>
      <c r="B62" t="s">
        <v>385</v>
      </c>
      <c r="C62" t="s">
        <v>386</v>
      </c>
      <c r="D62" t="s">
        <v>228</v>
      </c>
      <c r="E62">
        <v>560006.3208000001</v>
      </c>
      <c r="F62">
        <v>308008.97337013035</v>
      </c>
    </row>
    <row r="63" spans="1:6" x14ac:dyDescent="0.3">
      <c r="A63" t="s">
        <v>387</v>
      </c>
      <c r="B63" t="s">
        <v>388</v>
      </c>
      <c r="C63" t="s">
        <v>389</v>
      </c>
      <c r="D63" t="s">
        <v>272</v>
      </c>
      <c r="E63">
        <v>236409.28759999998</v>
      </c>
      <c r="F63">
        <v>121823.23467530844</v>
      </c>
    </row>
    <row r="64" spans="1:6" x14ac:dyDescent="0.3">
      <c r="A64" t="s">
        <v>390</v>
      </c>
      <c r="B64" t="s">
        <v>391</v>
      </c>
      <c r="C64" t="s">
        <v>240</v>
      </c>
      <c r="D64" t="s">
        <v>241</v>
      </c>
      <c r="E64">
        <v>120426.47399999999</v>
      </c>
      <c r="F64">
        <v>104548.78422973622</v>
      </c>
    </row>
    <row r="65" spans="1:6" x14ac:dyDescent="0.3">
      <c r="A65" t="s">
        <v>392</v>
      </c>
      <c r="B65" t="s">
        <v>393</v>
      </c>
      <c r="C65" t="s">
        <v>334</v>
      </c>
      <c r="D65" t="s">
        <v>335</v>
      </c>
      <c r="E65">
        <v>132098.01760000011</v>
      </c>
      <c r="F65">
        <v>124248.06498981222</v>
      </c>
    </row>
    <row r="66" spans="1:6" x14ac:dyDescent="0.3">
      <c r="A66" t="s">
        <v>394</v>
      </c>
      <c r="B66" t="s">
        <v>395</v>
      </c>
      <c r="C66" t="s">
        <v>396</v>
      </c>
      <c r="D66" t="s">
        <v>255</v>
      </c>
      <c r="E66">
        <v>108419.88079999997</v>
      </c>
      <c r="F66">
        <v>104675.11425995246</v>
      </c>
    </row>
    <row r="67" spans="1:6" x14ac:dyDescent="0.3">
      <c r="A67" t="s">
        <v>397</v>
      </c>
      <c r="B67" t="s">
        <v>7</v>
      </c>
      <c r="C67" t="s">
        <v>122</v>
      </c>
      <c r="D67" t="s">
        <v>264</v>
      </c>
      <c r="E67">
        <v>182068.2471119999</v>
      </c>
      <c r="F67">
        <v>151594.20238356592</v>
      </c>
    </row>
    <row r="68" spans="1:6" x14ac:dyDescent="0.3">
      <c r="A68" t="s">
        <v>398</v>
      </c>
      <c r="B68" t="s">
        <v>399</v>
      </c>
      <c r="C68" t="s">
        <v>312</v>
      </c>
      <c r="D68" t="s">
        <v>289</v>
      </c>
      <c r="E68">
        <v>256730.80100000004</v>
      </c>
      <c r="F68">
        <v>239707.22269284367</v>
      </c>
    </row>
    <row r="69" spans="1:6" x14ac:dyDescent="0.3">
      <c r="A69" t="s">
        <v>400</v>
      </c>
      <c r="B69" t="s">
        <v>401</v>
      </c>
      <c r="C69" t="s">
        <v>402</v>
      </c>
      <c r="D69" t="s">
        <v>210</v>
      </c>
      <c r="E69">
        <v>53388.256199999996</v>
      </c>
      <c r="F69">
        <v>41865.099182436636</v>
      </c>
    </row>
    <row r="70" spans="1:6" x14ac:dyDescent="0.3">
      <c r="A70" t="s">
        <v>403</v>
      </c>
      <c r="B70" t="s">
        <v>404</v>
      </c>
      <c r="C70" t="s">
        <v>405</v>
      </c>
      <c r="D70" t="s">
        <v>335</v>
      </c>
      <c r="E70">
        <v>98254.372000000003</v>
      </c>
      <c r="F70">
        <v>85850.214604634268</v>
      </c>
    </row>
    <row r="71" spans="1:6" x14ac:dyDescent="0.3">
      <c r="A71" t="s">
        <v>406</v>
      </c>
      <c r="B71" t="s">
        <v>103</v>
      </c>
      <c r="C71" t="s">
        <v>144</v>
      </c>
      <c r="D71" t="s">
        <v>264</v>
      </c>
      <c r="E71">
        <v>124096</v>
      </c>
      <c r="F71">
        <v>66505.479668462925</v>
      </c>
    </row>
    <row r="72" spans="1:6" x14ac:dyDescent="0.3">
      <c r="A72" t="s">
        <v>407</v>
      </c>
      <c r="B72" t="s">
        <v>8</v>
      </c>
      <c r="C72" t="s">
        <v>144</v>
      </c>
      <c r="D72" t="s">
        <v>264</v>
      </c>
      <c r="E72">
        <v>178534</v>
      </c>
      <c r="F72">
        <v>79369.259316286232</v>
      </c>
    </row>
    <row r="73" spans="1:6" x14ac:dyDescent="0.3">
      <c r="A73" t="s">
        <v>408</v>
      </c>
      <c r="B73" t="s">
        <v>409</v>
      </c>
      <c r="C73" t="s">
        <v>410</v>
      </c>
      <c r="D73" t="s">
        <v>228</v>
      </c>
      <c r="E73">
        <v>260889.96064999999</v>
      </c>
      <c r="F73">
        <v>182964.05692336464</v>
      </c>
    </row>
    <row r="74" spans="1:6" x14ac:dyDescent="0.3">
      <c r="A74" t="s">
        <v>411</v>
      </c>
      <c r="B74" t="s">
        <v>412</v>
      </c>
      <c r="C74" t="s">
        <v>405</v>
      </c>
      <c r="D74" t="s">
        <v>335</v>
      </c>
      <c r="E74">
        <v>528658.50791999965</v>
      </c>
      <c r="F74">
        <v>328827.58661405888</v>
      </c>
    </row>
    <row r="75" spans="1:6" x14ac:dyDescent="0.3">
      <c r="A75" t="s">
        <v>413</v>
      </c>
      <c r="B75" t="s">
        <v>414</v>
      </c>
      <c r="C75" t="s">
        <v>389</v>
      </c>
      <c r="D75" t="s">
        <v>272</v>
      </c>
      <c r="E75">
        <v>300919.30819999974</v>
      </c>
      <c r="F75">
        <v>244978.16569016036</v>
      </c>
    </row>
    <row r="76" spans="1:6" x14ac:dyDescent="0.3">
      <c r="A76" t="s">
        <v>415</v>
      </c>
      <c r="B76" t="s">
        <v>416</v>
      </c>
      <c r="C76" t="s">
        <v>417</v>
      </c>
      <c r="D76" t="s">
        <v>224</v>
      </c>
      <c r="E76">
        <v>216357.0295</v>
      </c>
      <c r="F76">
        <v>212327.78792003266</v>
      </c>
    </row>
    <row r="77" spans="1:6" x14ac:dyDescent="0.3">
      <c r="A77" t="s">
        <v>418</v>
      </c>
      <c r="B77" t="s">
        <v>419</v>
      </c>
      <c r="C77" t="s">
        <v>312</v>
      </c>
      <c r="D77" t="s">
        <v>289</v>
      </c>
      <c r="E77">
        <v>489602.60640000022</v>
      </c>
      <c r="F77">
        <v>312423.44012943213</v>
      </c>
    </row>
    <row r="78" spans="1:6" x14ac:dyDescent="0.3">
      <c r="A78" t="s">
        <v>420</v>
      </c>
      <c r="B78" t="s">
        <v>421</v>
      </c>
      <c r="C78" t="s">
        <v>271</v>
      </c>
      <c r="D78" t="s">
        <v>272</v>
      </c>
      <c r="E78">
        <v>5912.5039999999999</v>
      </c>
      <c r="F78">
        <v>4777.2199691434025</v>
      </c>
    </row>
    <row r="79" spans="1:6" x14ac:dyDescent="0.3">
      <c r="A79" t="s">
        <v>422</v>
      </c>
      <c r="B79" t="s">
        <v>423</v>
      </c>
      <c r="C79" t="s">
        <v>227</v>
      </c>
      <c r="D79" t="s">
        <v>228</v>
      </c>
      <c r="E79">
        <v>339915.17239999998</v>
      </c>
      <c r="F79">
        <v>268754.80555925536</v>
      </c>
    </row>
    <row r="80" spans="1:6" x14ac:dyDescent="0.3">
      <c r="A80" t="s">
        <v>424</v>
      </c>
      <c r="B80" t="s">
        <v>425</v>
      </c>
      <c r="C80" t="s">
        <v>426</v>
      </c>
      <c r="D80" t="s">
        <v>335</v>
      </c>
      <c r="E80">
        <v>713096.96200000029</v>
      </c>
      <c r="F80">
        <v>468562.53552512318</v>
      </c>
    </row>
    <row r="81" spans="1:6" x14ac:dyDescent="0.3">
      <c r="A81" t="s">
        <v>427</v>
      </c>
      <c r="B81" t="s">
        <v>428</v>
      </c>
      <c r="C81" t="s">
        <v>429</v>
      </c>
      <c r="D81" t="s">
        <v>210</v>
      </c>
      <c r="E81">
        <v>85829.345184000005</v>
      </c>
      <c r="F81">
        <v>139582.94960995906</v>
      </c>
    </row>
    <row r="82" spans="1:6" x14ac:dyDescent="0.3">
      <c r="A82" t="s">
        <v>430</v>
      </c>
      <c r="B82" t="s">
        <v>431</v>
      </c>
      <c r="C82" t="s">
        <v>312</v>
      </c>
      <c r="D82" t="s">
        <v>289</v>
      </c>
      <c r="E82">
        <v>43193.299200000009</v>
      </c>
      <c r="F82">
        <v>30224.802060142785</v>
      </c>
    </row>
    <row r="83" spans="1:6" x14ac:dyDescent="0.3">
      <c r="A83" t="s">
        <v>432</v>
      </c>
      <c r="B83" t="s">
        <v>433</v>
      </c>
      <c r="C83" t="s">
        <v>312</v>
      </c>
      <c r="D83" t="s">
        <v>289</v>
      </c>
      <c r="E83">
        <v>285571.62179999996</v>
      </c>
      <c r="F83">
        <v>157040.48353313527</v>
      </c>
    </row>
    <row r="84" spans="1:6" x14ac:dyDescent="0.3">
      <c r="A84" t="s">
        <v>434</v>
      </c>
      <c r="B84" t="s">
        <v>435</v>
      </c>
      <c r="C84" t="s">
        <v>347</v>
      </c>
      <c r="D84" t="s">
        <v>241</v>
      </c>
      <c r="E84">
        <v>100539.03519999998</v>
      </c>
      <c r="F84">
        <v>97476.468369628885</v>
      </c>
    </row>
    <row r="85" spans="1:6" x14ac:dyDescent="0.3">
      <c r="A85" t="s">
        <v>436</v>
      </c>
      <c r="B85" t="s">
        <v>437</v>
      </c>
      <c r="C85" t="s">
        <v>240</v>
      </c>
      <c r="D85" t="s">
        <v>241</v>
      </c>
      <c r="E85">
        <v>193824.20144000067</v>
      </c>
      <c r="F85">
        <v>178781.496504323</v>
      </c>
    </row>
    <row r="86" spans="1:6" x14ac:dyDescent="0.3">
      <c r="A86" t="s">
        <v>438</v>
      </c>
      <c r="B86" t="s">
        <v>439</v>
      </c>
      <c r="C86" t="s">
        <v>440</v>
      </c>
      <c r="D86" t="s">
        <v>268</v>
      </c>
      <c r="E86">
        <v>80069.017000000007</v>
      </c>
      <c r="F86">
        <v>161519.11862727767</v>
      </c>
    </row>
    <row r="87" spans="1:6" x14ac:dyDescent="0.3">
      <c r="A87" t="s">
        <v>441</v>
      </c>
      <c r="B87" t="s">
        <v>442</v>
      </c>
      <c r="C87" t="s">
        <v>373</v>
      </c>
      <c r="D87" t="s">
        <v>374</v>
      </c>
      <c r="E87">
        <v>505893.54219999997</v>
      </c>
      <c r="F87">
        <v>436961.27806894208</v>
      </c>
    </row>
    <row r="88" spans="1:6" x14ac:dyDescent="0.3">
      <c r="A88" t="s">
        <v>443</v>
      </c>
      <c r="B88" t="s">
        <v>444</v>
      </c>
      <c r="C88" t="s">
        <v>445</v>
      </c>
      <c r="D88" t="s">
        <v>228</v>
      </c>
      <c r="E88">
        <v>275440.864</v>
      </c>
      <c r="F88">
        <v>161102.04923123587</v>
      </c>
    </row>
    <row r="89" spans="1:6" x14ac:dyDescent="0.3">
      <c r="A89" t="s">
        <v>446</v>
      </c>
      <c r="B89" t="s">
        <v>447</v>
      </c>
      <c r="C89" t="s">
        <v>448</v>
      </c>
      <c r="D89" t="s">
        <v>327</v>
      </c>
      <c r="E89">
        <v>149746.00240000003</v>
      </c>
      <c r="F89">
        <v>139315.45577047596</v>
      </c>
    </row>
    <row r="90" spans="1:6" x14ac:dyDescent="0.3">
      <c r="A90" t="s">
        <v>449</v>
      </c>
      <c r="B90" t="s">
        <v>450</v>
      </c>
      <c r="C90" t="s">
        <v>405</v>
      </c>
      <c r="D90" t="s">
        <v>335</v>
      </c>
      <c r="E90">
        <v>164116.89199999999</v>
      </c>
      <c r="F90">
        <v>125188.28401906318</v>
      </c>
    </row>
    <row r="91" spans="1:6" x14ac:dyDescent="0.3">
      <c r="A91" t="s">
        <v>451</v>
      </c>
      <c r="B91" t="s">
        <v>452</v>
      </c>
      <c r="C91" t="s">
        <v>312</v>
      </c>
      <c r="D91" t="s">
        <v>289</v>
      </c>
      <c r="E91">
        <v>135013.81360000002</v>
      </c>
      <c r="F91">
        <v>112869.19905830943</v>
      </c>
    </row>
    <row r="92" spans="1:6" x14ac:dyDescent="0.3">
      <c r="A92" t="s">
        <v>453</v>
      </c>
      <c r="B92" t="s">
        <v>454</v>
      </c>
      <c r="C92" t="s">
        <v>312</v>
      </c>
      <c r="D92" t="s">
        <v>289</v>
      </c>
      <c r="E92">
        <v>429725.07599999988</v>
      </c>
      <c r="F92">
        <v>328037.68450341962</v>
      </c>
    </row>
    <row r="93" spans="1:6" x14ac:dyDescent="0.3">
      <c r="A93" t="s">
        <v>455</v>
      </c>
      <c r="B93" t="s">
        <v>456</v>
      </c>
      <c r="C93" t="s">
        <v>457</v>
      </c>
      <c r="D93" t="s">
        <v>224</v>
      </c>
      <c r="E93">
        <v>561201.03700000001</v>
      </c>
      <c r="F93">
        <v>510056.07871131494</v>
      </c>
    </row>
    <row r="94" spans="1:6" x14ac:dyDescent="0.3">
      <c r="A94" t="s">
        <v>458</v>
      </c>
      <c r="B94" t="s">
        <v>459</v>
      </c>
      <c r="C94" t="s">
        <v>223</v>
      </c>
      <c r="D94" t="s">
        <v>224</v>
      </c>
      <c r="E94">
        <v>51507.368000000002</v>
      </c>
      <c r="F94">
        <v>35547.232135585131</v>
      </c>
    </row>
    <row r="95" spans="1:6" x14ac:dyDescent="0.3">
      <c r="A95" t="s">
        <v>460</v>
      </c>
      <c r="B95" t="s">
        <v>461</v>
      </c>
      <c r="C95" t="s">
        <v>462</v>
      </c>
      <c r="D95" t="s">
        <v>272</v>
      </c>
      <c r="E95">
        <v>499850.68177600007</v>
      </c>
      <c r="F95">
        <v>460117.26422210381</v>
      </c>
    </row>
    <row r="96" spans="1:6" x14ac:dyDescent="0.3">
      <c r="A96" t="s">
        <v>463</v>
      </c>
      <c r="B96" t="s">
        <v>464</v>
      </c>
      <c r="C96" t="s">
        <v>296</v>
      </c>
      <c r="D96" t="s">
        <v>224</v>
      </c>
      <c r="E96">
        <v>327592.45199999993</v>
      </c>
      <c r="F96">
        <v>215745.89142048018</v>
      </c>
    </row>
    <row r="97" spans="1:6" x14ac:dyDescent="0.3">
      <c r="A97" t="s">
        <v>465</v>
      </c>
      <c r="B97" t="s">
        <v>466</v>
      </c>
      <c r="C97" t="s">
        <v>267</v>
      </c>
      <c r="D97" t="s">
        <v>268</v>
      </c>
      <c r="E97">
        <v>109357.89810000001</v>
      </c>
      <c r="F97">
        <v>103864.49769010948</v>
      </c>
    </row>
    <row r="98" spans="1:6" x14ac:dyDescent="0.3">
      <c r="A98" t="s">
        <v>467</v>
      </c>
      <c r="B98" t="s">
        <v>194</v>
      </c>
      <c r="C98" t="s">
        <v>130</v>
      </c>
      <c r="D98" t="s">
        <v>264</v>
      </c>
      <c r="E98">
        <v>27397.922015999997</v>
      </c>
      <c r="F98">
        <v>9412.3100994900014</v>
      </c>
    </row>
    <row r="99" spans="1:6" x14ac:dyDescent="0.3">
      <c r="A99" t="s">
        <v>468</v>
      </c>
      <c r="B99" t="s">
        <v>193</v>
      </c>
      <c r="C99" t="s">
        <v>122</v>
      </c>
      <c r="D99" t="s">
        <v>264</v>
      </c>
      <c r="E99">
        <v>60882.838983999995</v>
      </c>
      <c r="F99">
        <v>60573.277525875877</v>
      </c>
    </row>
    <row r="100" spans="1:6" x14ac:dyDescent="0.3">
      <c r="A100" t="s">
        <v>469</v>
      </c>
      <c r="B100" t="s">
        <v>470</v>
      </c>
      <c r="C100" t="s">
        <v>254</v>
      </c>
      <c r="D100" t="s">
        <v>255</v>
      </c>
      <c r="E100">
        <v>81356.575000000012</v>
      </c>
      <c r="F100">
        <v>49199.68577650292</v>
      </c>
    </row>
    <row r="101" spans="1:6" x14ac:dyDescent="0.3">
      <c r="A101" t="s">
        <v>471</v>
      </c>
      <c r="B101" t="s">
        <v>11</v>
      </c>
      <c r="C101" t="s">
        <v>142</v>
      </c>
      <c r="D101" t="s">
        <v>264</v>
      </c>
      <c r="E101">
        <v>74255.524200000014</v>
      </c>
      <c r="F101">
        <v>44310.062860390266</v>
      </c>
    </row>
    <row r="102" spans="1:6" x14ac:dyDescent="0.3">
      <c r="A102" t="s">
        <v>472</v>
      </c>
      <c r="B102" t="s">
        <v>473</v>
      </c>
      <c r="C102" t="s">
        <v>261</v>
      </c>
      <c r="D102" t="s">
        <v>241</v>
      </c>
      <c r="E102">
        <v>267079.25936000294</v>
      </c>
      <c r="F102">
        <v>185757.80435956927</v>
      </c>
    </row>
    <row r="103" spans="1:6" x14ac:dyDescent="0.3">
      <c r="A103" t="s">
        <v>474</v>
      </c>
      <c r="B103" t="s">
        <v>475</v>
      </c>
      <c r="C103" t="s">
        <v>326</v>
      </c>
      <c r="D103" t="s">
        <v>327</v>
      </c>
      <c r="E103">
        <v>114035.083424</v>
      </c>
      <c r="F103">
        <v>128477.08009087815</v>
      </c>
    </row>
    <row r="104" spans="1:6" x14ac:dyDescent="0.3">
      <c r="A104" t="s">
        <v>476</v>
      </c>
      <c r="B104" t="s">
        <v>477</v>
      </c>
      <c r="C104" t="s">
        <v>227</v>
      </c>
      <c r="D104" t="s">
        <v>228</v>
      </c>
      <c r="E104">
        <v>489140.63843999995</v>
      </c>
      <c r="F104">
        <v>349028.39863314922</v>
      </c>
    </row>
    <row r="105" spans="1:6" x14ac:dyDescent="0.3">
      <c r="A105" t="s">
        <v>478</v>
      </c>
      <c r="B105" t="s">
        <v>479</v>
      </c>
      <c r="C105" t="s">
        <v>300</v>
      </c>
      <c r="D105" t="s">
        <v>255</v>
      </c>
      <c r="E105">
        <v>24724.648400000005</v>
      </c>
      <c r="F105">
        <v>13703.717748320787</v>
      </c>
    </row>
    <row r="106" spans="1:6" x14ac:dyDescent="0.3">
      <c r="A106" t="s">
        <v>480</v>
      </c>
      <c r="B106" t="s">
        <v>481</v>
      </c>
      <c r="C106" t="s">
        <v>482</v>
      </c>
      <c r="D106" t="s">
        <v>276</v>
      </c>
      <c r="E106">
        <v>61151.609799999991</v>
      </c>
      <c r="F106">
        <v>31147.882512041586</v>
      </c>
    </row>
    <row r="107" spans="1:6" x14ac:dyDescent="0.3">
      <c r="A107" t="s">
        <v>483</v>
      </c>
      <c r="B107" t="s">
        <v>484</v>
      </c>
      <c r="C107" t="s">
        <v>485</v>
      </c>
      <c r="D107" t="s">
        <v>220</v>
      </c>
      <c r="E107">
        <v>33385.483999999997</v>
      </c>
      <c r="F107">
        <v>18651.225738186116</v>
      </c>
    </row>
    <row r="108" spans="1:6" x14ac:dyDescent="0.3">
      <c r="A108" t="s">
        <v>486</v>
      </c>
      <c r="B108" t="s">
        <v>487</v>
      </c>
      <c r="C108" t="s">
        <v>296</v>
      </c>
      <c r="D108" t="s">
        <v>224</v>
      </c>
      <c r="E108">
        <v>697543.22159999982</v>
      </c>
      <c r="F108">
        <v>648256.2307895394</v>
      </c>
    </row>
    <row r="109" spans="1:6" x14ac:dyDescent="0.3">
      <c r="A109" t="s">
        <v>488</v>
      </c>
      <c r="B109" t="s">
        <v>489</v>
      </c>
      <c r="C109" t="s">
        <v>490</v>
      </c>
      <c r="D109" t="s">
        <v>335</v>
      </c>
      <c r="E109">
        <v>686151.15103999979</v>
      </c>
      <c r="F109">
        <v>639669.08001044544</v>
      </c>
    </row>
    <row r="110" spans="1:6" x14ac:dyDescent="0.3">
      <c r="A110" t="s">
        <v>491</v>
      </c>
      <c r="B110" t="s">
        <v>492</v>
      </c>
      <c r="C110" t="s">
        <v>493</v>
      </c>
      <c r="D110" t="s">
        <v>245</v>
      </c>
      <c r="E110">
        <v>149618.39903199996</v>
      </c>
      <c r="F110">
        <v>148217.34103176187</v>
      </c>
    </row>
    <row r="111" spans="1:6" x14ac:dyDescent="0.3">
      <c r="A111" t="s">
        <v>494</v>
      </c>
      <c r="B111" t="s">
        <v>495</v>
      </c>
      <c r="C111" t="s">
        <v>312</v>
      </c>
      <c r="D111" t="s">
        <v>289</v>
      </c>
      <c r="E111">
        <v>193877.41034999987</v>
      </c>
      <c r="F111">
        <v>126865.45204659762</v>
      </c>
    </row>
    <row r="112" spans="1:6" x14ac:dyDescent="0.3">
      <c r="A112" t="s">
        <v>496</v>
      </c>
      <c r="B112" t="s">
        <v>497</v>
      </c>
      <c r="C112" t="s">
        <v>231</v>
      </c>
      <c r="D112" t="s">
        <v>228</v>
      </c>
      <c r="E112">
        <v>69099.745180000013</v>
      </c>
      <c r="F112">
        <v>63331.396069238675</v>
      </c>
    </row>
    <row r="113" spans="1:6" x14ac:dyDescent="0.3">
      <c r="A113" t="s">
        <v>498</v>
      </c>
      <c r="B113" t="s">
        <v>499</v>
      </c>
      <c r="C113" t="s">
        <v>312</v>
      </c>
      <c r="D113" t="s">
        <v>289</v>
      </c>
      <c r="E113">
        <v>199231.07516000001</v>
      </c>
      <c r="F113">
        <v>129463.64060758504</v>
      </c>
    </row>
    <row r="114" spans="1:6" x14ac:dyDescent="0.3">
      <c r="A114" t="s">
        <v>500</v>
      </c>
      <c r="B114" t="s">
        <v>501</v>
      </c>
      <c r="C114" t="s">
        <v>373</v>
      </c>
      <c r="D114" t="s">
        <v>374</v>
      </c>
      <c r="E114">
        <v>25458.301000000003</v>
      </c>
      <c r="F114">
        <v>22973.67812956162</v>
      </c>
    </row>
    <row r="115" spans="1:6" x14ac:dyDescent="0.3">
      <c r="A115" t="s">
        <v>502</v>
      </c>
      <c r="B115" t="s">
        <v>503</v>
      </c>
      <c r="C115" t="s">
        <v>504</v>
      </c>
      <c r="D115" t="s">
        <v>293</v>
      </c>
      <c r="E115">
        <v>97090.363869999972</v>
      </c>
      <c r="F115">
        <v>58526.153828566283</v>
      </c>
    </row>
    <row r="116" spans="1:6" x14ac:dyDescent="0.3">
      <c r="A116" t="s">
        <v>505</v>
      </c>
      <c r="B116" t="s">
        <v>506</v>
      </c>
      <c r="C116" t="s">
        <v>331</v>
      </c>
      <c r="D116" t="s">
        <v>327</v>
      </c>
      <c r="E116">
        <v>104999.87880000001</v>
      </c>
      <c r="F116">
        <v>107598.90999759031</v>
      </c>
    </row>
    <row r="117" spans="1:6" x14ac:dyDescent="0.3">
      <c r="A117" t="s">
        <v>507</v>
      </c>
      <c r="B117" t="s">
        <v>508</v>
      </c>
      <c r="C117" t="s">
        <v>244</v>
      </c>
      <c r="D117" t="s">
        <v>245</v>
      </c>
      <c r="E117">
        <v>223563.97059999997</v>
      </c>
      <c r="F117">
        <v>191263.15687124105</v>
      </c>
    </row>
    <row r="118" spans="1:6" x14ac:dyDescent="0.3">
      <c r="A118" t="s">
        <v>509</v>
      </c>
      <c r="B118" t="s">
        <v>510</v>
      </c>
      <c r="C118" t="s">
        <v>426</v>
      </c>
      <c r="D118" t="s">
        <v>335</v>
      </c>
      <c r="E118">
        <v>350124.93020000006</v>
      </c>
      <c r="F118">
        <v>311872.92898930359</v>
      </c>
    </row>
    <row r="119" spans="1:6" x14ac:dyDescent="0.3">
      <c r="A119" t="s">
        <v>511</v>
      </c>
      <c r="B119" t="s">
        <v>512</v>
      </c>
      <c r="C119" t="s">
        <v>513</v>
      </c>
      <c r="D119" t="s">
        <v>210</v>
      </c>
      <c r="E119">
        <v>77792.227100000004</v>
      </c>
      <c r="F119">
        <v>155210.51143269005</v>
      </c>
    </row>
    <row r="120" spans="1:6" x14ac:dyDescent="0.3">
      <c r="A120" t="s">
        <v>514</v>
      </c>
      <c r="B120" t="s">
        <v>515</v>
      </c>
      <c r="C120" t="s">
        <v>223</v>
      </c>
      <c r="D120" t="s">
        <v>224</v>
      </c>
      <c r="E120">
        <v>141934.80599999998</v>
      </c>
      <c r="F120">
        <v>86242.459446649242</v>
      </c>
    </row>
    <row r="121" spans="1:6" x14ac:dyDescent="0.3">
      <c r="A121" t="s">
        <v>516</v>
      </c>
      <c r="B121" t="s">
        <v>517</v>
      </c>
      <c r="C121" t="s">
        <v>490</v>
      </c>
      <c r="D121" t="s">
        <v>335</v>
      </c>
      <c r="E121">
        <v>660034.49699999986</v>
      </c>
      <c r="F121">
        <v>438073.60869300924</v>
      </c>
    </row>
    <row r="122" spans="1:6" x14ac:dyDescent="0.3">
      <c r="A122" t="s">
        <v>518</v>
      </c>
      <c r="B122" t="s">
        <v>519</v>
      </c>
      <c r="C122" t="s">
        <v>520</v>
      </c>
      <c r="D122" t="s">
        <v>224</v>
      </c>
      <c r="E122">
        <v>91425.02800000002</v>
      </c>
      <c r="F122">
        <v>78862.803376736148</v>
      </c>
    </row>
    <row r="123" spans="1:6" x14ac:dyDescent="0.3">
      <c r="A123" t="s">
        <v>521</v>
      </c>
      <c r="B123" t="s">
        <v>522</v>
      </c>
      <c r="C123" t="s">
        <v>523</v>
      </c>
      <c r="D123" t="s">
        <v>241</v>
      </c>
      <c r="E123">
        <v>85929.143279999989</v>
      </c>
      <c r="F123">
        <v>78885.62464088593</v>
      </c>
    </row>
    <row r="124" spans="1:6" x14ac:dyDescent="0.3">
      <c r="A124" t="s">
        <v>524</v>
      </c>
      <c r="B124" t="s">
        <v>525</v>
      </c>
      <c r="C124" t="s">
        <v>410</v>
      </c>
      <c r="D124" t="s">
        <v>228</v>
      </c>
      <c r="E124">
        <v>221011.42679999996</v>
      </c>
      <c r="F124">
        <v>199875.15215454798</v>
      </c>
    </row>
    <row r="125" spans="1:6" x14ac:dyDescent="0.3">
      <c r="A125" t="s">
        <v>526</v>
      </c>
      <c r="B125" t="s">
        <v>527</v>
      </c>
      <c r="C125" t="s">
        <v>317</v>
      </c>
      <c r="D125" t="s">
        <v>228</v>
      </c>
      <c r="E125">
        <v>473437.46479999996</v>
      </c>
      <c r="F125">
        <v>417530.40174714715</v>
      </c>
    </row>
    <row r="126" spans="1:6" x14ac:dyDescent="0.3">
      <c r="A126" t="s">
        <v>528</v>
      </c>
      <c r="B126" t="s">
        <v>529</v>
      </c>
      <c r="C126" t="s">
        <v>426</v>
      </c>
      <c r="D126" t="s">
        <v>335</v>
      </c>
      <c r="E126">
        <v>167559.58010000005</v>
      </c>
      <c r="F126">
        <v>134942.83021626985</v>
      </c>
    </row>
    <row r="127" spans="1:6" x14ac:dyDescent="0.3">
      <c r="A127" t="s">
        <v>530</v>
      </c>
      <c r="B127" t="s">
        <v>531</v>
      </c>
      <c r="C127" t="s">
        <v>532</v>
      </c>
      <c r="D127" t="s">
        <v>268</v>
      </c>
      <c r="E127">
        <v>48623.728799999997</v>
      </c>
      <c r="F127">
        <v>41506.924832533005</v>
      </c>
    </row>
    <row r="128" spans="1:6" x14ac:dyDescent="0.3">
      <c r="A128" t="s">
        <v>533</v>
      </c>
      <c r="B128" t="s">
        <v>534</v>
      </c>
      <c r="C128" t="s">
        <v>334</v>
      </c>
      <c r="D128" t="s">
        <v>335</v>
      </c>
      <c r="E128">
        <v>153728.42127999998</v>
      </c>
      <c r="F128">
        <v>146351.40225342702</v>
      </c>
    </row>
    <row r="129" spans="1:6" x14ac:dyDescent="0.3">
      <c r="A129" t="s">
        <v>535</v>
      </c>
      <c r="B129" t="s">
        <v>536</v>
      </c>
      <c r="C129" t="s">
        <v>537</v>
      </c>
      <c r="D129" t="s">
        <v>272</v>
      </c>
      <c r="E129">
        <v>303287.88899999997</v>
      </c>
      <c r="F129">
        <v>286502.19587881851</v>
      </c>
    </row>
    <row r="130" spans="1:6" x14ac:dyDescent="0.3">
      <c r="A130" t="s">
        <v>538</v>
      </c>
      <c r="B130" t="s">
        <v>539</v>
      </c>
      <c r="C130" t="s">
        <v>426</v>
      </c>
      <c r="D130" t="s">
        <v>335</v>
      </c>
      <c r="E130">
        <v>279112.89079999999</v>
      </c>
      <c r="F130">
        <v>274506.81103785726</v>
      </c>
    </row>
    <row r="131" spans="1:6" x14ac:dyDescent="0.3">
      <c r="A131" t="s">
        <v>540</v>
      </c>
      <c r="B131" t="s">
        <v>541</v>
      </c>
      <c r="C131" t="s">
        <v>542</v>
      </c>
      <c r="D131" t="s">
        <v>543</v>
      </c>
      <c r="E131">
        <v>196394.69873599996</v>
      </c>
      <c r="F131">
        <v>129296.7943640874</v>
      </c>
    </row>
    <row r="132" spans="1:6" x14ac:dyDescent="0.3">
      <c r="A132" t="s">
        <v>544</v>
      </c>
      <c r="B132" t="s">
        <v>12</v>
      </c>
      <c r="C132" t="s">
        <v>130</v>
      </c>
      <c r="D132" t="s">
        <v>264</v>
      </c>
      <c r="E132">
        <v>151837.35529599997</v>
      </c>
      <c r="F132">
        <v>32793.876250880952</v>
      </c>
    </row>
    <row r="133" spans="1:6" x14ac:dyDescent="0.3">
      <c r="A133" t="s">
        <v>545</v>
      </c>
      <c r="B133" t="s">
        <v>546</v>
      </c>
      <c r="C133" t="s">
        <v>223</v>
      </c>
      <c r="D133" t="s">
        <v>224</v>
      </c>
      <c r="E133">
        <v>190341.32696999999</v>
      </c>
      <c r="F133">
        <v>135442.04409338965</v>
      </c>
    </row>
    <row r="134" spans="1:6" x14ac:dyDescent="0.3">
      <c r="A134" t="s">
        <v>547</v>
      </c>
      <c r="B134" t="s">
        <v>548</v>
      </c>
      <c r="C134" t="s">
        <v>227</v>
      </c>
      <c r="D134" t="s">
        <v>228</v>
      </c>
      <c r="E134">
        <v>12022.1631</v>
      </c>
      <c r="F134">
        <v>8649.6351154394943</v>
      </c>
    </row>
    <row r="135" spans="1:6" x14ac:dyDescent="0.3">
      <c r="A135" t="s">
        <v>549</v>
      </c>
      <c r="B135" t="s">
        <v>179</v>
      </c>
      <c r="C135" t="s">
        <v>142</v>
      </c>
      <c r="D135" t="s">
        <v>264</v>
      </c>
      <c r="E135">
        <v>75287.279999999955</v>
      </c>
      <c r="F135">
        <v>32247.584676247403</v>
      </c>
    </row>
    <row r="136" spans="1:6" x14ac:dyDescent="0.3">
      <c r="A136" t="s">
        <v>550</v>
      </c>
      <c r="B136" t="s">
        <v>551</v>
      </c>
      <c r="C136" t="s">
        <v>552</v>
      </c>
      <c r="D136" t="s">
        <v>268</v>
      </c>
      <c r="E136">
        <v>150700.367</v>
      </c>
      <c r="F136">
        <v>152799.58214175285</v>
      </c>
    </row>
    <row r="137" spans="1:6" x14ac:dyDescent="0.3">
      <c r="A137" t="s">
        <v>553</v>
      </c>
      <c r="B137" t="s">
        <v>554</v>
      </c>
      <c r="C137" t="s">
        <v>555</v>
      </c>
      <c r="D137" t="s">
        <v>374</v>
      </c>
      <c r="E137">
        <v>185393.45658400003</v>
      </c>
      <c r="F137">
        <v>109497.12753330036</v>
      </c>
    </row>
    <row r="138" spans="1:6" x14ac:dyDescent="0.3">
      <c r="A138" t="s">
        <v>556</v>
      </c>
      <c r="B138" t="s">
        <v>557</v>
      </c>
      <c r="C138" t="s">
        <v>405</v>
      </c>
      <c r="D138" t="s">
        <v>335</v>
      </c>
      <c r="E138">
        <v>188191.84571999998</v>
      </c>
      <c r="F138">
        <v>104911.18064191219</v>
      </c>
    </row>
    <row r="139" spans="1:6" x14ac:dyDescent="0.3">
      <c r="A139" t="s">
        <v>558</v>
      </c>
      <c r="B139" t="s">
        <v>195</v>
      </c>
      <c r="C139" t="s">
        <v>144</v>
      </c>
      <c r="D139" t="s">
        <v>264</v>
      </c>
      <c r="E139">
        <v>35094</v>
      </c>
      <c r="F139">
        <v>5041.5172774335551</v>
      </c>
    </row>
    <row r="140" spans="1:6" x14ac:dyDescent="0.3">
      <c r="A140" t="s">
        <v>559</v>
      </c>
      <c r="B140" t="s">
        <v>560</v>
      </c>
      <c r="C140" t="s">
        <v>561</v>
      </c>
      <c r="D140" t="s">
        <v>255</v>
      </c>
      <c r="E140">
        <v>22722.177343999996</v>
      </c>
      <c r="F140">
        <v>13396.110999148394</v>
      </c>
    </row>
    <row r="141" spans="1:6" x14ac:dyDescent="0.3">
      <c r="A141" t="s">
        <v>562</v>
      </c>
      <c r="B141" t="s">
        <v>563</v>
      </c>
      <c r="C141" t="s">
        <v>564</v>
      </c>
      <c r="D141" t="s">
        <v>289</v>
      </c>
      <c r="E141">
        <v>37275.392959999997</v>
      </c>
      <c r="F141">
        <v>27881.062023371309</v>
      </c>
    </row>
    <row r="142" spans="1:6" x14ac:dyDescent="0.3">
      <c r="A142" t="s">
        <v>565</v>
      </c>
      <c r="B142" t="s">
        <v>566</v>
      </c>
      <c r="C142" t="s">
        <v>296</v>
      </c>
      <c r="D142" t="s">
        <v>224</v>
      </c>
      <c r="E142">
        <v>4635.0015999999996</v>
      </c>
      <c r="F142">
        <v>3127.4403290149367</v>
      </c>
    </row>
    <row r="143" spans="1:6" x14ac:dyDescent="0.3">
      <c r="A143" t="s">
        <v>567</v>
      </c>
      <c r="B143" t="s">
        <v>568</v>
      </c>
      <c r="C143" t="s">
        <v>445</v>
      </c>
      <c r="D143" t="s">
        <v>228</v>
      </c>
      <c r="E143">
        <v>157733.24960000001</v>
      </c>
      <c r="F143">
        <v>96518.828505675003</v>
      </c>
    </row>
    <row r="144" spans="1:6" x14ac:dyDescent="0.3">
      <c r="A144" t="s">
        <v>569</v>
      </c>
      <c r="B144" t="s">
        <v>570</v>
      </c>
      <c r="C144" t="s">
        <v>571</v>
      </c>
      <c r="D144" t="s">
        <v>276</v>
      </c>
      <c r="E144">
        <v>276531.12419999996</v>
      </c>
      <c r="F144">
        <v>210000.25450989837</v>
      </c>
    </row>
    <row r="145" spans="1:6" x14ac:dyDescent="0.3">
      <c r="A145" t="s">
        <v>572</v>
      </c>
      <c r="B145" t="s">
        <v>573</v>
      </c>
      <c r="C145" t="s">
        <v>542</v>
      </c>
      <c r="D145" t="s">
        <v>543</v>
      </c>
      <c r="E145">
        <v>99020.821850000008</v>
      </c>
      <c r="F145">
        <v>65410.852728145401</v>
      </c>
    </row>
    <row r="146" spans="1:6" x14ac:dyDescent="0.3">
      <c r="A146" t="s">
        <v>574</v>
      </c>
      <c r="B146" t="s">
        <v>575</v>
      </c>
      <c r="C146" t="s">
        <v>571</v>
      </c>
      <c r="D146" t="s">
        <v>276</v>
      </c>
      <c r="E146">
        <v>298905.18700000003</v>
      </c>
      <c r="F146">
        <v>183456.10105544742</v>
      </c>
    </row>
    <row r="147" spans="1:6" x14ac:dyDescent="0.3">
      <c r="A147" t="s">
        <v>576</v>
      </c>
      <c r="B147" t="s">
        <v>577</v>
      </c>
      <c r="C147" t="s">
        <v>312</v>
      </c>
      <c r="D147" t="s">
        <v>289</v>
      </c>
      <c r="E147">
        <v>219156.81839999999</v>
      </c>
      <c r="F147">
        <v>208720.1452668159</v>
      </c>
    </row>
    <row r="148" spans="1:6" x14ac:dyDescent="0.3">
      <c r="A148" t="s">
        <v>578</v>
      </c>
      <c r="B148" t="s">
        <v>579</v>
      </c>
      <c r="C148" t="s">
        <v>429</v>
      </c>
      <c r="D148" t="s">
        <v>210</v>
      </c>
      <c r="E148">
        <v>104071.55600000001</v>
      </c>
      <c r="F148">
        <v>96436.533729961302</v>
      </c>
    </row>
    <row r="149" spans="1:6" x14ac:dyDescent="0.3">
      <c r="A149" t="s">
        <v>580</v>
      </c>
      <c r="B149" t="s">
        <v>581</v>
      </c>
      <c r="C149" t="s">
        <v>582</v>
      </c>
      <c r="D149" t="s">
        <v>210</v>
      </c>
      <c r="E149">
        <v>350610.23560000001</v>
      </c>
      <c r="F149">
        <v>207635.00406493116</v>
      </c>
    </row>
    <row r="150" spans="1:6" x14ac:dyDescent="0.3">
      <c r="A150" t="s">
        <v>583</v>
      </c>
      <c r="B150" t="s">
        <v>584</v>
      </c>
      <c r="C150" t="s">
        <v>312</v>
      </c>
      <c r="D150" t="s">
        <v>289</v>
      </c>
      <c r="E150">
        <v>166091.16528799999</v>
      </c>
      <c r="F150">
        <v>123137.03432657701</v>
      </c>
    </row>
    <row r="151" spans="1:6" x14ac:dyDescent="0.3">
      <c r="A151" t="s">
        <v>585</v>
      </c>
      <c r="B151" t="s">
        <v>586</v>
      </c>
      <c r="C151" t="s">
        <v>504</v>
      </c>
      <c r="D151" t="s">
        <v>293</v>
      </c>
      <c r="E151">
        <v>477305.8322</v>
      </c>
      <c r="F151">
        <v>251853.11190264099</v>
      </c>
    </row>
    <row r="152" spans="1:6" x14ac:dyDescent="0.3">
      <c r="A152" t="s">
        <v>587</v>
      </c>
      <c r="B152" t="s">
        <v>588</v>
      </c>
      <c r="C152" t="s">
        <v>142</v>
      </c>
      <c r="D152" t="s">
        <v>264</v>
      </c>
      <c r="E152">
        <v>36371.480000000003</v>
      </c>
      <c r="F152">
        <v>12662.191234540689</v>
      </c>
    </row>
    <row r="153" spans="1:6" x14ac:dyDescent="0.3">
      <c r="A153" t="s">
        <v>589</v>
      </c>
      <c r="B153" t="s">
        <v>590</v>
      </c>
      <c r="C153" t="s">
        <v>542</v>
      </c>
      <c r="D153" t="s">
        <v>543</v>
      </c>
      <c r="E153">
        <v>108693.48759999999</v>
      </c>
      <c r="F153">
        <v>57517.992239337073</v>
      </c>
    </row>
    <row r="154" spans="1:6" x14ac:dyDescent="0.3">
      <c r="A154" t="s">
        <v>591</v>
      </c>
      <c r="B154" t="s">
        <v>15</v>
      </c>
      <c r="C154" t="s">
        <v>592</v>
      </c>
      <c r="D154" t="s">
        <v>264</v>
      </c>
      <c r="E154">
        <v>26452</v>
      </c>
      <c r="F154">
        <v>10107.177123675472</v>
      </c>
    </row>
    <row r="155" spans="1:6" x14ac:dyDescent="0.3">
      <c r="A155" t="s">
        <v>593</v>
      </c>
      <c r="B155" t="s">
        <v>594</v>
      </c>
      <c r="C155" t="s">
        <v>216</v>
      </c>
      <c r="D155" t="s">
        <v>210</v>
      </c>
      <c r="E155">
        <v>55846.942900000009</v>
      </c>
      <c r="F155">
        <v>32851.073658888919</v>
      </c>
    </row>
    <row r="156" spans="1:6" x14ac:dyDescent="0.3">
      <c r="A156" t="s">
        <v>595</v>
      </c>
      <c r="B156" t="s">
        <v>596</v>
      </c>
      <c r="C156" t="s">
        <v>597</v>
      </c>
      <c r="D156" t="s">
        <v>241</v>
      </c>
      <c r="E156">
        <v>66780.123200000002</v>
      </c>
      <c r="F156">
        <v>57912.716048887778</v>
      </c>
    </row>
    <row r="157" spans="1:6" x14ac:dyDescent="0.3">
      <c r="A157" t="s">
        <v>598</v>
      </c>
      <c r="B157" t="s">
        <v>599</v>
      </c>
      <c r="C157" t="s">
        <v>600</v>
      </c>
      <c r="D157" t="s">
        <v>293</v>
      </c>
      <c r="E157">
        <v>228664.89236000006</v>
      </c>
      <c r="F157">
        <v>178205.00079483012</v>
      </c>
    </row>
    <row r="158" spans="1:6" x14ac:dyDescent="0.3">
      <c r="A158" t="s">
        <v>601</v>
      </c>
      <c r="B158" t="s">
        <v>602</v>
      </c>
      <c r="C158" t="s">
        <v>603</v>
      </c>
      <c r="D158" t="s">
        <v>220</v>
      </c>
      <c r="E158">
        <v>62156.816968000021</v>
      </c>
      <c r="F158">
        <v>32824.083095950467</v>
      </c>
    </row>
    <row r="159" spans="1:6" x14ac:dyDescent="0.3">
      <c r="A159" t="s">
        <v>604</v>
      </c>
      <c r="B159" t="s">
        <v>605</v>
      </c>
      <c r="C159" t="s">
        <v>317</v>
      </c>
      <c r="D159" t="s">
        <v>228</v>
      </c>
      <c r="E159">
        <v>114302.47372800006</v>
      </c>
      <c r="F159">
        <v>81905.59637017698</v>
      </c>
    </row>
    <row r="160" spans="1:6" x14ac:dyDescent="0.3">
      <c r="A160" t="s">
        <v>606</v>
      </c>
      <c r="B160" t="s">
        <v>607</v>
      </c>
      <c r="C160" t="s">
        <v>344</v>
      </c>
      <c r="D160" t="s">
        <v>272</v>
      </c>
      <c r="E160">
        <v>207761.56425999996</v>
      </c>
      <c r="F160">
        <v>129900.52034575536</v>
      </c>
    </row>
    <row r="161" spans="1:6" x14ac:dyDescent="0.3">
      <c r="A161" t="s">
        <v>608</v>
      </c>
      <c r="B161" t="s">
        <v>609</v>
      </c>
      <c r="C161" t="s">
        <v>610</v>
      </c>
      <c r="D161" t="s">
        <v>327</v>
      </c>
      <c r="E161">
        <v>70192.520400000009</v>
      </c>
      <c r="F161">
        <v>36418.590156524559</v>
      </c>
    </row>
    <row r="162" spans="1:6" x14ac:dyDescent="0.3">
      <c r="A162" t="s">
        <v>611</v>
      </c>
      <c r="B162" t="s">
        <v>612</v>
      </c>
      <c r="C162" t="s">
        <v>426</v>
      </c>
      <c r="D162" t="s">
        <v>335</v>
      </c>
      <c r="E162">
        <v>4772.4888000000001</v>
      </c>
      <c r="F162">
        <v>4280.1844849824229</v>
      </c>
    </row>
    <row r="163" spans="1:6" x14ac:dyDescent="0.3">
      <c r="A163" t="s">
        <v>613</v>
      </c>
      <c r="B163" t="s">
        <v>614</v>
      </c>
      <c r="C163" t="s">
        <v>615</v>
      </c>
      <c r="D163" t="s">
        <v>224</v>
      </c>
      <c r="E163">
        <v>56525.480479999998</v>
      </c>
      <c r="F163">
        <v>31093.586437041115</v>
      </c>
    </row>
    <row r="164" spans="1:6" x14ac:dyDescent="0.3">
      <c r="A164" t="s">
        <v>616</v>
      </c>
      <c r="B164" t="s">
        <v>617</v>
      </c>
      <c r="C164" t="s">
        <v>373</v>
      </c>
      <c r="D164" t="s">
        <v>374</v>
      </c>
      <c r="E164">
        <v>90417.079583999992</v>
      </c>
      <c r="F164">
        <v>85049.326041180117</v>
      </c>
    </row>
    <row r="165" spans="1:6" x14ac:dyDescent="0.3">
      <c r="A165" t="s">
        <v>618</v>
      </c>
      <c r="B165" t="s">
        <v>619</v>
      </c>
      <c r="C165" t="s">
        <v>520</v>
      </c>
      <c r="D165" t="s">
        <v>224</v>
      </c>
      <c r="E165">
        <v>212832.17322</v>
      </c>
      <c r="F165">
        <v>160051.99824359527</v>
      </c>
    </row>
    <row r="166" spans="1:6" x14ac:dyDescent="0.3">
      <c r="A166" t="s">
        <v>620</v>
      </c>
      <c r="B166" t="s">
        <v>621</v>
      </c>
      <c r="C166" t="s">
        <v>383</v>
      </c>
      <c r="D166" t="s">
        <v>293</v>
      </c>
      <c r="E166">
        <v>110036.94799999999</v>
      </c>
      <c r="F166">
        <v>84257.765034447177</v>
      </c>
    </row>
    <row r="167" spans="1:6" x14ac:dyDescent="0.3">
      <c r="A167" t="s">
        <v>622</v>
      </c>
      <c r="B167" t="s">
        <v>623</v>
      </c>
      <c r="C167" t="s">
        <v>490</v>
      </c>
      <c r="D167" t="s">
        <v>335</v>
      </c>
      <c r="E167">
        <v>344982.97739999997</v>
      </c>
      <c r="F167">
        <v>212151.39555059056</v>
      </c>
    </row>
    <row r="168" spans="1:6" x14ac:dyDescent="0.3">
      <c r="A168" t="s">
        <v>624</v>
      </c>
      <c r="B168" t="s">
        <v>625</v>
      </c>
      <c r="C168" t="s">
        <v>520</v>
      </c>
      <c r="D168" t="s">
        <v>224</v>
      </c>
      <c r="E168">
        <v>10724.507000000001</v>
      </c>
      <c r="F168">
        <v>6186.1810866888591</v>
      </c>
    </row>
    <row r="169" spans="1:6" x14ac:dyDescent="0.3">
      <c r="A169" t="s">
        <v>626</v>
      </c>
      <c r="B169" t="s">
        <v>627</v>
      </c>
      <c r="C169" t="s">
        <v>251</v>
      </c>
      <c r="D169" t="s">
        <v>210</v>
      </c>
      <c r="E169">
        <v>356757.29363999999</v>
      </c>
      <c r="F169">
        <v>328013.40908278618</v>
      </c>
    </row>
    <row r="170" spans="1:6" x14ac:dyDescent="0.3">
      <c r="A170" t="s">
        <v>628</v>
      </c>
      <c r="B170" t="s">
        <v>629</v>
      </c>
      <c r="C170" t="s">
        <v>630</v>
      </c>
      <c r="D170" t="s">
        <v>210</v>
      </c>
      <c r="E170">
        <v>10877.0808</v>
      </c>
      <c r="F170">
        <v>6997.0961377039339</v>
      </c>
    </row>
    <row r="171" spans="1:6" x14ac:dyDescent="0.3">
      <c r="A171" t="s">
        <v>631</v>
      </c>
      <c r="B171" t="s">
        <v>632</v>
      </c>
      <c r="C171" t="s">
        <v>347</v>
      </c>
      <c r="D171" t="s">
        <v>241</v>
      </c>
      <c r="E171">
        <v>74704.494815999991</v>
      </c>
      <c r="F171">
        <v>59948.299416667396</v>
      </c>
    </row>
    <row r="172" spans="1:6" x14ac:dyDescent="0.3">
      <c r="A172" t="s">
        <v>633</v>
      </c>
      <c r="B172" t="s">
        <v>634</v>
      </c>
      <c r="C172" t="s">
        <v>537</v>
      </c>
      <c r="D172" t="s">
        <v>272</v>
      </c>
      <c r="E172">
        <v>527104.06336000015</v>
      </c>
      <c r="F172">
        <v>486581.43415228912</v>
      </c>
    </row>
    <row r="173" spans="1:6" x14ac:dyDescent="0.3">
      <c r="A173" t="s">
        <v>635</v>
      </c>
      <c r="B173" t="s">
        <v>636</v>
      </c>
      <c r="C173" t="s">
        <v>347</v>
      </c>
      <c r="D173" t="s">
        <v>241</v>
      </c>
      <c r="E173">
        <v>64371.169440000005</v>
      </c>
      <c r="F173">
        <v>45189.945077956319</v>
      </c>
    </row>
    <row r="174" spans="1:6" x14ac:dyDescent="0.3">
      <c r="A174" t="s">
        <v>637</v>
      </c>
      <c r="B174" t="s">
        <v>638</v>
      </c>
      <c r="C174" t="s">
        <v>396</v>
      </c>
      <c r="D174" t="s">
        <v>255</v>
      </c>
      <c r="E174">
        <v>78658.508975999997</v>
      </c>
      <c r="F174">
        <v>63698.433267065695</v>
      </c>
    </row>
    <row r="175" spans="1:6" x14ac:dyDescent="0.3">
      <c r="A175" t="s">
        <v>639</v>
      </c>
      <c r="B175" t="s">
        <v>640</v>
      </c>
      <c r="C175" t="s">
        <v>641</v>
      </c>
      <c r="D175" t="s">
        <v>255</v>
      </c>
      <c r="E175">
        <v>78482.687279999998</v>
      </c>
      <c r="F175">
        <v>48939.635317833956</v>
      </c>
    </row>
    <row r="176" spans="1:6" x14ac:dyDescent="0.3">
      <c r="A176" t="s">
        <v>642</v>
      </c>
      <c r="B176" t="s">
        <v>643</v>
      </c>
      <c r="C176" t="s">
        <v>240</v>
      </c>
      <c r="D176" t="s">
        <v>241</v>
      </c>
      <c r="E176">
        <v>62618.914336000002</v>
      </c>
      <c r="F176">
        <v>40540.26478250324</v>
      </c>
    </row>
    <row r="177" spans="1:6" x14ac:dyDescent="0.3">
      <c r="A177" t="s">
        <v>644</v>
      </c>
      <c r="B177" t="s">
        <v>645</v>
      </c>
      <c r="C177" t="s">
        <v>144</v>
      </c>
      <c r="D177" t="s">
        <v>264</v>
      </c>
      <c r="E177">
        <v>38389.785944000003</v>
      </c>
      <c r="F177">
        <v>19840.254595257782</v>
      </c>
    </row>
    <row r="178" spans="1:6" x14ac:dyDescent="0.3">
      <c r="A178" t="s">
        <v>646</v>
      </c>
      <c r="B178" t="s">
        <v>647</v>
      </c>
      <c r="C178" t="s">
        <v>648</v>
      </c>
      <c r="D178" t="s">
        <v>335</v>
      </c>
      <c r="E178">
        <v>231090.092</v>
      </c>
      <c r="F178">
        <v>154995.20675938917</v>
      </c>
    </row>
    <row r="179" spans="1:6" x14ac:dyDescent="0.3">
      <c r="A179" t="s">
        <v>649</v>
      </c>
      <c r="B179" t="s">
        <v>650</v>
      </c>
      <c r="C179" t="s">
        <v>651</v>
      </c>
      <c r="D179" t="s">
        <v>293</v>
      </c>
      <c r="E179">
        <v>224720.69764000003</v>
      </c>
      <c r="F179">
        <v>114045.3095529358</v>
      </c>
    </row>
    <row r="180" spans="1:6" x14ac:dyDescent="0.3">
      <c r="A180" t="s">
        <v>652</v>
      </c>
      <c r="B180" t="s">
        <v>653</v>
      </c>
      <c r="C180" t="s">
        <v>504</v>
      </c>
      <c r="D180" t="s">
        <v>293</v>
      </c>
      <c r="E180">
        <v>383230.70559999993</v>
      </c>
      <c r="F180">
        <v>244087.56941880734</v>
      </c>
    </row>
    <row r="181" spans="1:6" x14ac:dyDescent="0.3">
      <c r="A181" t="s">
        <v>654</v>
      </c>
      <c r="B181" t="s">
        <v>655</v>
      </c>
      <c r="C181" t="s">
        <v>656</v>
      </c>
      <c r="D181" t="s">
        <v>335</v>
      </c>
      <c r="E181">
        <v>168378.4037</v>
      </c>
      <c r="F181">
        <v>166751.74832859164</v>
      </c>
    </row>
    <row r="182" spans="1:6" x14ac:dyDescent="0.3">
      <c r="A182" t="s">
        <v>657</v>
      </c>
      <c r="B182" t="s">
        <v>174</v>
      </c>
      <c r="C182" t="s">
        <v>154</v>
      </c>
      <c r="D182" t="s">
        <v>264</v>
      </c>
      <c r="E182">
        <v>19176.379000000001</v>
      </c>
      <c r="F182">
        <v>5958.8762529929299</v>
      </c>
    </row>
    <row r="183" spans="1:6" x14ac:dyDescent="0.3">
      <c r="A183" t="s">
        <v>658</v>
      </c>
      <c r="B183" t="s">
        <v>659</v>
      </c>
      <c r="C183" t="s">
        <v>660</v>
      </c>
      <c r="D183" t="s">
        <v>374</v>
      </c>
      <c r="E183">
        <v>5288</v>
      </c>
      <c r="F183">
        <v>4298.7700928628046</v>
      </c>
    </row>
    <row r="184" spans="1:6" x14ac:dyDescent="0.3">
      <c r="A184" t="s">
        <v>661</v>
      </c>
      <c r="B184" t="s">
        <v>662</v>
      </c>
      <c r="C184" t="s">
        <v>663</v>
      </c>
      <c r="D184" t="s">
        <v>224</v>
      </c>
      <c r="E184">
        <v>64811.462119999997</v>
      </c>
      <c r="F184">
        <v>52289.142324498716</v>
      </c>
    </row>
    <row r="185" spans="1:6" x14ac:dyDescent="0.3">
      <c r="A185" t="s">
        <v>664</v>
      </c>
      <c r="B185" t="s">
        <v>665</v>
      </c>
      <c r="C185" t="s">
        <v>666</v>
      </c>
      <c r="D185" t="s">
        <v>241</v>
      </c>
      <c r="E185">
        <v>53369.011399999974</v>
      </c>
      <c r="F185">
        <v>37783.453834135908</v>
      </c>
    </row>
    <row r="186" spans="1:6" x14ac:dyDescent="0.3">
      <c r="A186" t="s">
        <v>667</v>
      </c>
      <c r="B186" t="s">
        <v>668</v>
      </c>
      <c r="C186" t="s">
        <v>669</v>
      </c>
      <c r="D186" t="s">
        <v>224</v>
      </c>
      <c r="E186">
        <v>87154.37372399999</v>
      </c>
      <c r="F186">
        <v>58967.371934119852</v>
      </c>
    </row>
    <row r="187" spans="1:6" x14ac:dyDescent="0.3">
      <c r="A187" t="s">
        <v>670</v>
      </c>
      <c r="B187" t="s">
        <v>671</v>
      </c>
      <c r="C187" t="s">
        <v>672</v>
      </c>
      <c r="D187" t="s">
        <v>241</v>
      </c>
      <c r="E187">
        <v>51433.274999999994</v>
      </c>
      <c r="F187">
        <v>38693.25633799658</v>
      </c>
    </row>
    <row r="188" spans="1:6" x14ac:dyDescent="0.3">
      <c r="A188" t="s">
        <v>673</v>
      </c>
      <c r="B188" t="s">
        <v>674</v>
      </c>
      <c r="C188" t="s">
        <v>300</v>
      </c>
      <c r="D188" t="s">
        <v>255</v>
      </c>
      <c r="E188">
        <v>24790.676800000001</v>
      </c>
      <c r="F188">
        <v>18698.193900516155</v>
      </c>
    </row>
    <row r="189" spans="1:6" x14ac:dyDescent="0.3">
      <c r="A189" t="s">
        <v>675</v>
      </c>
      <c r="B189" t="s">
        <v>17</v>
      </c>
      <c r="C189" t="s">
        <v>152</v>
      </c>
      <c r="D189" t="s">
        <v>264</v>
      </c>
      <c r="E189">
        <v>78553.013183999996</v>
      </c>
      <c r="F189">
        <v>11737.89370301184</v>
      </c>
    </row>
    <row r="190" spans="1:6" x14ac:dyDescent="0.3">
      <c r="A190" t="s">
        <v>676</v>
      </c>
      <c r="B190" t="s">
        <v>677</v>
      </c>
      <c r="C190" t="s">
        <v>571</v>
      </c>
      <c r="D190" t="s">
        <v>678</v>
      </c>
      <c r="E190">
        <v>208553.6784</v>
      </c>
      <c r="F190">
        <v>161758.19501519529</v>
      </c>
    </row>
    <row r="191" spans="1:6" x14ac:dyDescent="0.3">
      <c r="A191" t="s">
        <v>679</v>
      </c>
      <c r="B191" t="s">
        <v>680</v>
      </c>
      <c r="C191" t="s">
        <v>681</v>
      </c>
      <c r="D191" t="s">
        <v>272</v>
      </c>
      <c r="E191">
        <v>52615.448999999986</v>
      </c>
      <c r="F191">
        <v>39938.076432417685</v>
      </c>
    </row>
    <row r="192" spans="1:6" x14ac:dyDescent="0.3">
      <c r="A192" t="s">
        <v>682</v>
      </c>
      <c r="B192" t="s">
        <v>683</v>
      </c>
      <c r="C192" t="s">
        <v>684</v>
      </c>
      <c r="D192" t="s">
        <v>210</v>
      </c>
      <c r="E192">
        <v>10675.511999999999</v>
      </c>
      <c r="F192">
        <v>9004.2186173461523</v>
      </c>
    </row>
    <row r="193" spans="1:6" x14ac:dyDescent="0.3">
      <c r="A193" t="s">
        <v>685</v>
      </c>
      <c r="B193" t="s">
        <v>176</v>
      </c>
      <c r="C193" t="s">
        <v>144</v>
      </c>
      <c r="D193" t="s">
        <v>264</v>
      </c>
      <c r="E193">
        <v>187014.09524600004</v>
      </c>
      <c r="F193">
        <v>92225.256194979564</v>
      </c>
    </row>
    <row r="194" spans="1:6" x14ac:dyDescent="0.3">
      <c r="A194" t="s">
        <v>686</v>
      </c>
      <c r="B194" t="s">
        <v>687</v>
      </c>
      <c r="C194" t="s">
        <v>219</v>
      </c>
      <c r="D194" t="s">
        <v>220</v>
      </c>
      <c r="E194">
        <v>256006.57760000002</v>
      </c>
      <c r="F194">
        <v>156134.50301061635</v>
      </c>
    </row>
    <row r="195" spans="1:6" x14ac:dyDescent="0.3">
      <c r="A195" t="s">
        <v>688</v>
      </c>
      <c r="B195" t="s">
        <v>689</v>
      </c>
      <c r="C195" t="s">
        <v>690</v>
      </c>
      <c r="D195" t="s">
        <v>255</v>
      </c>
      <c r="E195">
        <v>68349.36</v>
      </c>
      <c r="F195">
        <v>59801.306106102471</v>
      </c>
    </row>
    <row r="196" spans="1:6" x14ac:dyDescent="0.3">
      <c r="A196" t="s">
        <v>691</v>
      </c>
      <c r="B196" t="s">
        <v>692</v>
      </c>
      <c r="C196" t="s">
        <v>693</v>
      </c>
      <c r="D196" t="s">
        <v>220</v>
      </c>
      <c r="E196">
        <v>56813.166499999999</v>
      </c>
      <c r="F196">
        <v>50148.293024195162</v>
      </c>
    </row>
    <row r="197" spans="1:6" x14ac:dyDescent="0.3">
      <c r="A197" t="s">
        <v>694</v>
      </c>
      <c r="B197" t="s">
        <v>695</v>
      </c>
      <c r="C197" t="s">
        <v>696</v>
      </c>
      <c r="D197" t="s">
        <v>220</v>
      </c>
      <c r="E197">
        <v>63570.173000000003</v>
      </c>
      <c r="F197">
        <v>40124.416687195582</v>
      </c>
    </row>
    <row r="198" spans="1:6" x14ac:dyDescent="0.3">
      <c r="A198" t="s">
        <v>697</v>
      </c>
      <c r="B198" t="s">
        <v>19</v>
      </c>
      <c r="C198" t="s">
        <v>142</v>
      </c>
      <c r="D198" t="s">
        <v>264</v>
      </c>
      <c r="E198">
        <v>251545.7062500001</v>
      </c>
      <c r="F198">
        <v>19214.75062867544</v>
      </c>
    </row>
    <row r="199" spans="1:6" x14ac:dyDescent="0.3">
      <c r="A199" t="s">
        <v>698</v>
      </c>
      <c r="B199" t="s">
        <v>699</v>
      </c>
      <c r="C199" t="s">
        <v>700</v>
      </c>
      <c r="D199" t="s">
        <v>210</v>
      </c>
      <c r="E199">
        <v>234418.5362</v>
      </c>
      <c r="F199">
        <v>233275.22666756937</v>
      </c>
    </row>
    <row r="200" spans="1:6" x14ac:dyDescent="0.3">
      <c r="A200" t="s">
        <v>701</v>
      </c>
      <c r="B200" t="s">
        <v>702</v>
      </c>
      <c r="C200" t="s">
        <v>703</v>
      </c>
      <c r="D200" t="s">
        <v>335</v>
      </c>
      <c r="E200">
        <v>47419.639600000002</v>
      </c>
      <c r="F200">
        <v>28414.678634385073</v>
      </c>
    </row>
    <row r="201" spans="1:6" x14ac:dyDescent="0.3">
      <c r="A201" t="s">
        <v>704</v>
      </c>
      <c r="B201" t="s">
        <v>705</v>
      </c>
      <c r="C201" t="s">
        <v>312</v>
      </c>
      <c r="D201" t="s">
        <v>289</v>
      </c>
      <c r="E201">
        <v>35199.85409999999</v>
      </c>
      <c r="F201">
        <v>29470.014153020431</v>
      </c>
    </row>
    <row r="202" spans="1:6" x14ac:dyDescent="0.3">
      <c r="A202" t="s">
        <v>706</v>
      </c>
      <c r="B202" t="s">
        <v>707</v>
      </c>
      <c r="C202" t="s">
        <v>669</v>
      </c>
      <c r="D202" t="s">
        <v>224</v>
      </c>
      <c r="E202">
        <v>97962.862183999998</v>
      </c>
      <c r="F202">
        <v>56975.990529470371</v>
      </c>
    </row>
    <row r="203" spans="1:6" x14ac:dyDescent="0.3">
      <c r="A203" t="s">
        <v>708</v>
      </c>
      <c r="B203" t="s">
        <v>709</v>
      </c>
      <c r="C203" t="s">
        <v>710</v>
      </c>
      <c r="D203" t="s">
        <v>241</v>
      </c>
      <c r="E203">
        <v>29351.427199999998</v>
      </c>
      <c r="F203">
        <v>28203.868861133597</v>
      </c>
    </row>
    <row r="204" spans="1:6" x14ac:dyDescent="0.3">
      <c r="A204" t="s">
        <v>711</v>
      </c>
      <c r="B204" t="s">
        <v>189</v>
      </c>
      <c r="C204" t="s">
        <v>130</v>
      </c>
      <c r="D204" t="s">
        <v>264</v>
      </c>
      <c r="E204">
        <v>61786.355999999992</v>
      </c>
      <c r="F204">
        <v>39833.290219168477</v>
      </c>
    </row>
    <row r="205" spans="1:6" x14ac:dyDescent="0.3">
      <c r="A205" t="s">
        <v>712</v>
      </c>
      <c r="B205" t="s">
        <v>713</v>
      </c>
      <c r="C205" t="s">
        <v>373</v>
      </c>
      <c r="D205" t="s">
        <v>374</v>
      </c>
      <c r="E205">
        <v>30696.902500000004</v>
      </c>
      <c r="F205">
        <v>20024.608387466706</v>
      </c>
    </row>
    <row r="206" spans="1:6" x14ac:dyDescent="0.3">
      <c r="A206" t="s">
        <v>714</v>
      </c>
      <c r="B206" t="s">
        <v>188</v>
      </c>
      <c r="C206" t="s">
        <v>160</v>
      </c>
      <c r="D206" t="s">
        <v>264</v>
      </c>
      <c r="E206">
        <v>11082.454</v>
      </c>
      <c r="F206">
        <v>1041.6164535348087</v>
      </c>
    </row>
    <row r="207" spans="1:6" x14ac:dyDescent="0.3">
      <c r="A207" t="s">
        <v>715</v>
      </c>
      <c r="B207" t="s">
        <v>716</v>
      </c>
      <c r="C207" t="s">
        <v>717</v>
      </c>
      <c r="D207" t="s">
        <v>255</v>
      </c>
      <c r="E207">
        <v>16959.602199999998</v>
      </c>
      <c r="F207">
        <v>15919.37167990446</v>
      </c>
    </row>
    <row r="208" spans="1:6" x14ac:dyDescent="0.3">
      <c r="A208" t="s">
        <v>718</v>
      </c>
      <c r="B208" t="s">
        <v>719</v>
      </c>
      <c r="C208" t="s">
        <v>720</v>
      </c>
      <c r="D208" t="s">
        <v>255</v>
      </c>
      <c r="E208">
        <v>51081.410400000008</v>
      </c>
      <c r="F208">
        <v>30756.103263665522</v>
      </c>
    </row>
    <row r="209" spans="1:6" x14ac:dyDescent="0.3">
      <c r="A209" t="s">
        <v>721</v>
      </c>
      <c r="B209" t="s">
        <v>722</v>
      </c>
      <c r="C209" t="s">
        <v>258</v>
      </c>
      <c r="D209" t="s">
        <v>255</v>
      </c>
      <c r="E209">
        <v>1603.1</v>
      </c>
      <c r="F209">
        <v>1267.9406973087725</v>
      </c>
    </row>
    <row r="210" spans="1:6" x14ac:dyDescent="0.3">
      <c r="A210" t="s">
        <v>723</v>
      </c>
      <c r="B210" t="s">
        <v>724</v>
      </c>
      <c r="C210" t="s">
        <v>352</v>
      </c>
      <c r="D210" t="s">
        <v>268</v>
      </c>
      <c r="E210">
        <v>84243.656499999997</v>
      </c>
      <c r="F210">
        <v>130756.18200106433</v>
      </c>
    </row>
    <row r="211" spans="1:6" x14ac:dyDescent="0.3">
      <c r="A211" t="s">
        <v>725</v>
      </c>
      <c r="B211" t="s">
        <v>726</v>
      </c>
      <c r="C211" t="s">
        <v>254</v>
      </c>
      <c r="D211" t="s">
        <v>255</v>
      </c>
      <c r="E211">
        <v>81818.302879999974</v>
      </c>
      <c r="F211">
        <v>77591.359823686085</v>
      </c>
    </row>
    <row r="212" spans="1:6" x14ac:dyDescent="0.3">
      <c r="A212" t="s">
        <v>727</v>
      </c>
      <c r="B212" t="s">
        <v>728</v>
      </c>
      <c r="C212" t="s">
        <v>729</v>
      </c>
      <c r="D212" t="s">
        <v>210</v>
      </c>
      <c r="E212">
        <v>257055.33892000007</v>
      </c>
      <c r="F212">
        <v>209163.60637167341</v>
      </c>
    </row>
    <row r="213" spans="1:6" x14ac:dyDescent="0.3">
      <c r="A213" t="s">
        <v>730</v>
      </c>
      <c r="B213" t="s">
        <v>731</v>
      </c>
      <c r="C213" t="s">
        <v>326</v>
      </c>
      <c r="D213" t="s">
        <v>327</v>
      </c>
      <c r="E213">
        <v>108663.59781200001</v>
      </c>
      <c r="F213">
        <v>117079.7318367877</v>
      </c>
    </row>
    <row r="214" spans="1:6" x14ac:dyDescent="0.3">
      <c r="A214" t="s">
        <v>732</v>
      </c>
      <c r="B214" t="s">
        <v>733</v>
      </c>
      <c r="C214" t="s">
        <v>734</v>
      </c>
      <c r="D214" t="s">
        <v>268</v>
      </c>
      <c r="E214">
        <v>66471.293015999996</v>
      </c>
      <c r="F214">
        <v>84057.400431210102</v>
      </c>
    </row>
    <row r="215" spans="1:6" x14ac:dyDescent="0.3">
      <c r="A215" t="s">
        <v>735</v>
      </c>
      <c r="B215" t="s">
        <v>736</v>
      </c>
      <c r="C215" t="s">
        <v>737</v>
      </c>
      <c r="D215" t="s">
        <v>245</v>
      </c>
      <c r="E215">
        <v>174786.85313600002</v>
      </c>
      <c r="F215">
        <v>142446.47315274758</v>
      </c>
    </row>
    <row r="216" spans="1:6" x14ac:dyDescent="0.3">
      <c r="A216" t="s">
        <v>738</v>
      </c>
      <c r="B216" t="s">
        <v>739</v>
      </c>
      <c r="C216" t="s">
        <v>740</v>
      </c>
      <c r="D216" t="s">
        <v>374</v>
      </c>
      <c r="E216">
        <v>11030.603000000001</v>
      </c>
      <c r="F216">
        <v>7886.326543996337</v>
      </c>
    </row>
    <row r="217" spans="1:6" x14ac:dyDescent="0.3">
      <c r="A217" t="s">
        <v>741</v>
      </c>
      <c r="B217" t="s">
        <v>742</v>
      </c>
      <c r="C217" t="s">
        <v>743</v>
      </c>
      <c r="D217" t="s">
        <v>543</v>
      </c>
      <c r="E217">
        <v>37825.353800000012</v>
      </c>
      <c r="F217">
        <v>35580.389888192498</v>
      </c>
    </row>
    <row r="218" spans="1:6" x14ac:dyDescent="0.3">
      <c r="A218" t="s">
        <v>744</v>
      </c>
      <c r="B218" t="s">
        <v>745</v>
      </c>
      <c r="C218" t="s">
        <v>746</v>
      </c>
      <c r="D218" t="s">
        <v>268</v>
      </c>
      <c r="E218">
        <v>30598.070184</v>
      </c>
      <c r="F218">
        <v>24426.316168683334</v>
      </c>
    </row>
    <row r="219" spans="1:6" x14ac:dyDescent="0.3">
      <c r="A219" t="s">
        <v>747</v>
      </c>
      <c r="B219" t="s">
        <v>748</v>
      </c>
      <c r="C219" t="s">
        <v>312</v>
      </c>
      <c r="D219" t="s">
        <v>289</v>
      </c>
      <c r="E219">
        <v>126922.50080000007</v>
      </c>
      <c r="F219">
        <v>73258.973941094722</v>
      </c>
    </row>
    <row r="220" spans="1:6" x14ac:dyDescent="0.3">
      <c r="A220" t="s">
        <v>749</v>
      </c>
      <c r="B220" t="s">
        <v>750</v>
      </c>
      <c r="C220" t="s">
        <v>751</v>
      </c>
      <c r="D220" t="s">
        <v>268</v>
      </c>
      <c r="E220">
        <v>73429.289119999987</v>
      </c>
      <c r="F220">
        <v>71854.145940255577</v>
      </c>
    </row>
    <row r="221" spans="1:6" x14ac:dyDescent="0.3">
      <c r="A221" t="s">
        <v>752</v>
      </c>
      <c r="B221" t="s">
        <v>753</v>
      </c>
      <c r="C221" t="s">
        <v>754</v>
      </c>
      <c r="D221" t="s">
        <v>220</v>
      </c>
      <c r="E221">
        <v>19895.952799999999</v>
      </c>
      <c r="F221">
        <v>13951.626403049817</v>
      </c>
    </row>
    <row r="222" spans="1:6" x14ac:dyDescent="0.3">
      <c r="A222" t="s">
        <v>755</v>
      </c>
      <c r="B222" t="s">
        <v>175</v>
      </c>
      <c r="C222" t="s">
        <v>130</v>
      </c>
      <c r="D222" t="s">
        <v>264</v>
      </c>
      <c r="E222">
        <v>44740.833599999998</v>
      </c>
      <c r="F222">
        <v>7103.2057058461787</v>
      </c>
    </row>
    <row r="223" spans="1:6" x14ac:dyDescent="0.3">
      <c r="A223" t="s">
        <v>756</v>
      </c>
      <c r="B223" t="s">
        <v>757</v>
      </c>
      <c r="C223" t="s">
        <v>758</v>
      </c>
      <c r="D223" t="s">
        <v>272</v>
      </c>
      <c r="E223">
        <v>27334.87</v>
      </c>
      <c r="F223">
        <v>20276.65572831258</v>
      </c>
    </row>
    <row r="224" spans="1:6" x14ac:dyDescent="0.3">
      <c r="A224" t="s">
        <v>759</v>
      </c>
      <c r="B224" t="s">
        <v>760</v>
      </c>
      <c r="C224" t="s">
        <v>761</v>
      </c>
      <c r="D224" t="s">
        <v>335</v>
      </c>
      <c r="E224">
        <v>65796.029999999984</v>
      </c>
      <c r="F224">
        <v>56885.389289366554</v>
      </c>
    </row>
    <row r="225" spans="1:6" x14ac:dyDescent="0.3">
      <c r="A225" t="s">
        <v>762</v>
      </c>
      <c r="B225" t="s">
        <v>763</v>
      </c>
      <c r="C225" t="s">
        <v>764</v>
      </c>
      <c r="D225" t="s">
        <v>272</v>
      </c>
      <c r="E225">
        <v>38589.278400000003</v>
      </c>
      <c r="F225">
        <v>25118.01790999456</v>
      </c>
    </row>
    <row r="226" spans="1:6" x14ac:dyDescent="0.3">
      <c r="A226" t="s">
        <v>765</v>
      </c>
      <c r="B226" t="s">
        <v>766</v>
      </c>
      <c r="C226" t="s">
        <v>767</v>
      </c>
      <c r="D226" t="s">
        <v>272</v>
      </c>
      <c r="E226">
        <v>29146.302479999998</v>
      </c>
      <c r="F226">
        <v>28789.310097278914</v>
      </c>
    </row>
    <row r="227" spans="1:6" x14ac:dyDescent="0.3">
      <c r="A227" t="s">
        <v>768</v>
      </c>
      <c r="B227" t="s">
        <v>769</v>
      </c>
      <c r="C227" t="s">
        <v>309</v>
      </c>
      <c r="D227" t="s">
        <v>678</v>
      </c>
      <c r="E227">
        <v>146474.83259999999</v>
      </c>
      <c r="F227">
        <v>88793.039520117847</v>
      </c>
    </row>
    <row r="228" spans="1:6" x14ac:dyDescent="0.3">
      <c r="A228" t="s">
        <v>770</v>
      </c>
      <c r="B228" t="s">
        <v>771</v>
      </c>
      <c r="C228" t="s">
        <v>482</v>
      </c>
      <c r="D228" t="s">
        <v>678</v>
      </c>
      <c r="E228">
        <v>133276.95120000001</v>
      </c>
      <c r="F228">
        <v>114189.47485917859</v>
      </c>
    </row>
    <row r="229" spans="1:6" x14ac:dyDescent="0.3">
      <c r="A229" t="s">
        <v>772</v>
      </c>
      <c r="B229" t="s">
        <v>773</v>
      </c>
      <c r="C229" t="s">
        <v>774</v>
      </c>
      <c r="D229" t="s">
        <v>327</v>
      </c>
      <c r="E229">
        <v>18048.858</v>
      </c>
      <c r="F229">
        <v>14329.317993474273</v>
      </c>
    </row>
    <row r="230" spans="1:6" x14ac:dyDescent="0.3">
      <c r="A230" t="s">
        <v>775</v>
      </c>
      <c r="B230" t="s">
        <v>776</v>
      </c>
      <c r="C230" t="s">
        <v>777</v>
      </c>
      <c r="D230" t="s">
        <v>374</v>
      </c>
      <c r="E230">
        <v>177556.45197600007</v>
      </c>
      <c r="F230">
        <v>128651.28849598562</v>
      </c>
    </row>
    <row r="231" spans="1:6" x14ac:dyDescent="0.3">
      <c r="A231" t="s">
        <v>778</v>
      </c>
      <c r="B231" t="s">
        <v>779</v>
      </c>
      <c r="C231" t="s">
        <v>389</v>
      </c>
      <c r="D231" t="s">
        <v>272</v>
      </c>
      <c r="E231">
        <v>148055.26620000001</v>
      </c>
      <c r="F231">
        <v>136714.54773222501</v>
      </c>
    </row>
    <row r="232" spans="1:6" x14ac:dyDescent="0.3">
      <c r="A232" t="s">
        <v>780</v>
      </c>
      <c r="B232" t="s">
        <v>781</v>
      </c>
      <c r="C232" t="s">
        <v>320</v>
      </c>
      <c r="D232" t="s">
        <v>293</v>
      </c>
      <c r="E232">
        <v>256461.20373000001</v>
      </c>
      <c r="F232">
        <v>131821.24577780243</v>
      </c>
    </row>
    <row r="233" spans="1:6" x14ac:dyDescent="0.3">
      <c r="A233" t="s">
        <v>782</v>
      </c>
      <c r="B233" t="s">
        <v>783</v>
      </c>
      <c r="C233" t="s">
        <v>784</v>
      </c>
      <c r="D233" t="s">
        <v>374</v>
      </c>
      <c r="E233">
        <v>58732.144000000008</v>
      </c>
      <c r="F233">
        <v>35505.950795076744</v>
      </c>
    </row>
    <row r="234" spans="1:6" x14ac:dyDescent="0.3">
      <c r="A234" t="s">
        <v>785</v>
      </c>
      <c r="B234" t="s">
        <v>786</v>
      </c>
      <c r="C234" t="s">
        <v>787</v>
      </c>
      <c r="D234" t="s">
        <v>543</v>
      </c>
      <c r="E234">
        <v>20316.043280000002</v>
      </c>
      <c r="F234">
        <v>15290.830425560967</v>
      </c>
    </row>
    <row r="235" spans="1:6" x14ac:dyDescent="0.3">
      <c r="A235" t="s">
        <v>788</v>
      </c>
      <c r="B235" t="s">
        <v>789</v>
      </c>
      <c r="C235" t="s">
        <v>331</v>
      </c>
      <c r="D235" t="s">
        <v>327</v>
      </c>
      <c r="E235">
        <v>32771.3024</v>
      </c>
      <c r="F235">
        <v>57828.704065994207</v>
      </c>
    </row>
    <row r="236" spans="1:6" x14ac:dyDescent="0.3">
      <c r="A236" t="s">
        <v>790</v>
      </c>
      <c r="B236" t="s">
        <v>791</v>
      </c>
      <c r="C236" t="s">
        <v>792</v>
      </c>
      <c r="D236" t="s">
        <v>272</v>
      </c>
      <c r="E236">
        <v>32495.743999999995</v>
      </c>
      <c r="F236">
        <v>24567.271522209143</v>
      </c>
    </row>
    <row r="237" spans="1:6" x14ac:dyDescent="0.3">
      <c r="A237" t="s">
        <v>793</v>
      </c>
      <c r="B237" t="s">
        <v>794</v>
      </c>
      <c r="C237" t="s">
        <v>795</v>
      </c>
      <c r="D237" t="s">
        <v>220</v>
      </c>
      <c r="E237">
        <v>37059.839980000012</v>
      </c>
      <c r="F237">
        <v>28697.987956037632</v>
      </c>
    </row>
    <row r="238" spans="1:6" x14ac:dyDescent="0.3">
      <c r="A238" t="s">
        <v>796</v>
      </c>
      <c r="B238" t="s">
        <v>170</v>
      </c>
      <c r="C238" t="s">
        <v>592</v>
      </c>
      <c r="D238" t="s">
        <v>264</v>
      </c>
      <c r="E238">
        <v>812.4</v>
      </c>
      <c r="F238">
        <v>744.30830420710652</v>
      </c>
    </row>
    <row r="239" spans="1:6" x14ac:dyDescent="0.3">
      <c r="A239" t="s">
        <v>797</v>
      </c>
      <c r="B239" t="s">
        <v>798</v>
      </c>
      <c r="C239" t="s">
        <v>542</v>
      </c>
      <c r="D239" t="s">
        <v>543</v>
      </c>
      <c r="E239">
        <v>93772.114391999989</v>
      </c>
      <c r="F239">
        <v>50474.599370218704</v>
      </c>
    </row>
    <row r="240" spans="1:6" x14ac:dyDescent="0.3">
      <c r="A240" t="s">
        <v>799</v>
      </c>
      <c r="B240" t="s">
        <v>800</v>
      </c>
      <c r="C240" t="s">
        <v>209</v>
      </c>
      <c r="D240" t="s">
        <v>210</v>
      </c>
      <c r="E240">
        <v>92315.859763999993</v>
      </c>
      <c r="F240">
        <v>62477.338109583805</v>
      </c>
    </row>
    <row r="241" spans="1:6" x14ac:dyDescent="0.3">
      <c r="A241" t="s">
        <v>801</v>
      </c>
      <c r="B241" t="s">
        <v>802</v>
      </c>
      <c r="C241" t="s">
        <v>803</v>
      </c>
      <c r="D241" t="s">
        <v>327</v>
      </c>
      <c r="E241">
        <v>16756.694</v>
      </c>
      <c r="F241">
        <v>14565.559464126303</v>
      </c>
    </row>
    <row r="242" spans="1:6" x14ac:dyDescent="0.3">
      <c r="A242" t="s">
        <v>804</v>
      </c>
      <c r="B242" t="s">
        <v>805</v>
      </c>
      <c r="C242" t="s">
        <v>806</v>
      </c>
      <c r="D242" t="s">
        <v>293</v>
      </c>
      <c r="E242">
        <v>32454.938999999995</v>
      </c>
      <c r="F242">
        <v>19141.361735278362</v>
      </c>
    </row>
    <row r="243" spans="1:6" x14ac:dyDescent="0.3">
      <c r="A243" t="s">
        <v>807</v>
      </c>
      <c r="B243" t="s">
        <v>808</v>
      </c>
      <c r="C243" t="s">
        <v>520</v>
      </c>
      <c r="D243" t="s">
        <v>224</v>
      </c>
      <c r="E243">
        <v>97320.778000000006</v>
      </c>
      <c r="F243">
        <v>64466.372763452157</v>
      </c>
    </row>
    <row r="244" spans="1:6" x14ac:dyDescent="0.3">
      <c r="A244" t="s">
        <v>809</v>
      </c>
      <c r="B244" t="s">
        <v>810</v>
      </c>
      <c r="C244" t="s">
        <v>811</v>
      </c>
      <c r="D244" t="s">
        <v>245</v>
      </c>
      <c r="E244">
        <v>40390.749199999998</v>
      </c>
      <c r="F244">
        <v>34190.264495685544</v>
      </c>
    </row>
    <row r="245" spans="1:6" x14ac:dyDescent="0.3">
      <c r="A245" t="s">
        <v>812</v>
      </c>
      <c r="B245" t="s">
        <v>813</v>
      </c>
      <c r="C245" t="s">
        <v>814</v>
      </c>
      <c r="D245" t="s">
        <v>224</v>
      </c>
      <c r="E245">
        <v>47947.354751999999</v>
      </c>
      <c r="F245">
        <v>31181.544292709408</v>
      </c>
    </row>
    <row r="246" spans="1:6" x14ac:dyDescent="0.3">
      <c r="A246" t="s">
        <v>815</v>
      </c>
      <c r="B246" t="s">
        <v>816</v>
      </c>
      <c r="C246" t="s">
        <v>358</v>
      </c>
      <c r="D246" t="s">
        <v>678</v>
      </c>
      <c r="E246">
        <v>313287.61360000004</v>
      </c>
      <c r="F246">
        <v>170285.18973581961</v>
      </c>
    </row>
    <row r="247" spans="1:6" x14ac:dyDescent="0.3">
      <c r="A247" t="s">
        <v>817</v>
      </c>
      <c r="B247" t="s">
        <v>818</v>
      </c>
      <c r="C247" t="s">
        <v>312</v>
      </c>
      <c r="D247" t="s">
        <v>289</v>
      </c>
      <c r="E247">
        <v>2877.056</v>
      </c>
      <c r="F247">
        <v>2126.629203811327</v>
      </c>
    </row>
    <row r="248" spans="1:6" x14ac:dyDescent="0.3">
      <c r="A248" t="s">
        <v>819</v>
      </c>
      <c r="B248" t="s">
        <v>183</v>
      </c>
      <c r="C248" t="s">
        <v>130</v>
      </c>
      <c r="D248" t="s">
        <v>264</v>
      </c>
      <c r="E248">
        <v>129959.92400000003</v>
      </c>
      <c r="F248">
        <v>75155.343453675232</v>
      </c>
    </row>
    <row r="249" spans="1:6" x14ac:dyDescent="0.3">
      <c r="A249" t="s">
        <v>820</v>
      </c>
      <c r="B249" t="s">
        <v>821</v>
      </c>
      <c r="C249" t="s">
        <v>292</v>
      </c>
      <c r="D249" t="s">
        <v>293</v>
      </c>
      <c r="E249">
        <v>104035.81416800001</v>
      </c>
      <c r="F249">
        <v>88846.817998696788</v>
      </c>
    </row>
    <row r="250" spans="1:6" x14ac:dyDescent="0.3">
      <c r="A250" t="s">
        <v>822</v>
      </c>
      <c r="B250" t="s">
        <v>823</v>
      </c>
      <c r="C250" t="s">
        <v>296</v>
      </c>
      <c r="D250" t="s">
        <v>224</v>
      </c>
      <c r="E250">
        <v>60115.520399999994</v>
      </c>
      <c r="F250">
        <v>44559.937315534502</v>
      </c>
    </row>
    <row r="251" spans="1:6" x14ac:dyDescent="0.3">
      <c r="A251" t="s">
        <v>824</v>
      </c>
      <c r="B251" t="s">
        <v>825</v>
      </c>
      <c r="C251" t="s">
        <v>405</v>
      </c>
      <c r="D251" t="s">
        <v>335</v>
      </c>
      <c r="E251">
        <v>915662.31726000027</v>
      </c>
      <c r="F251">
        <v>694540.68598599499</v>
      </c>
    </row>
    <row r="252" spans="1:6" x14ac:dyDescent="0.3">
      <c r="A252" t="s">
        <v>826</v>
      </c>
      <c r="B252" t="s">
        <v>827</v>
      </c>
      <c r="C252" t="s">
        <v>312</v>
      </c>
      <c r="D252" t="s">
        <v>289</v>
      </c>
      <c r="E252">
        <v>88792.604800000016</v>
      </c>
      <c r="F252">
        <v>53977.951828729478</v>
      </c>
    </row>
    <row r="253" spans="1:6" x14ac:dyDescent="0.3">
      <c r="A253" t="s">
        <v>828</v>
      </c>
      <c r="B253" t="s">
        <v>829</v>
      </c>
      <c r="C253" t="s">
        <v>830</v>
      </c>
      <c r="D253" t="s">
        <v>241</v>
      </c>
      <c r="E253">
        <v>160577.41225599998</v>
      </c>
      <c r="F253">
        <v>140809.74995576887</v>
      </c>
    </row>
    <row r="254" spans="1:6" x14ac:dyDescent="0.3">
      <c r="A254" t="s">
        <v>831</v>
      </c>
      <c r="B254" t="s">
        <v>166</v>
      </c>
      <c r="C254" t="s">
        <v>137</v>
      </c>
      <c r="D254" t="s">
        <v>264</v>
      </c>
      <c r="E254">
        <v>22979.535200000002</v>
      </c>
      <c r="F254">
        <v>14574.070793404973</v>
      </c>
    </row>
    <row r="255" spans="1:6" x14ac:dyDescent="0.3">
      <c r="A255" t="s">
        <v>832</v>
      </c>
      <c r="B255" t="s">
        <v>833</v>
      </c>
      <c r="C255" t="s">
        <v>834</v>
      </c>
      <c r="D255" t="s">
        <v>335</v>
      </c>
      <c r="E255">
        <v>55467.549199999987</v>
      </c>
      <c r="F255">
        <v>43699.840109842356</v>
      </c>
    </row>
    <row r="256" spans="1:6" x14ac:dyDescent="0.3">
      <c r="A256" t="s">
        <v>835</v>
      </c>
      <c r="B256" t="s">
        <v>178</v>
      </c>
      <c r="C256" t="s">
        <v>156</v>
      </c>
      <c r="D256" t="s">
        <v>264</v>
      </c>
      <c r="E256">
        <v>63350.243199999997</v>
      </c>
      <c r="F256">
        <v>23340.920231854023</v>
      </c>
    </row>
    <row r="257" spans="1:6" x14ac:dyDescent="0.3">
      <c r="A257" t="s">
        <v>836</v>
      </c>
      <c r="B257" t="s">
        <v>27</v>
      </c>
      <c r="C257" t="s">
        <v>142</v>
      </c>
      <c r="D257" t="s">
        <v>264</v>
      </c>
      <c r="E257">
        <v>47018.001600000003</v>
      </c>
      <c r="F257">
        <v>36462.95362853499</v>
      </c>
    </row>
    <row r="258" spans="1:6" x14ac:dyDescent="0.3">
      <c r="A258" t="s">
        <v>837</v>
      </c>
      <c r="B258" t="s">
        <v>838</v>
      </c>
      <c r="C258" t="s">
        <v>839</v>
      </c>
      <c r="D258" t="s">
        <v>678</v>
      </c>
      <c r="E258">
        <v>26776.117600000001</v>
      </c>
      <c r="F258">
        <v>15768.48482731679</v>
      </c>
    </row>
    <row r="259" spans="1:6" x14ac:dyDescent="0.3">
      <c r="A259" t="s">
        <v>840</v>
      </c>
      <c r="B259" t="s">
        <v>841</v>
      </c>
      <c r="C259" t="s">
        <v>761</v>
      </c>
      <c r="D259" t="s">
        <v>335</v>
      </c>
      <c r="E259">
        <v>54941.203959999999</v>
      </c>
      <c r="F259">
        <v>53971.555947398352</v>
      </c>
    </row>
    <row r="260" spans="1:6" x14ac:dyDescent="0.3">
      <c r="A260" t="s">
        <v>842</v>
      </c>
      <c r="B260" t="s">
        <v>185</v>
      </c>
      <c r="C260" t="s">
        <v>592</v>
      </c>
      <c r="D260" t="s">
        <v>264</v>
      </c>
      <c r="E260">
        <v>69132.501231999981</v>
      </c>
      <c r="F260">
        <v>52203.104997488474</v>
      </c>
    </row>
    <row r="261" spans="1:6" x14ac:dyDescent="0.3">
      <c r="A261" t="s">
        <v>843</v>
      </c>
      <c r="B261" t="s">
        <v>844</v>
      </c>
      <c r="C261" t="s">
        <v>227</v>
      </c>
      <c r="D261" t="s">
        <v>228</v>
      </c>
      <c r="E261">
        <v>80669.376799999853</v>
      </c>
      <c r="F261">
        <v>45479.422041063881</v>
      </c>
    </row>
    <row r="262" spans="1:6" x14ac:dyDescent="0.3">
      <c r="A262" t="s">
        <v>845</v>
      </c>
      <c r="B262" t="s">
        <v>846</v>
      </c>
      <c r="C262" t="s">
        <v>847</v>
      </c>
      <c r="D262" t="s">
        <v>268</v>
      </c>
      <c r="E262">
        <v>10815.735500000001</v>
      </c>
      <c r="F262">
        <v>6247.0606368726494</v>
      </c>
    </row>
    <row r="263" spans="1:6" x14ac:dyDescent="0.3">
      <c r="A263" t="s">
        <v>848</v>
      </c>
      <c r="B263" t="s">
        <v>849</v>
      </c>
      <c r="C263" t="s">
        <v>537</v>
      </c>
      <c r="D263" t="s">
        <v>272</v>
      </c>
      <c r="E263">
        <v>208659.79108000002</v>
      </c>
      <c r="F263">
        <v>136515.80386805924</v>
      </c>
    </row>
    <row r="264" spans="1:6" x14ac:dyDescent="0.3">
      <c r="A264" t="s">
        <v>850</v>
      </c>
      <c r="B264" t="s">
        <v>851</v>
      </c>
      <c r="C264" t="s">
        <v>852</v>
      </c>
      <c r="D264" t="s">
        <v>678</v>
      </c>
      <c r="E264">
        <v>24895.047600000002</v>
      </c>
      <c r="F264">
        <v>24563.003960359652</v>
      </c>
    </row>
    <row r="265" spans="1:6" x14ac:dyDescent="0.3">
      <c r="A265" t="s">
        <v>853</v>
      </c>
      <c r="B265" t="s">
        <v>854</v>
      </c>
      <c r="C265" t="s">
        <v>855</v>
      </c>
      <c r="D265" t="s">
        <v>289</v>
      </c>
      <c r="E265">
        <v>31590.162575999995</v>
      </c>
      <c r="F265">
        <v>16692.370608054152</v>
      </c>
    </row>
    <row r="266" spans="1:6" x14ac:dyDescent="0.3">
      <c r="A266" t="s">
        <v>856</v>
      </c>
      <c r="B266" t="s">
        <v>857</v>
      </c>
      <c r="C266" t="s">
        <v>334</v>
      </c>
      <c r="D266" t="s">
        <v>335</v>
      </c>
      <c r="E266">
        <v>56550.14439999999</v>
      </c>
      <c r="F266">
        <v>50195.567763726096</v>
      </c>
    </row>
    <row r="267" spans="1:6" x14ac:dyDescent="0.3">
      <c r="A267" t="s">
        <v>858</v>
      </c>
      <c r="B267" t="s">
        <v>859</v>
      </c>
      <c r="C267" t="s">
        <v>860</v>
      </c>
      <c r="D267" t="s">
        <v>272</v>
      </c>
      <c r="E267">
        <v>72467.542320000008</v>
      </c>
      <c r="F267">
        <v>62496.884834003205</v>
      </c>
    </row>
    <row r="268" spans="1:6" x14ac:dyDescent="0.3">
      <c r="A268" t="s">
        <v>861</v>
      </c>
      <c r="B268" t="s">
        <v>862</v>
      </c>
      <c r="C268" t="s">
        <v>267</v>
      </c>
      <c r="D268" t="s">
        <v>268</v>
      </c>
      <c r="E268">
        <v>28540.421999999999</v>
      </c>
      <c r="F268">
        <v>24873.966579198859</v>
      </c>
    </row>
    <row r="269" spans="1:6" x14ac:dyDescent="0.3">
      <c r="A269" t="s">
        <v>863</v>
      </c>
      <c r="B269" t="s">
        <v>864</v>
      </c>
      <c r="C269" t="s">
        <v>331</v>
      </c>
      <c r="D269" t="s">
        <v>865</v>
      </c>
      <c r="E269">
        <v>68944.754400000005</v>
      </c>
      <c r="F269">
        <v>29250.454628354648</v>
      </c>
    </row>
    <row r="270" spans="1:6" x14ac:dyDescent="0.3">
      <c r="A270" t="s">
        <v>866</v>
      </c>
      <c r="B270" t="s">
        <v>180</v>
      </c>
      <c r="C270" t="s">
        <v>142</v>
      </c>
      <c r="D270" t="s">
        <v>264</v>
      </c>
      <c r="E270">
        <v>22724</v>
      </c>
      <c r="F270">
        <v>4466.0790200396841</v>
      </c>
    </row>
    <row r="271" spans="1:6" x14ac:dyDescent="0.3">
      <c r="A271" t="s">
        <v>867</v>
      </c>
      <c r="B271" t="s">
        <v>169</v>
      </c>
      <c r="C271" t="s">
        <v>144</v>
      </c>
      <c r="D271" t="s">
        <v>264</v>
      </c>
      <c r="E271">
        <v>136284</v>
      </c>
      <c r="F271">
        <v>61680.103608114805</v>
      </c>
    </row>
    <row r="272" spans="1:6" x14ac:dyDescent="0.3">
      <c r="A272" t="s">
        <v>868</v>
      </c>
      <c r="B272" t="s">
        <v>177</v>
      </c>
      <c r="C272" t="s">
        <v>130</v>
      </c>
      <c r="D272" t="s">
        <v>264</v>
      </c>
      <c r="E272">
        <v>152761</v>
      </c>
      <c r="F272">
        <v>86832.960867592148</v>
      </c>
    </row>
    <row r="273" spans="1:6" x14ac:dyDescent="0.3">
      <c r="A273" t="s">
        <v>869</v>
      </c>
      <c r="B273" t="s">
        <v>870</v>
      </c>
      <c r="C273" t="s">
        <v>871</v>
      </c>
      <c r="D273" t="s">
        <v>224</v>
      </c>
      <c r="E273">
        <v>35753.831999999995</v>
      </c>
      <c r="F273">
        <v>34257.278507969153</v>
      </c>
    </row>
    <row r="274" spans="1:6" x14ac:dyDescent="0.3">
      <c r="A274" t="s">
        <v>872</v>
      </c>
      <c r="B274" t="s">
        <v>873</v>
      </c>
      <c r="C274" t="s">
        <v>874</v>
      </c>
      <c r="D274" t="s">
        <v>224</v>
      </c>
      <c r="E274">
        <v>35991.846000000005</v>
      </c>
      <c r="F274">
        <v>30207.914641453117</v>
      </c>
    </row>
    <row r="275" spans="1:6" x14ac:dyDescent="0.3">
      <c r="A275" t="s">
        <v>875</v>
      </c>
      <c r="B275" t="s">
        <v>167</v>
      </c>
      <c r="C275" t="s">
        <v>137</v>
      </c>
      <c r="D275" t="s">
        <v>264</v>
      </c>
      <c r="E275">
        <v>36620.83728</v>
      </c>
      <c r="F275">
        <v>11610.612907422201</v>
      </c>
    </row>
    <row r="276" spans="1:6" x14ac:dyDescent="0.3">
      <c r="A276" t="s">
        <v>876</v>
      </c>
      <c r="B276" t="s">
        <v>184</v>
      </c>
      <c r="C276" t="s">
        <v>144</v>
      </c>
      <c r="D276" t="s">
        <v>264</v>
      </c>
      <c r="E276">
        <v>21399</v>
      </c>
      <c r="F276">
        <v>17570.84919894964</v>
      </c>
    </row>
    <row r="277" spans="1:6" x14ac:dyDescent="0.3">
      <c r="A277" t="s">
        <v>877</v>
      </c>
      <c r="B277" t="s">
        <v>34</v>
      </c>
      <c r="C277" t="s">
        <v>144</v>
      </c>
      <c r="D277" t="s">
        <v>264</v>
      </c>
      <c r="E277">
        <v>156737</v>
      </c>
      <c r="F277">
        <v>123213.64071313376</v>
      </c>
    </row>
    <row r="278" spans="1:6" x14ac:dyDescent="0.3">
      <c r="A278" t="s">
        <v>878</v>
      </c>
      <c r="B278" t="s">
        <v>105</v>
      </c>
      <c r="C278" t="s">
        <v>144</v>
      </c>
      <c r="D278" t="s">
        <v>264</v>
      </c>
      <c r="E278">
        <v>97661</v>
      </c>
      <c r="F278">
        <v>43395.029752507151</v>
      </c>
    </row>
    <row r="279" spans="1:6" x14ac:dyDescent="0.3">
      <c r="A279" t="s">
        <v>879</v>
      </c>
      <c r="B279" t="s">
        <v>191</v>
      </c>
      <c r="C279" t="s">
        <v>137</v>
      </c>
      <c r="D279" t="s">
        <v>264</v>
      </c>
      <c r="E279">
        <v>101924.88160000001</v>
      </c>
      <c r="F279">
        <v>68251.613256207391</v>
      </c>
    </row>
    <row r="280" spans="1:6" x14ac:dyDescent="0.3">
      <c r="A280" t="s">
        <v>880</v>
      </c>
      <c r="B280" t="s">
        <v>192</v>
      </c>
      <c r="C280" t="s">
        <v>146</v>
      </c>
      <c r="D280" t="s">
        <v>264</v>
      </c>
      <c r="E280">
        <v>60525.494399999996</v>
      </c>
      <c r="F280">
        <v>5138.849705816694</v>
      </c>
    </row>
    <row r="281" spans="1:6" x14ac:dyDescent="0.3">
      <c r="A281" t="s">
        <v>881</v>
      </c>
      <c r="B281" t="s">
        <v>163</v>
      </c>
      <c r="C281" t="s">
        <v>122</v>
      </c>
      <c r="D281" t="s">
        <v>264</v>
      </c>
      <c r="E281">
        <v>81737.72</v>
      </c>
      <c r="F281">
        <v>67307.695444082405</v>
      </c>
    </row>
    <row r="282" spans="1:6" x14ac:dyDescent="0.3">
      <c r="A282" t="s">
        <v>882</v>
      </c>
      <c r="B282" t="s">
        <v>883</v>
      </c>
      <c r="C282" t="s">
        <v>884</v>
      </c>
      <c r="D282" t="s">
        <v>272</v>
      </c>
      <c r="E282">
        <v>30123.931999999993</v>
      </c>
      <c r="F282">
        <v>24414.176973295562</v>
      </c>
    </row>
    <row r="283" spans="1:6" x14ac:dyDescent="0.3">
      <c r="A283" t="s">
        <v>885</v>
      </c>
      <c r="B283" t="s">
        <v>172</v>
      </c>
      <c r="C283" t="s">
        <v>152</v>
      </c>
      <c r="D283" t="s">
        <v>264</v>
      </c>
      <c r="E283">
        <v>28283.360000000001</v>
      </c>
      <c r="F283">
        <v>6489.8369612275828</v>
      </c>
    </row>
    <row r="284" spans="1:6" x14ac:dyDescent="0.3">
      <c r="A284" t="s">
        <v>886</v>
      </c>
      <c r="B284" t="s">
        <v>182</v>
      </c>
      <c r="C284" t="s">
        <v>137</v>
      </c>
      <c r="D284" t="s">
        <v>264</v>
      </c>
      <c r="E284">
        <v>85524.036800000002</v>
      </c>
      <c r="F284">
        <v>57868.480364122479</v>
      </c>
    </row>
    <row r="285" spans="1:6" x14ac:dyDescent="0.3">
      <c r="A285" t="s">
        <v>887</v>
      </c>
      <c r="B285" t="s">
        <v>168</v>
      </c>
      <c r="C285" t="s">
        <v>141</v>
      </c>
      <c r="D285" t="s">
        <v>264</v>
      </c>
      <c r="E285">
        <v>121180</v>
      </c>
      <c r="F285">
        <v>73367.308383054638</v>
      </c>
    </row>
    <row r="286" spans="1:6" x14ac:dyDescent="0.3">
      <c r="A286" t="s">
        <v>888</v>
      </c>
      <c r="B286" t="s">
        <v>190</v>
      </c>
      <c r="C286" t="s">
        <v>137</v>
      </c>
      <c r="D286" t="s">
        <v>264</v>
      </c>
      <c r="E286">
        <v>43101.428800000009</v>
      </c>
      <c r="F286">
        <v>14793.643655087924</v>
      </c>
    </row>
    <row r="287" spans="1:6" x14ac:dyDescent="0.3">
      <c r="A287" t="s">
        <v>889</v>
      </c>
      <c r="B287" t="s">
        <v>171</v>
      </c>
      <c r="C287" t="s">
        <v>122</v>
      </c>
      <c r="D287" t="s">
        <v>264</v>
      </c>
      <c r="E287">
        <v>30083.262999999999</v>
      </c>
      <c r="F287">
        <v>6448.8527245637169</v>
      </c>
    </row>
    <row r="288" spans="1:6" x14ac:dyDescent="0.3">
      <c r="A288" t="s">
        <v>890</v>
      </c>
      <c r="B288" t="s">
        <v>891</v>
      </c>
      <c r="C288" t="s">
        <v>892</v>
      </c>
      <c r="D288" t="s">
        <v>245</v>
      </c>
      <c r="E288">
        <v>4774.866</v>
      </c>
      <c r="F288">
        <v>2596.6290419285569</v>
      </c>
    </row>
    <row r="289" spans="1:6" x14ac:dyDescent="0.3">
      <c r="A289" t="s">
        <v>893</v>
      </c>
      <c r="B289" t="s">
        <v>894</v>
      </c>
      <c r="C289" t="s">
        <v>227</v>
      </c>
      <c r="D289" t="s">
        <v>228</v>
      </c>
      <c r="E289">
        <v>155916.67039999994</v>
      </c>
      <c r="F289">
        <v>141047.92448249474</v>
      </c>
    </row>
    <row r="290" spans="1:6" x14ac:dyDescent="0.3">
      <c r="A290" t="s">
        <v>895</v>
      </c>
      <c r="B290" t="s">
        <v>43</v>
      </c>
      <c r="C290" t="s">
        <v>144</v>
      </c>
      <c r="D290" t="s">
        <v>264</v>
      </c>
      <c r="E290">
        <v>28498</v>
      </c>
      <c r="F290">
        <v>26302.187589666148</v>
      </c>
    </row>
    <row r="291" spans="1:6" x14ac:dyDescent="0.3">
      <c r="A291" t="s">
        <v>896</v>
      </c>
      <c r="B291" t="s">
        <v>897</v>
      </c>
      <c r="C291" t="s">
        <v>898</v>
      </c>
      <c r="D291" t="s">
        <v>543</v>
      </c>
      <c r="E291">
        <v>8453.2919999999995</v>
      </c>
      <c r="F291">
        <v>7116.4408615289431</v>
      </c>
    </row>
    <row r="292" spans="1:6" x14ac:dyDescent="0.3">
      <c r="A292" t="s">
        <v>899</v>
      </c>
      <c r="B292" t="s">
        <v>187</v>
      </c>
      <c r="C292" t="s">
        <v>159</v>
      </c>
      <c r="D292" t="s">
        <v>264</v>
      </c>
      <c r="E292">
        <v>18188.14</v>
      </c>
      <c r="F292">
        <v>5989.241978045161</v>
      </c>
    </row>
    <row r="293" spans="1:6" x14ac:dyDescent="0.3">
      <c r="A293" t="s">
        <v>900</v>
      </c>
      <c r="B293" t="s">
        <v>901</v>
      </c>
      <c r="C293" t="s">
        <v>405</v>
      </c>
      <c r="D293" t="s">
        <v>335</v>
      </c>
      <c r="E293">
        <v>212097.34368000005</v>
      </c>
      <c r="F293">
        <v>195126.29171952399</v>
      </c>
    </row>
    <row r="294" spans="1:6" x14ac:dyDescent="0.3">
      <c r="A294" t="s">
        <v>902</v>
      </c>
      <c r="B294" t="s">
        <v>903</v>
      </c>
      <c r="C294" t="s">
        <v>571</v>
      </c>
      <c r="D294" t="s">
        <v>276</v>
      </c>
      <c r="E294">
        <v>102510.704</v>
      </c>
      <c r="F294">
        <v>100066.75872567765</v>
      </c>
    </row>
    <row r="295" spans="1:6" x14ac:dyDescent="0.3">
      <c r="A295" t="s">
        <v>904</v>
      </c>
      <c r="B295" t="s">
        <v>905</v>
      </c>
      <c r="C295" t="s">
        <v>429</v>
      </c>
      <c r="D295" t="s">
        <v>210</v>
      </c>
      <c r="E295">
        <v>15446.662200000001</v>
      </c>
      <c r="F295">
        <v>14838.898656696385</v>
      </c>
    </row>
    <row r="296" spans="1:6" x14ac:dyDescent="0.3">
      <c r="A296" t="s">
        <v>906</v>
      </c>
      <c r="B296" t="s">
        <v>907</v>
      </c>
      <c r="C296" t="s">
        <v>445</v>
      </c>
      <c r="D296" t="s">
        <v>228</v>
      </c>
      <c r="E296">
        <v>988.46715999999992</v>
      </c>
      <c r="F296">
        <v>802.11503448134351</v>
      </c>
    </row>
    <row r="297" spans="1:6" x14ac:dyDescent="0.3">
      <c r="A297" t="s">
        <v>908</v>
      </c>
      <c r="B297" t="s">
        <v>909</v>
      </c>
      <c r="C297" t="s">
        <v>910</v>
      </c>
      <c r="D297" t="s">
        <v>335</v>
      </c>
      <c r="E297">
        <v>86167.323000000004</v>
      </c>
      <c r="F297">
        <v>44896.283284376179</v>
      </c>
    </row>
    <row r="298" spans="1:6" x14ac:dyDescent="0.3">
      <c r="A298" t="s">
        <v>911</v>
      </c>
      <c r="B298" t="s">
        <v>912</v>
      </c>
      <c r="C298" t="s">
        <v>417</v>
      </c>
      <c r="D298" t="s">
        <v>224</v>
      </c>
      <c r="E298">
        <v>992</v>
      </c>
      <c r="F298">
        <v>822.19737580427818</v>
      </c>
    </row>
    <row r="299" spans="1:6" x14ac:dyDescent="0.3">
      <c r="A299" t="s">
        <v>913</v>
      </c>
      <c r="B299" t="s">
        <v>186</v>
      </c>
      <c r="C299" t="s">
        <v>134</v>
      </c>
      <c r="D299" t="s">
        <v>264</v>
      </c>
      <c r="E299">
        <v>24867.994599999998</v>
      </c>
      <c r="F299">
        <v>12643.490413589292</v>
      </c>
    </row>
    <row r="300" spans="1:6" x14ac:dyDescent="0.3">
      <c r="A300" t="s">
        <v>914</v>
      </c>
      <c r="B300" t="s">
        <v>915</v>
      </c>
      <c r="C300" t="s">
        <v>426</v>
      </c>
      <c r="D300" t="s">
        <v>335</v>
      </c>
      <c r="E300">
        <v>78898.866688000024</v>
      </c>
      <c r="F300">
        <v>50726.18983792072</v>
      </c>
    </row>
    <row r="301" spans="1:6" x14ac:dyDescent="0.3">
      <c r="A301" t="s">
        <v>916</v>
      </c>
      <c r="B301" t="s">
        <v>917</v>
      </c>
      <c r="C301" t="s">
        <v>918</v>
      </c>
      <c r="D301" t="s">
        <v>210</v>
      </c>
      <c r="E301">
        <v>181698.8492</v>
      </c>
      <c r="F301">
        <v>117103.09112964336</v>
      </c>
    </row>
    <row r="302" spans="1:6" x14ac:dyDescent="0.3">
      <c r="A302" t="s">
        <v>919</v>
      </c>
      <c r="B302" t="s">
        <v>920</v>
      </c>
      <c r="C302" t="s">
        <v>389</v>
      </c>
      <c r="D302" t="s">
        <v>272</v>
      </c>
      <c r="E302">
        <v>174052.40560000122</v>
      </c>
      <c r="F302">
        <v>159707.41577659897</v>
      </c>
    </row>
    <row r="303" spans="1:6" x14ac:dyDescent="0.3">
      <c r="A303" t="s">
        <v>921</v>
      </c>
      <c r="B303" t="s">
        <v>922</v>
      </c>
      <c r="C303" t="s">
        <v>361</v>
      </c>
      <c r="D303" t="s">
        <v>245</v>
      </c>
      <c r="E303">
        <v>75613.1774</v>
      </c>
      <c r="F303">
        <v>73803.790096546465</v>
      </c>
    </row>
    <row r="304" spans="1:6" x14ac:dyDescent="0.3">
      <c r="A304" t="s">
        <v>923</v>
      </c>
      <c r="B304" t="s">
        <v>924</v>
      </c>
      <c r="C304" t="s">
        <v>672</v>
      </c>
      <c r="D304" t="s">
        <v>241</v>
      </c>
      <c r="E304">
        <v>4777.1779999999999</v>
      </c>
      <c r="F304">
        <v>4350.5015096113329</v>
      </c>
    </row>
    <row r="305" spans="1:6" x14ac:dyDescent="0.3">
      <c r="A305" t="s">
        <v>925</v>
      </c>
      <c r="B305" t="s">
        <v>165</v>
      </c>
      <c r="C305" t="s">
        <v>134</v>
      </c>
      <c r="D305" t="s">
        <v>264</v>
      </c>
      <c r="E305">
        <v>128071</v>
      </c>
      <c r="F305">
        <v>23560.66190357352</v>
      </c>
    </row>
    <row r="306" spans="1:6" x14ac:dyDescent="0.3">
      <c r="A306" t="s">
        <v>926</v>
      </c>
      <c r="B306" t="s">
        <v>181</v>
      </c>
      <c r="C306" t="s">
        <v>134</v>
      </c>
      <c r="D306" t="s">
        <v>264</v>
      </c>
      <c r="E306">
        <v>25674</v>
      </c>
      <c r="F306">
        <v>4075.4628127403316</v>
      </c>
    </row>
    <row r="307" spans="1:6" x14ac:dyDescent="0.3">
      <c r="A307" t="s">
        <v>927</v>
      </c>
      <c r="B307" t="s">
        <v>928</v>
      </c>
      <c r="C307" t="s">
        <v>929</v>
      </c>
      <c r="D307" t="s">
        <v>245</v>
      </c>
      <c r="E307">
        <v>15190.0034</v>
      </c>
      <c r="F307">
        <v>11980.655646770481</v>
      </c>
    </row>
    <row r="308" spans="1:6" x14ac:dyDescent="0.3">
      <c r="A308" t="s">
        <v>930</v>
      </c>
      <c r="B308" t="s">
        <v>48</v>
      </c>
      <c r="C308" t="s">
        <v>144</v>
      </c>
      <c r="D308" t="s">
        <v>264</v>
      </c>
      <c r="E308">
        <v>44237</v>
      </c>
      <c r="F308">
        <v>31992.051864244233</v>
      </c>
    </row>
    <row r="309" spans="1:6" x14ac:dyDescent="0.3">
      <c r="A309" t="s">
        <v>931</v>
      </c>
      <c r="B309" t="s">
        <v>932</v>
      </c>
      <c r="C309" t="s">
        <v>261</v>
      </c>
      <c r="D309" t="s">
        <v>241</v>
      </c>
      <c r="E309">
        <v>36029.847999999998</v>
      </c>
      <c r="F309">
        <v>22249.25065895357</v>
      </c>
    </row>
    <row r="310" spans="1:6" x14ac:dyDescent="0.3">
      <c r="A310" t="s">
        <v>933</v>
      </c>
      <c r="B310" t="s">
        <v>934</v>
      </c>
      <c r="C310" t="s">
        <v>935</v>
      </c>
      <c r="D310" t="s">
        <v>241</v>
      </c>
      <c r="E310">
        <v>15318.569000000001</v>
      </c>
      <c r="F310">
        <v>8354.7783180489751</v>
      </c>
    </row>
    <row r="311" spans="1:6" x14ac:dyDescent="0.3">
      <c r="A311" t="s">
        <v>936</v>
      </c>
      <c r="B311" t="s">
        <v>937</v>
      </c>
      <c r="C311" t="s">
        <v>938</v>
      </c>
      <c r="D311" t="s">
        <v>255</v>
      </c>
      <c r="E311">
        <v>136016.63000000003</v>
      </c>
      <c r="F311">
        <v>78646.011974443958</v>
      </c>
    </row>
    <row r="312" spans="1:6" x14ac:dyDescent="0.3">
      <c r="A312" t="s">
        <v>939</v>
      </c>
      <c r="B312" t="s">
        <v>940</v>
      </c>
      <c r="C312" t="s">
        <v>300</v>
      </c>
      <c r="D312" t="s">
        <v>255</v>
      </c>
      <c r="E312">
        <v>75281.012159999998</v>
      </c>
      <c r="F312">
        <v>70123.253710439923</v>
      </c>
    </row>
    <row r="313" spans="1:6" x14ac:dyDescent="0.3">
      <c r="A313" t="s">
        <v>941</v>
      </c>
      <c r="B313" t="s">
        <v>942</v>
      </c>
      <c r="C313" t="s">
        <v>426</v>
      </c>
      <c r="D313" t="s">
        <v>335</v>
      </c>
      <c r="E313">
        <v>302726.10640000005</v>
      </c>
      <c r="F313">
        <v>254510.73541105355</v>
      </c>
    </row>
    <row r="314" spans="1:6" x14ac:dyDescent="0.3">
      <c r="A314" t="s">
        <v>943</v>
      </c>
      <c r="B314" t="s">
        <v>944</v>
      </c>
      <c r="C314" t="s">
        <v>352</v>
      </c>
      <c r="D314" t="s">
        <v>268</v>
      </c>
      <c r="E314">
        <v>72761.729000000007</v>
      </c>
      <c r="F314">
        <v>82462.8260942583</v>
      </c>
    </row>
    <row r="315" spans="1:6" x14ac:dyDescent="0.3">
      <c r="A315" t="s">
        <v>945</v>
      </c>
      <c r="B315" t="s">
        <v>946</v>
      </c>
      <c r="C315" t="s">
        <v>947</v>
      </c>
      <c r="D315" t="s">
        <v>228</v>
      </c>
      <c r="E315">
        <v>6475.3150000000005</v>
      </c>
      <c r="F315">
        <v>4763.7853450350649</v>
      </c>
    </row>
    <row r="316" spans="1:6" x14ac:dyDescent="0.3">
      <c r="A316" t="s">
        <v>948</v>
      </c>
      <c r="B316" t="s">
        <v>949</v>
      </c>
      <c r="C316" t="s">
        <v>938</v>
      </c>
      <c r="D316" t="s">
        <v>255</v>
      </c>
      <c r="E316">
        <v>109160.65</v>
      </c>
      <c r="F316">
        <v>70389.602550253549</v>
      </c>
    </row>
    <row r="317" spans="1:6" x14ac:dyDescent="0.3">
      <c r="A317" t="s">
        <v>950</v>
      </c>
      <c r="B317" t="s">
        <v>173</v>
      </c>
      <c r="C317" t="s">
        <v>134</v>
      </c>
      <c r="D317" t="s">
        <v>264</v>
      </c>
      <c r="E317">
        <v>58899.704799999992</v>
      </c>
      <c r="F317">
        <v>17011.759078401352</v>
      </c>
    </row>
    <row r="318" spans="1:6" x14ac:dyDescent="0.3">
      <c r="A318" t="s">
        <v>951</v>
      </c>
      <c r="B318" t="s">
        <v>952</v>
      </c>
      <c r="C318" t="s">
        <v>953</v>
      </c>
      <c r="D318" t="s">
        <v>272</v>
      </c>
      <c r="E318">
        <v>188355.95884800001</v>
      </c>
      <c r="F318">
        <v>138365.84635776113</v>
      </c>
    </row>
    <row r="319" spans="1:6" x14ac:dyDescent="0.3">
      <c r="A319" t="s">
        <v>954</v>
      </c>
      <c r="B319" t="s">
        <v>955</v>
      </c>
      <c r="C319" t="s">
        <v>352</v>
      </c>
      <c r="D319" t="s">
        <v>268</v>
      </c>
      <c r="E319">
        <v>164359.3688</v>
      </c>
      <c r="F319">
        <v>245696.20288108461</v>
      </c>
    </row>
    <row r="320" spans="1:6" x14ac:dyDescent="0.3">
      <c r="A320" t="s">
        <v>956</v>
      </c>
      <c r="B320" t="s">
        <v>957</v>
      </c>
      <c r="C320" t="s">
        <v>958</v>
      </c>
      <c r="D320" t="s">
        <v>245</v>
      </c>
      <c r="E320">
        <v>17024.246768000001</v>
      </c>
      <c r="F320">
        <v>8752.2345551872895</v>
      </c>
    </row>
    <row r="321" spans="1:6" x14ac:dyDescent="0.3">
      <c r="A321" t="s">
        <v>959</v>
      </c>
      <c r="B321" t="s">
        <v>960</v>
      </c>
      <c r="C321" t="s">
        <v>426</v>
      </c>
      <c r="D321" t="s">
        <v>335</v>
      </c>
      <c r="E321">
        <v>111222.08240000001</v>
      </c>
      <c r="F321">
        <v>58292.063633398015</v>
      </c>
    </row>
    <row r="322" spans="1:6" x14ac:dyDescent="0.3">
      <c r="A322" t="s">
        <v>961</v>
      </c>
      <c r="B322" t="s">
        <v>962</v>
      </c>
      <c r="C322" t="s">
        <v>244</v>
      </c>
      <c r="D322" t="s">
        <v>245</v>
      </c>
      <c r="E322">
        <v>127834.68328</v>
      </c>
      <c r="F322">
        <v>78664.942768521476</v>
      </c>
    </row>
    <row r="323" spans="1:6" x14ac:dyDescent="0.3">
      <c r="A323" t="s">
        <v>963</v>
      </c>
      <c r="B323" t="s">
        <v>964</v>
      </c>
      <c r="C323" t="s">
        <v>234</v>
      </c>
      <c r="D323" t="s">
        <v>228</v>
      </c>
      <c r="E323">
        <v>136677.71803000008</v>
      </c>
      <c r="F323">
        <v>100089.18841141539</v>
      </c>
    </row>
    <row r="324" spans="1:6" x14ac:dyDescent="0.3">
      <c r="A324" t="s">
        <v>965</v>
      </c>
      <c r="B324" t="s">
        <v>966</v>
      </c>
      <c r="C324" t="s">
        <v>352</v>
      </c>
      <c r="D324" t="s">
        <v>268</v>
      </c>
      <c r="E324">
        <v>108153.5196</v>
      </c>
      <c r="F324">
        <v>101146.39732736572</v>
      </c>
    </row>
    <row r="325" spans="1:6" x14ac:dyDescent="0.3">
      <c r="A325" t="s">
        <v>967</v>
      </c>
      <c r="B325" t="s">
        <v>968</v>
      </c>
      <c r="C325" t="s">
        <v>410</v>
      </c>
      <c r="D325" t="s">
        <v>228</v>
      </c>
      <c r="E325">
        <v>24180.088959999997</v>
      </c>
      <c r="F325">
        <v>17657.675162675252</v>
      </c>
    </row>
    <row r="326" spans="1:6" x14ac:dyDescent="0.3">
      <c r="A326" t="s">
        <v>969</v>
      </c>
      <c r="B326" t="s">
        <v>970</v>
      </c>
      <c r="C326" t="s">
        <v>429</v>
      </c>
      <c r="D326" t="s">
        <v>210</v>
      </c>
      <c r="E326">
        <v>88629.416799999948</v>
      </c>
      <c r="F326">
        <v>53841.634805694113</v>
      </c>
    </row>
    <row r="327" spans="1:6" x14ac:dyDescent="0.3">
      <c r="A327" t="s">
        <v>971</v>
      </c>
      <c r="B327" t="s">
        <v>972</v>
      </c>
      <c r="C327" t="s">
        <v>209</v>
      </c>
      <c r="D327" t="s">
        <v>210</v>
      </c>
      <c r="E327">
        <v>209570.068</v>
      </c>
      <c r="F327">
        <v>239927.40773712823</v>
      </c>
    </row>
    <row r="328" spans="1:6" x14ac:dyDescent="0.3">
      <c r="A328" t="s">
        <v>973</v>
      </c>
      <c r="B328" t="s">
        <v>974</v>
      </c>
      <c r="C328" t="s">
        <v>975</v>
      </c>
      <c r="D328" t="s">
        <v>245</v>
      </c>
      <c r="E328">
        <v>4182.1900000000005</v>
      </c>
      <c r="F328">
        <v>2411.821136270572</v>
      </c>
    </row>
    <row r="329" spans="1:6" x14ac:dyDescent="0.3">
      <c r="A329" t="s">
        <v>976</v>
      </c>
      <c r="B329" t="s">
        <v>977</v>
      </c>
      <c r="C329" t="s">
        <v>978</v>
      </c>
      <c r="D329" t="s">
        <v>210</v>
      </c>
      <c r="E329">
        <v>254743.07920000001</v>
      </c>
      <c r="F329">
        <v>189418.16059678671</v>
      </c>
    </row>
    <row r="330" spans="1:6" x14ac:dyDescent="0.3">
      <c r="A330" t="s">
        <v>979</v>
      </c>
      <c r="B330" t="s">
        <v>980</v>
      </c>
      <c r="C330" t="s">
        <v>981</v>
      </c>
      <c r="D330" t="s">
        <v>276</v>
      </c>
      <c r="E330">
        <v>14308.3732</v>
      </c>
      <c r="F330">
        <v>10376.474756271997</v>
      </c>
    </row>
    <row r="331" spans="1:6" x14ac:dyDescent="0.3">
      <c r="A331" t="s">
        <v>982</v>
      </c>
      <c r="B331" t="s">
        <v>983</v>
      </c>
      <c r="C331" t="s">
        <v>784</v>
      </c>
      <c r="D331" t="s">
        <v>374</v>
      </c>
      <c r="E331">
        <v>562.79999999999995</v>
      </c>
      <c r="F331">
        <v>445.05324141456362</v>
      </c>
    </row>
    <row r="332" spans="1:6" x14ac:dyDescent="0.3">
      <c r="A332" t="s">
        <v>984</v>
      </c>
      <c r="B332" t="s">
        <v>985</v>
      </c>
      <c r="C332" t="s">
        <v>700</v>
      </c>
      <c r="D332" t="s">
        <v>210</v>
      </c>
      <c r="E332">
        <v>263086.84227999998</v>
      </c>
      <c r="F332">
        <v>310334.84007218661</v>
      </c>
    </row>
    <row r="333" spans="1:6" x14ac:dyDescent="0.3">
      <c r="A333" t="s">
        <v>986</v>
      </c>
      <c r="B333" t="s">
        <v>987</v>
      </c>
      <c r="C333" t="s">
        <v>988</v>
      </c>
      <c r="D333" t="s">
        <v>335</v>
      </c>
      <c r="E333">
        <v>33062.908000000003</v>
      </c>
      <c r="F333">
        <v>18119.317997176029</v>
      </c>
    </row>
    <row r="334" spans="1:6" x14ac:dyDescent="0.3">
      <c r="A334" t="s">
        <v>989</v>
      </c>
      <c r="B334" t="s">
        <v>990</v>
      </c>
      <c r="C334" t="s">
        <v>991</v>
      </c>
      <c r="D334" t="s">
        <v>268</v>
      </c>
      <c r="E334">
        <v>7159.7940000000008</v>
      </c>
      <c r="F334">
        <v>5302.8289420757883</v>
      </c>
    </row>
    <row r="335" spans="1:6" x14ac:dyDescent="0.3">
      <c r="A335" t="s">
        <v>992</v>
      </c>
      <c r="B335" t="s">
        <v>993</v>
      </c>
      <c r="C335" t="s">
        <v>571</v>
      </c>
      <c r="D335" t="s">
        <v>276</v>
      </c>
      <c r="E335">
        <v>58994.794399999999</v>
      </c>
      <c r="F335">
        <v>34850.123815175066</v>
      </c>
    </row>
    <row r="336" spans="1:6" x14ac:dyDescent="0.3">
      <c r="A336" t="s">
        <v>994</v>
      </c>
      <c r="B336" t="s">
        <v>995</v>
      </c>
      <c r="C336" t="s">
        <v>258</v>
      </c>
      <c r="D336" t="s">
        <v>255</v>
      </c>
      <c r="E336">
        <v>44748.619560000006</v>
      </c>
      <c r="F336">
        <v>23520.045007862151</v>
      </c>
    </row>
    <row r="337" spans="1:6" x14ac:dyDescent="0.3">
      <c r="A337" t="s">
        <v>996</v>
      </c>
      <c r="B337" t="s">
        <v>997</v>
      </c>
      <c r="C337" t="s">
        <v>998</v>
      </c>
      <c r="D337" t="s">
        <v>272</v>
      </c>
      <c r="E337">
        <v>7914.2</v>
      </c>
      <c r="F337">
        <v>4329.8388937788377</v>
      </c>
    </row>
    <row r="338" spans="1:6" x14ac:dyDescent="0.3">
      <c r="A338" t="s">
        <v>999</v>
      </c>
      <c r="B338" t="s">
        <v>1000</v>
      </c>
      <c r="C338" t="s">
        <v>1001</v>
      </c>
      <c r="D338" t="s">
        <v>245</v>
      </c>
      <c r="E338">
        <v>9810.0020000000004</v>
      </c>
      <c r="F338">
        <v>9528.9601741072038</v>
      </c>
    </row>
    <row r="339" spans="1:6" x14ac:dyDescent="0.3">
      <c r="A339" t="s">
        <v>1002</v>
      </c>
      <c r="B339" t="s">
        <v>1003</v>
      </c>
      <c r="C339" t="s">
        <v>410</v>
      </c>
      <c r="D339" t="s">
        <v>228</v>
      </c>
      <c r="E339">
        <v>10097.011199999999</v>
      </c>
      <c r="F339">
        <v>7546.5708023826273</v>
      </c>
    </row>
    <row r="340" spans="1:6" x14ac:dyDescent="0.3">
      <c r="A340" t="s">
        <v>1004</v>
      </c>
      <c r="B340" t="s">
        <v>1005</v>
      </c>
      <c r="C340" t="s">
        <v>610</v>
      </c>
      <c r="D340" t="s">
        <v>327</v>
      </c>
      <c r="E340">
        <v>65208.082399999999</v>
      </c>
      <c r="F340">
        <v>68469.093375867873</v>
      </c>
    </row>
    <row r="341" spans="1:6" x14ac:dyDescent="0.3">
      <c r="A341" t="s">
        <v>1006</v>
      </c>
      <c r="B341" t="s">
        <v>1007</v>
      </c>
      <c r="C341" t="s">
        <v>448</v>
      </c>
      <c r="D341" t="s">
        <v>327</v>
      </c>
      <c r="E341">
        <v>79568.526400000002</v>
      </c>
      <c r="F341">
        <v>72209.563272378</v>
      </c>
    </row>
    <row r="342" spans="1:6" x14ac:dyDescent="0.3">
      <c r="A342" t="s">
        <v>1008</v>
      </c>
      <c r="B342" t="s">
        <v>1009</v>
      </c>
      <c r="C342" t="s">
        <v>523</v>
      </c>
      <c r="D342" t="s">
        <v>241</v>
      </c>
      <c r="E342">
        <v>78585.644</v>
      </c>
      <c r="F342">
        <v>40592.162386800162</v>
      </c>
    </row>
    <row r="343" spans="1:6" x14ac:dyDescent="0.3">
      <c r="A343" t="s">
        <v>1010</v>
      </c>
      <c r="B343" t="s">
        <v>1011</v>
      </c>
      <c r="C343" t="s">
        <v>137</v>
      </c>
      <c r="D343" t="s">
        <v>264</v>
      </c>
      <c r="E343">
        <v>18423.816000000003</v>
      </c>
      <c r="F343">
        <v>14115.360143831762</v>
      </c>
    </row>
    <row r="344" spans="1:6" x14ac:dyDescent="0.3">
      <c r="A344" t="s">
        <v>1012</v>
      </c>
      <c r="B344" t="s">
        <v>1013</v>
      </c>
      <c r="C344" t="s">
        <v>251</v>
      </c>
      <c r="D344" t="s">
        <v>210</v>
      </c>
      <c r="E344">
        <v>9179.003200000001</v>
      </c>
      <c r="F344">
        <v>7398.3948433777077</v>
      </c>
    </row>
    <row r="345" spans="1:6" x14ac:dyDescent="0.3">
      <c r="A345" t="s">
        <v>1014</v>
      </c>
      <c r="B345" t="s">
        <v>1015</v>
      </c>
      <c r="C345" t="s">
        <v>223</v>
      </c>
      <c r="D345" t="s">
        <v>224</v>
      </c>
      <c r="E345">
        <v>57679.062240000021</v>
      </c>
      <c r="F345">
        <v>50277.416761565088</v>
      </c>
    </row>
    <row r="346" spans="1:6" x14ac:dyDescent="0.3">
      <c r="A346" t="s">
        <v>1016</v>
      </c>
      <c r="B346" t="s">
        <v>1017</v>
      </c>
      <c r="C346" t="s">
        <v>309</v>
      </c>
      <c r="D346" t="s">
        <v>276</v>
      </c>
      <c r="E346">
        <v>226591.89121600005</v>
      </c>
      <c r="F346">
        <v>192567.10468269431</v>
      </c>
    </row>
    <row r="347" spans="1:6" x14ac:dyDescent="0.3">
      <c r="A347" t="s">
        <v>1018</v>
      </c>
      <c r="B347" t="s">
        <v>1019</v>
      </c>
      <c r="C347" t="s">
        <v>1020</v>
      </c>
      <c r="D347" t="s">
        <v>241</v>
      </c>
      <c r="E347">
        <v>10915.963999999998</v>
      </c>
      <c r="F347">
        <v>6128.8888496442323</v>
      </c>
    </row>
    <row r="348" spans="1:6" x14ac:dyDescent="0.3">
      <c r="A348" t="s">
        <v>1021</v>
      </c>
      <c r="B348" t="s">
        <v>1022</v>
      </c>
      <c r="C348" t="s">
        <v>1020</v>
      </c>
      <c r="D348" t="s">
        <v>241</v>
      </c>
      <c r="E348">
        <v>10574.821920000002</v>
      </c>
      <c r="F348">
        <v>7139.4944566891663</v>
      </c>
    </row>
    <row r="349" spans="1:6" x14ac:dyDescent="0.3">
      <c r="A349" t="s">
        <v>1023</v>
      </c>
      <c r="B349" t="s">
        <v>1024</v>
      </c>
      <c r="C349" t="s">
        <v>1020</v>
      </c>
      <c r="D349" t="s">
        <v>241</v>
      </c>
      <c r="E349">
        <v>55725.488000000005</v>
      </c>
      <c r="F349">
        <v>39903.891120565633</v>
      </c>
    </row>
    <row r="350" spans="1:6" x14ac:dyDescent="0.3">
      <c r="A350" t="s">
        <v>1025</v>
      </c>
      <c r="B350" t="s">
        <v>1026</v>
      </c>
      <c r="C350" t="s">
        <v>209</v>
      </c>
      <c r="D350" t="s">
        <v>210</v>
      </c>
      <c r="E350">
        <v>100315.1920800001</v>
      </c>
      <c r="F350">
        <v>79853.319256114235</v>
      </c>
    </row>
    <row r="351" spans="1:6" x14ac:dyDescent="0.3">
      <c r="A351" t="s">
        <v>1027</v>
      </c>
      <c r="B351" t="s">
        <v>1028</v>
      </c>
      <c r="C351" t="s">
        <v>1029</v>
      </c>
      <c r="D351" t="s">
        <v>272</v>
      </c>
      <c r="E351">
        <v>152375.52720000001</v>
      </c>
      <c r="F351">
        <v>115093.04409752171</v>
      </c>
    </row>
    <row r="352" spans="1:6" x14ac:dyDescent="0.3">
      <c r="A352" t="s">
        <v>1030</v>
      </c>
      <c r="B352" t="s">
        <v>1031</v>
      </c>
      <c r="C352" t="s">
        <v>761</v>
      </c>
      <c r="D352" t="s">
        <v>335</v>
      </c>
      <c r="E352">
        <v>196389.15221999996</v>
      </c>
      <c r="F352">
        <v>142756.75835792307</v>
      </c>
    </row>
    <row r="353" spans="1:6" x14ac:dyDescent="0.3">
      <c r="A353" t="s">
        <v>1032</v>
      </c>
      <c r="B353" t="s">
        <v>1033</v>
      </c>
      <c r="C353" t="s">
        <v>597</v>
      </c>
      <c r="D353" t="s">
        <v>241</v>
      </c>
      <c r="E353">
        <v>11586.945199999998</v>
      </c>
      <c r="F353">
        <v>8981.0461011515545</v>
      </c>
    </row>
    <row r="354" spans="1:6" x14ac:dyDescent="0.3">
      <c r="A354" t="s">
        <v>1034</v>
      </c>
      <c r="B354" t="s">
        <v>1035</v>
      </c>
      <c r="C354" t="s">
        <v>571</v>
      </c>
      <c r="D354" t="s">
        <v>276</v>
      </c>
      <c r="E354">
        <v>233360.91520000002</v>
      </c>
      <c r="F354">
        <v>126391.2294828013</v>
      </c>
    </row>
    <row r="355" spans="1:6" x14ac:dyDescent="0.3">
      <c r="A355" t="s">
        <v>1036</v>
      </c>
      <c r="B355" t="s">
        <v>1037</v>
      </c>
      <c r="C355" t="s">
        <v>137</v>
      </c>
      <c r="D355" t="s">
        <v>264</v>
      </c>
      <c r="E355">
        <v>4817.9873200000002</v>
      </c>
      <c r="F355">
        <v>692.78872385898842</v>
      </c>
    </row>
    <row r="356" spans="1:6" x14ac:dyDescent="0.3">
      <c r="A356" t="s">
        <v>1038</v>
      </c>
      <c r="B356" t="s">
        <v>1039</v>
      </c>
      <c r="C356" t="s">
        <v>729</v>
      </c>
      <c r="D356" t="s">
        <v>210</v>
      </c>
      <c r="E356">
        <v>147837.19080000001</v>
      </c>
      <c r="F356">
        <v>192966.90960390755</v>
      </c>
    </row>
    <row r="357" spans="1:6" x14ac:dyDescent="0.3">
      <c r="A357" t="s">
        <v>1040</v>
      </c>
      <c r="B357" t="s">
        <v>1041</v>
      </c>
      <c r="C357" t="s">
        <v>271</v>
      </c>
      <c r="D357" t="s">
        <v>272</v>
      </c>
      <c r="E357">
        <v>35032.186400000006</v>
      </c>
      <c r="F357">
        <v>29713.705830555322</v>
      </c>
    </row>
    <row r="358" spans="1:6" x14ac:dyDescent="0.3">
      <c r="A358" t="s">
        <v>1042</v>
      </c>
      <c r="B358" t="s">
        <v>1043</v>
      </c>
      <c r="C358" t="s">
        <v>271</v>
      </c>
      <c r="D358" t="s">
        <v>272</v>
      </c>
      <c r="E358">
        <v>17379.603599999999</v>
      </c>
      <c r="F358">
        <v>11804.773454599797</v>
      </c>
    </row>
    <row r="359" spans="1:6" x14ac:dyDescent="0.3">
      <c r="A359" t="s">
        <v>1044</v>
      </c>
      <c r="B359" t="s">
        <v>1045</v>
      </c>
      <c r="C359" t="s">
        <v>254</v>
      </c>
      <c r="D359" t="s">
        <v>255</v>
      </c>
      <c r="E359">
        <v>72315.708000000013</v>
      </c>
      <c r="F359">
        <v>44224.249184426844</v>
      </c>
    </row>
    <row r="360" spans="1:6" x14ac:dyDescent="0.3">
      <c r="A360" t="s">
        <v>1046</v>
      </c>
      <c r="B360" t="s">
        <v>1047</v>
      </c>
      <c r="C360" t="s">
        <v>373</v>
      </c>
      <c r="D360" t="s">
        <v>374</v>
      </c>
      <c r="E360">
        <v>106318.52624000001</v>
      </c>
      <c r="F360">
        <v>82073.556248401321</v>
      </c>
    </row>
    <row r="361" spans="1:6" x14ac:dyDescent="0.3">
      <c r="A361" t="s">
        <v>1048</v>
      </c>
      <c r="B361" t="s">
        <v>1049</v>
      </c>
      <c r="C361" t="s">
        <v>254</v>
      </c>
      <c r="D361" t="s">
        <v>255</v>
      </c>
      <c r="E361">
        <v>88509.479999999967</v>
      </c>
      <c r="F361">
        <v>64150.604739119692</v>
      </c>
    </row>
    <row r="362" spans="1:6" x14ac:dyDescent="0.3">
      <c r="A362" t="s">
        <v>1050</v>
      </c>
      <c r="B362" t="s">
        <v>1051</v>
      </c>
      <c r="C362" t="s">
        <v>610</v>
      </c>
      <c r="D362" t="s">
        <v>327</v>
      </c>
      <c r="E362">
        <v>10314</v>
      </c>
      <c r="F362">
        <v>9290.7403717080451</v>
      </c>
    </row>
    <row r="363" spans="1:6" x14ac:dyDescent="0.3">
      <c r="A363" t="s">
        <v>1052</v>
      </c>
      <c r="B363" t="s">
        <v>1053</v>
      </c>
      <c r="C363" t="s">
        <v>309</v>
      </c>
      <c r="D363" t="s">
        <v>276</v>
      </c>
      <c r="E363">
        <v>117947.0123</v>
      </c>
      <c r="F363">
        <v>101812.95897605437</v>
      </c>
    </row>
    <row r="364" spans="1:6" x14ac:dyDescent="0.3">
      <c r="A364" t="s">
        <v>1054</v>
      </c>
      <c r="B364" t="s">
        <v>1055</v>
      </c>
      <c r="C364" t="s">
        <v>542</v>
      </c>
      <c r="D364" t="s">
        <v>543</v>
      </c>
      <c r="E364">
        <v>277764.2378</v>
      </c>
      <c r="F364">
        <v>230718.82912378825</v>
      </c>
    </row>
    <row r="365" spans="1:6" x14ac:dyDescent="0.3">
      <c r="A365" t="s">
        <v>1056</v>
      </c>
      <c r="B365" t="s">
        <v>1057</v>
      </c>
      <c r="C365" t="s">
        <v>729</v>
      </c>
      <c r="D365" t="s">
        <v>210</v>
      </c>
      <c r="E365">
        <v>18441.606400000001</v>
      </c>
      <c r="F365">
        <v>14800.304375402906</v>
      </c>
    </row>
    <row r="366" spans="1:6" x14ac:dyDescent="0.3">
      <c r="A366" t="s">
        <v>1058</v>
      </c>
      <c r="B366" t="s">
        <v>1059</v>
      </c>
      <c r="C366" t="s">
        <v>1060</v>
      </c>
      <c r="D366" t="s">
        <v>210</v>
      </c>
      <c r="E366">
        <v>12297.647200000001</v>
      </c>
      <c r="F366">
        <v>10196.345529401904</v>
      </c>
    </row>
    <row r="367" spans="1:6" x14ac:dyDescent="0.3">
      <c r="A367" t="s">
        <v>1061</v>
      </c>
      <c r="B367" t="s">
        <v>1062</v>
      </c>
      <c r="C367" t="s">
        <v>630</v>
      </c>
      <c r="D367" t="s">
        <v>210</v>
      </c>
      <c r="E367">
        <v>237964.58704000001</v>
      </c>
      <c r="F367">
        <v>223632.27732051196</v>
      </c>
    </row>
    <row r="368" spans="1:6" x14ac:dyDescent="0.3">
      <c r="A368" t="s">
        <v>1063</v>
      </c>
      <c r="B368" t="s">
        <v>1064</v>
      </c>
      <c r="C368" t="s">
        <v>641</v>
      </c>
      <c r="D368" t="s">
        <v>255</v>
      </c>
      <c r="E368">
        <v>21889.714800000002</v>
      </c>
      <c r="F368">
        <v>11757.565777181857</v>
      </c>
    </row>
    <row r="369" spans="1:6" x14ac:dyDescent="0.3">
      <c r="A369" t="s">
        <v>1065</v>
      </c>
      <c r="B369" t="s">
        <v>1066</v>
      </c>
      <c r="C369" t="s">
        <v>1067</v>
      </c>
      <c r="D369" t="s">
        <v>293</v>
      </c>
      <c r="E369">
        <v>58982.020999999993</v>
      </c>
      <c r="F369">
        <v>46581.00307469684</v>
      </c>
    </row>
    <row r="370" spans="1:6" x14ac:dyDescent="0.3">
      <c r="A370" t="s">
        <v>1068</v>
      </c>
      <c r="B370" t="s">
        <v>1069</v>
      </c>
      <c r="C370" t="s">
        <v>240</v>
      </c>
      <c r="D370" t="s">
        <v>241</v>
      </c>
      <c r="E370">
        <v>21942.911999999997</v>
      </c>
      <c r="F370">
        <v>17348.873453192311</v>
      </c>
    </row>
    <row r="371" spans="1:6" x14ac:dyDescent="0.3">
      <c r="A371" t="s">
        <v>1070</v>
      </c>
      <c r="B371" t="s">
        <v>1071</v>
      </c>
      <c r="C371" t="s">
        <v>610</v>
      </c>
      <c r="D371" t="s">
        <v>327</v>
      </c>
      <c r="E371">
        <v>41443.206100000003</v>
      </c>
      <c r="F371">
        <v>44515.472937896418</v>
      </c>
    </row>
    <row r="372" spans="1:6" x14ac:dyDescent="0.3">
      <c r="A372" t="s">
        <v>1072</v>
      </c>
      <c r="B372" t="s">
        <v>1073</v>
      </c>
      <c r="C372" t="s">
        <v>1074</v>
      </c>
      <c r="D372" t="s">
        <v>255</v>
      </c>
      <c r="E372">
        <v>21525.972599999997</v>
      </c>
      <c r="F372">
        <v>17132.830039280794</v>
      </c>
    </row>
    <row r="373" spans="1:6" x14ac:dyDescent="0.3">
      <c r="A373" t="s">
        <v>1075</v>
      </c>
      <c r="B373" t="s">
        <v>1076</v>
      </c>
      <c r="C373" t="s">
        <v>490</v>
      </c>
      <c r="D373" t="s">
        <v>335</v>
      </c>
      <c r="E373">
        <v>194022.03933200001</v>
      </c>
      <c r="F373">
        <v>145842.31911415109</v>
      </c>
    </row>
    <row r="374" spans="1:6" x14ac:dyDescent="0.3">
      <c r="A374" t="s">
        <v>1077</v>
      </c>
      <c r="B374" t="s">
        <v>1078</v>
      </c>
      <c r="C374" t="s">
        <v>227</v>
      </c>
      <c r="D374" t="s">
        <v>228</v>
      </c>
      <c r="E374">
        <v>329756.60399999982</v>
      </c>
      <c r="F374">
        <v>323615.18895742303</v>
      </c>
    </row>
    <row r="375" spans="1:6" x14ac:dyDescent="0.3">
      <c r="A375" t="s">
        <v>1079</v>
      </c>
      <c r="B375" t="s">
        <v>1080</v>
      </c>
      <c r="C375" t="s">
        <v>227</v>
      </c>
      <c r="D375" t="s">
        <v>228</v>
      </c>
      <c r="E375">
        <v>123307.79000000007</v>
      </c>
      <c r="F375">
        <v>115983.03613713509</v>
      </c>
    </row>
    <row r="376" spans="1:6" x14ac:dyDescent="0.3">
      <c r="A376" t="s">
        <v>1081</v>
      </c>
      <c r="B376" t="s">
        <v>1082</v>
      </c>
      <c r="C376" t="s">
        <v>267</v>
      </c>
      <c r="D376" t="s">
        <v>268</v>
      </c>
      <c r="E376">
        <v>2547.4810000000002</v>
      </c>
      <c r="F376">
        <v>1527.9093783324754</v>
      </c>
    </row>
    <row r="377" spans="1:6" x14ac:dyDescent="0.3">
      <c r="A377" t="s">
        <v>1083</v>
      </c>
      <c r="B377" t="s">
        <v>1084</v>
      </c>
      <c r="C377" t="s">
        <v>1085</v>
      </c>
      <c r="D377" t="s">
        <v>543</v>
      </c>
      <c r="E377">
        <v>2491.9800000000005</v>
      </c>
      <c r="F377">
        <v>1987.7444456608682</v>
      </c>
    </row>
    <row r="378" spans="1:6" x14ac:dyDescent="0.3">
      <c r="A378" t="s">
        <v>1086</v>
      </c>
      <c r="B378" t="s">
        <v>1087</v>
      </c>
      <c r="C378" t="s">
        <v>1088</v>
      </c>
      <c r="D378" t="s">
        <v>327</v>
      </c>
      <c r="E378">
        <v>31692.119999999992</v>
      </c>
      <c r="F378">
        <v>19123.211722677865</v>
      </c>
    </row>
    <row r="379" spans="1:6" x14ac:dyDescent="0.3">
      <c r="A379" t="s">
        <v>1089</v>
      </c>
      <c r="B379" t="s">
        <v>1090</v>
      </c>
      <c r="C379" t="s">
        <v>1091</v>
      </c>
      <c r="D379" t="s">
        <v>327</v>
      </c>
      <c r="E379">
        <v>11186.63</v>
      </c>
      <c r="F379">
        <v>6266.9188215923277</v>
      </c>
    </row>
    <row r="380" spans="1:6" x14ac:dyDescent="0.3">
      <c r="A380" t="s">
        <v>1092</v>
      </c>
      <c r="B380" t="s">
        <v>1093</v>
      </c>
      <c r="C380" t="s">
        <v>366</v>
      </c>
      <c r="D380" t="s">
        <v>255</v>
      </c>
      <c r="E380">
        <v>63529.326000000001</v>
      </c>
      <c r="F380">
        <v>40535.653202147223</v>
      </c>
    </row>
    <row r="381" spans="1:6" x14ac:dyDescent="0.3">
      <c r="A381" t="s">
        <v>1094</v>
      </c>
      <c r="B381" t="s">
        <v>1095</v>
      </c>
      <c r="C381" t="s">
        <v>440</v>
      </c>
      <c r="D381" t="s">
        <v>543</v>
      </c>
      <c r="E381">
        <v>77310.795200000008</v>
      </c>
      <c r="F381">
        <v>75517.369631614376</v>
      </c>
    </row>
    <row r="382" spans="1:6" x14ac:dyDescent="0.3">
      <c r="A382" t="s">
        <v>1096</v>
      </c>
      <c r="B382" t="s">
        <v>1097</v>
      </c>
      <c r="C382" t="s">
        <v>144</v>
      </c>
      <c r="D382" t="s">
        <v>264</v>
      </c>
      <c r="E382">
        <v>48446.298000000003</v>
      </c>
      <c r="F382">
        <v>24236.884972116812</v>
      </c>
    </row>
    <row r="383" spans="1:6" x14ac:dyDescent="0.3">
      <c r="A383" t="s">
        <v>1098</v>
      </c>
      <c r="B383" t="s">
        <v>1099</v>
      </c>
      <c r="C383" t="s">
        <v>1100</v>
      </c>
      <c r="D383" t="s">
        <v>241</v>
      </c>
      <c r="E383">
        <v>55774.548464000007</v>
      </c>
      <c r="F383">
        <v>45318.172753311344</v>
      </c>
    </row>
    <row r="384" spans="1:6" x14ac:dyDescent="0.3">
      <c r="A384" t="s">
        <v>1101</v>
      </c>
      <c r="B384" t="s">
        <v>1102</v>
      </c>
      <c r="C384" t="s">
        <v>1103</v>
      </c>
      <c r="D384" t="s">
        <v>228</v>
      </c>
      <c r="E384">
        <v>225982.28239999997</v>
      </c>
      <c r="F384">
        <v>166621.42410692206</v>
      </c>
    </row>
    <row r="385" spans="1:6" x14ac:dyDescent="0.3">
      <c r="A385" t="s">
        <v>1104</v>
      </c>
      <c r="B385" t="s">
        <v>1105</v>
      </c>
      <c r="C385" t="s">
        <v>582</v>
      </c>
      <c r="D385" t="s">
        <v>210</v>
      </c>
      <c r="E385">
        <v>194582.93350400002</v>
      </c>
      <c r="F385">
        <v>129521.69943241143</v>
      </c>
    </row>
    <row r="386" spans="1:6" x14ac:dyDescent="0.3">
      <c r="A386" t="s">
        <v>1106</v>
      </c>
      <c r="B386" t="s">
        <v>1107</v>
      </c>
      <c r="C386" t="s">
        <v>1108</v>
      </c>
      <c r="D386" t="s">
        <v>241</v>
      </c>
      <c r="E386">
        <v>62914.986976000007</v>
      </c>
      <c r="F386">
        <v>45336.32873604662</v>
      </c>
    </row>
    <row r="387" spans="1:6" x14ac:dyDescent="0.3">
      <c r="A387" t="s">
        <v>1109</v>
      </c>
      <c r="B387" t="s">
        <v>1110</v>
      </c>
      <c r="C387" t="s">
        <v>1111</v>
      </c>
      <c r="D387" t="s">
        <v>224</v>
      </c>
      <c r="E387">
        <v>102494.516</v>
      </c>
      <c r="F387">
        <v>52669.159071507209</v>
      </c>
    </row>
    <row r="388" spans="1:6" x14ac:dyDescent="0.3">
      <c r="A388" t="s">
        <v>1112</v>
      </c>
      <c r="B388" t="s">
        <v>1113</v>
      </c>
      <c r="C388" t="s">
        <v>1114</v>
      </c>
      <c r="D388" t="s">
        <v>224</v>
      </c>
      <c r="E388">
        <v>82095.515567999988</v>
      </c>
      <c r="F388">
        <v>50212.713922583644</v>
      </c>
    </row>
    <row r="389" spans="1:6" x14ac:dyDescent="0.3">
      <c r="A389" t="s">
        <v>1115</v>
      </c>
      <c r="B389" t="s">
        <v>1116</v>
      </c>
      <c r="C389" t="s">
        <v>227</v>
      </c>
      <c r="D389" t="s">
        <v>228</v>
      </c>
      <c r="E389">
        <v>126539.10869999998</v>
      </c>
      <c r="F389">
        <v>101617.29156384384</v>
      </c>
    </row>
    <row r="390" spans="1:6" x14ac:dyDescent="0.3">
      <c r="A390" t="s">
        <v>1117</v>
      </c>
      <c r="B390" t="s">
        <v>1118</v>
      </c>
      <c r="C390" t="s">
        <v>223</v>
      </c>
      <c r="D390" t="s">
        <v>224</v>
      </c>
      <c r="E390">
        <v>110828.95042000002</v>
      </c>
      <c r="F390">
        <v>62139.212468248166</v>
      </c>
    </row>
    <row r="391" spans="1:6" x14ac:dyDescent="0.3">
      <c r="A391" t="s">
        <v>1119</v>
      </c>
      <c r="B391" t="s">
        <v>1120</v>
      </c>
      <c r="C391" t="s">
        <v>520</v>
      </c>
      <c r="D391" t="s">
        <v>224</v>
      </c>
      <c r="E391">
        <v>65243.898000000001</v>
      </c>
      <c r="F391">
        <v>63206.319754959972</v>
      </c>
    </row>
    <row r="392" spans="1:6" x14ac:dyDescent="0.3">
      <c r="A392" t="s">
        <v>1121</v>
      </c>
      <c r="B392" t="s">
        <v>1122</v>
      </c>
      <c r="C392" t="s">
        <v>1123</v>
      </c>
      <c r="D392" t="s">
        <v>241</v>
      </c>
      <c r="E392">
        <v>2812.6</v>
      </c>
      <c r="F392">
        <v>2771.2092122980257</v>
      </c>
    </row>
    <row r="393" spans="1:6" x14ac:dyDescent="0.3">
      <c r="A393" t="s">
        <v>1124</v>
      </c>
      <c r="B393" t="s">
        <v>1125</v>
      </c>
      <c r="C393" t="s">
        <v>1111</v>
      </c>
      <c r="D393" t="s">
        <v>224</v>
      </c>
      <c r="E393">
        <v>39868.769</v>
      </c>
      <c r="F393">
        <v>33787.241088509858</v>
      </c>
    </row>
    <row r="394" spans="1:6" x14ac:dyDescent="0.3">
      <c r="A394" t="s">
        <v>1126</v>
      </c>
      <c r="B394" t="s">
        <v>1127</v>
      </c>
      <c r="C394" t="s">
        <v>1128</v>
      </c>
      <c r="D394" t="s">
        <v>289</v>
      </c>
      <c r="E394">
        <v>313217.74218</v>
      </c>
      <c r="F394">
        <v>228864.91208217098</v>
      </c>
    </row>
    <row r="395" spans="1:6" x14ac:dyDescent="0.3">
      <c r="A395" t="s">
        <v>1129</v>
      </c>
      <c r="B395" t="s">
        <v>1130</v>
      </c>
      <c r="C395" t="s">
        <v>648</v>
      </c>
      <c r="D395" t="s">
        <v>335</v>
      </c>
      <c r="E395">
        <v>74055.895999999993</v>
      </c>
      <c r="F395">
        <v>71543.359893040921</v>
      </c>
    </row>
    <row r="396" spans="1:6" x14ac:dyDescent="0.3">
      <c r="A396" t="s">
        <v>1131</v>
      </c>
      <c r="B396" t="s">
        <v>1132</v>
      </c>
      <c r="C396" t="s">
        <v>648</v>
      </c>
      <c r="D396" t="s">
        <v>335</v>
      </c>
      <c r="E396">
        <v>4502.1409999999996</v>
      </c>
      <c r="F396">
        <v>2782.8059974627895</v>
      </c>
    </row>
    <row r="397" spans="1:6" x14ac:dyDescent="0.3">
      <c r="A397" t="s">
        <v>1133</v>
      </c>
      <c r="B397" t="s">
        <v>1134</v>
      </c>
      <c r="C397" t="s">
        <v>1135</v>
      </c>
      <c r="D397" t="s">
        <v>241</v>
      </c>
      <c r="E397">
        <v>58042.718479999989</v>
      </c>
      <c r="F397">
        <v>44721.181084989017</v>
      </c>
    </row>
    <row r="398" spans="1:6" x14ac:dyDescent="0.3">
      <c r="A398" t="s">
        <v>1136</v>
      </c>
      <c r="B398" t="s">
        <v>1137</v>
      </c>
      <c r="C398" t="s">
        <v>144</v>
      </c>
      <c r="D398" t="s">
        <v>264</v>
      </c>
      <c r="E398">
        <v>14871.614399999999</v>
      </c>
      <c r="F398">
        <v>5924.0584813249043</v>
      </c>
    </row>
    <row r="399" spans="1:6" x14ac:dyDescent="0.3">
      <c r="A399" t="s">
        <v>1138</v>
      </c>
      <c r="B399" t="s">
        <v>1139</v>
      </c>
      <c r="C399" t="s">
        <v>542</v>
      </c>
      <c r="D399" t="s">
        <v>543</v>
      </c>
      <c r="E399">
        <v>645.79999999999995</v>
      </c>
      <c r="F399">
        <v>325.64894893132021</v>
      </c>
    </row>
    <row r="400" spans="1:6" x14ac:dyDescent="0.3">
      <c r="A400" t="s">
        <v>1140</v>
      </c>
      <c r="B400" t="s">
        <v>1141</v>
      </c>
      <c r="C400" t="s">
        <v>1142</v>
      </c>
      <c r="D400" t="s">
        <v>220</v>
      </c>
      <c r="E400">
        <v>7559.3599999999988</v>
      </c>
      <c r="F400">
        <v>5370.0849537575987</v>
      </c>
    </row>
    <row r="401" spans="1:6" x14ac:dyDescent="0.3">
      <c r="A401" t="s">
        <v>1143</v>
      </c>
      <c r="B401" t="s">
        <v>1144</v>
      </c>
      <c r="C401" t="s">
        <v>355</v>
      </c>
      <c r="D401" t="s">
        <v>255</v>
      </c>
      <c r="E401">
        <v>10234.567999999999</v>
      </c>
      <c r="F401">
        <v>5885.1235714185686</v>
      </c>
    </row>
    <row r="402" spans="1:6" x14ac:dyDescent="0.3">
      <c r="A402" t="s">
        <v>1145</v>
      </c>
      <c r="B402" t="s">
        <v>1146</v>
      </c>
      <c r="C402" t="s">
        <v>326</v>
      </c>
      <c r="D402" t="s">
        <v>327</v>
      </c>
      <c r="E402">
        <v>34043.659</v>
      </c>
      <c r="F402">
        <v>36355.982242088416</v>
      </c>
    </row>
    <row r="403" spans="1:6" x14ac:dyDescent="0.3">
      <c r="A403" t="s">
        <v>1147</v>
      </c>
      <c r="B403" t="s">
        <v>1148</v>
      </c>
      <c r="C403" t="s">
        <v>1149</v>
      </c>
      <c r="D403" t="s">
        <v>268</v>
      </c>
      <c r="E403">
        <v>7561.4211999999989</v>
      </c>
      <c r="F403">
        <v>6649.9522757688928</v>
      </c>
    </row>
    <row r="404" spans="1:6" x14ac:dyDescent="0.3">
      <c r="A404" t="s">
        <v>1150</v>
      </c>
      <c r="B404" t="s">
        <v>1151</v>
      </c>
      <c r="C404" t="s">
        <v>1152</v>
      </c>
      <c r="D404" t="s">
        <v>268</v>
      </c>
      <c r="E404">
        <v>8570.148000000001</v>
      </c>
      <c r="F404">
        <v>5512.8265252120236</v>
      </c>
    </row>
    <row r="405" spans="1:6" x14ac:dyDescent="0.3">
      <c r="A405" t="s">
        <v>1153</v>
      </c>
      <c r="B405" t="s">
        <v>1154</v>
      </c>
      <c r="C405" t="s">
        <v>244</v>
      </c>
      <c r="D405" t="s">
        <v>245</v>
      </c>
      <c r="E405">
        <v>53783.403000000006</v>
      </c>
      <c r="F405">
        <v>33703.693513585626</v>
      </c>
    </row>
    <row r="406" spans="1:6" x14ac:dyDescent="0.3">
      <c r="A406" t="s">
        <v>1155</v>
      </c>
      <c r="B406" t="s">
        <v>1156</v>
      </c>
      <c r="C406" t="s">
        <v>1157</v>
      </c>
      <c r="D406" t="s">
        <v>264</v>
      </c>
      <c r="E406">
        <v>21903.388799999997</v>
      </c>
      <c r="F406">
        <v>8266.6418969461647</v>
      </c>
    </row>
    <row r="407" spans="1:6" x14ac:dyDescent="0.3">
      <c r="A407" t="s">
        <v>1158</v>
      </c>
      <c r="B407" t="s">
        <v>1159</v>
      </c>
      <c r="C407" t="s">
        <v>231</v>
      </c>
      <c r="D407" t="s">
        <v>228</v>
      </c>
      <c r="E407">
        <v>11512.613299999999</v>
      </c>
      <c r="F407">
        <v>10993.184836452303</v>
      </c>
    </row>
    <row r="408" spans="1:6" x14ac:dyDescent="0.3">
      <c r="A408" t="s">
        <v>1160</v>
      </c>
      <c r="B408" t="s">
        <v>1161</v>
      </c>
      <c r="C408" t="s">
        <v>1162</v>
      </c>
      <c r="D408" t="s">
        <v>268</v>
      </c>
      <c r="E408">
        <v>8680.8864000000012</v>
      </c>
      <c r="F408">
        <v>4729.9348490645043</v>
      </c>
    </row>
    <row r="409" spans="1:6" x14ac:dyDescent="0.3">
      <c r="A409" t="s">
        <v>1163</v>
      </c>
      <c r="B409" t="s">
        <v>1164</v>
      </c>
      <c r="C409" t="s">
        <v>309</v>
      </c>
      <c r="D409" t="s">
        <v>276</v>
      </c>
      <c r="E409">
        <v>147189.70360000001</v>
      </c>
      <c r="F409">
        <v>122869.96678249893</v>
      </c>
    </row>
    <row r="410" spans="1:6" x14ac:dyDescent="0.3">
      <c r="A410" t="s">
        <v>1165</v>
      </c>
      <c r="B410" t="s">
        <v>1166</v>
      </c>
      <c r="C410" t="s">
        <v>275</v>
      </c>
      <c r="D410" t="s">
        <v>276</v>
      </c>
      <c r="E410">
        <v>95762.4712</v>
      </c>
      <c r="F410">
        <v>53412.94244692233</v>
      </c>
    </row>
    <row r="411" spans="1:6" x14ac:dyDescent="0.3">
      <c r="A411" t="s">
        <v>1167</v>
      </c>
      <c r="B411" t="s">
        <v>1168</v>
      </c>
      <c r="C411" t="s">
        <v>1169</v>
      </c>
      <c r="D411" t="s">
        <v>293</v>
      </c>
      <c r="E411">
        <v>175850.21233999997</v>
      </c>
      <c r="F411">
        <v>128828.78635798907</v>
      </c>
    </row>
    <row r="412" spans="1:6" x14ac:dyDescent="0.3">
      <c r="A412" t="s">
        <v>1170</v>
      </c>
      <c r="B412" t="s">
        <v>1171</v>
      </c>
      <c r="C412" t="s">
        <v>1172</v>
      </c>
      <c r="D412" t="s">
        <v>276</v>
      </c>
      <c r="E412">
        <v>52890.186256000001</v>
      </c>
      <c r="F412">
        <v>49350.432543375449</v>
      </c>
    </row>
    <row r="413" spans="1:6" x14ac:dyDescent="0.3">
      <c r="A413" t="s">
        <v>1173</v>
      </c>
      <c r="B413" t="s">
        <v>1174</v>
      </c>
      <c r="C413" t="s">
        <v>1175</v>
      </c>
      <c r="D413" t="s">
        <v>245</v>
      </c>
      <c r="E413">
        <v>93220.609000000026</v>
      </c>
      <c r="F413">
        <v>82819.033664519855</v>
      </c>
    </row>
    <row r="414" spans="1:6" x14ac:dyDescent="0.3">
      <c r="A414" t="s">
        <v>1176</v>
      </c>
      <c r="B414" t="s">
        <v>1177</v>
      </c>
      <c r="C414" t="s">
        <v>1178</v>
      </c>
      <c r="D414" t="s">
        <v>255</v>
      </c>
      <c r="E414">
        <v>1182.8800000000001</v>
      </c>
      <c r="F414">
        <v>788.84478538899793</v>
      </c>
    </row>
    <row r="415" spans="1:6" x14ac:dyDescent="0.3">
      <c r="A415" t="s">
        <v>1179</v>
      </c>
      <c r="B415" t="s">
        <v>1180</v>
      </c>
      <c r="C415" t="s">
        <v>267</v>
      </c>
      <c r="D415" t="s">
        <v>268</v>
      </c>
      <c r="E415">
        <v>100441.84299999999</v>
      </c>
      <c r="F415">
        <v>111713.54374384877</v>
      </c>
    </row>
    <row r="416" spans="1:6" x14ac:dyDescent="0.3">
      <c r="A416" t="s">
        <v>1181</v>
      </c>
      <c r="B416" t="s">
        <v>1182</v>
      </c>
      <c r="C416" t="s">
        <v>1183</v>
      </c>
      <c r="D416" t="s">
        <v>543</v>
      </c>
      <c r="E416">
        <v>19185.016328000002</v>
      </c>
      <c r="F416">
        <v>15898.143358464475</v>
      </c>
    </row>
    <row r="417" spans="1:6" x14ac:dyDescent="0.3">
      <c r="A417" t="s">
        <v>1184</v>
      </c>
      <c r="B417" t="s">
        <v>1185</v>
      </c>
      <c r="C417" t="s">
        <v>734</v>
      </c>
      <c r="D417" t="s">
        <v>268</v>
      </c>
      <c r="E417">
        <v>43924.110911999996</v>
      </c>
      <c r="F417">
        <v>42326.934786809194</v>
      </c>
    </row>
    <row r="418" spans="1:6" x14ac:dyDescent="0.3">
      <c r="A418" t="s">
        <v>1186</v>
      </c>
      <c r="B418" t="s">
        <v>1187</v>
      </c>
      <c r="C418" t="s">
        <v>267</v>
      </c>
      <c r="D418" t="s">
        <v>268</v>
      </c>
      <c r="E418">
        <v>75807.17</v>
      </c>
      <c r="F418">
        <v>76659.788409434521</v>
      </c>
    </row>
    <row r="419" spans="1:6" x14ac:dyDescent="0.3">
      <c r="A419" t="s">
        <v>1188</v>
      </c>
      <c r="B419" t="s">
        <v>1189</v>
      </c>
      <c r="C419" t="s">
        <v>520</v>
      </c>
      <c r="D419" t="s">
        <v>224</v>
      </c>
      <c r="E419">
        <v>47076.860740000004</v>
      </c>
      <c r="F419">
        <v>45966.027962282213</v>
      </c>
    </row>
    <row r="420" spans="1:6" x14ac:dyDescent="0.3">
      <c r="A420" t="s">
        <v>1190</v>
      </c>
      <c r="B420" t="s">
        <v>1191</v>
      </c>
      <c r="C420" t="s">
        <v>490</v>
      </c>
      <c r="D420" t="s">
        <v>335</v>
      </c>
      <c r="E420">
        <v>133298.44665000006</v>
      </c>
      <c r="F420">
        <v>112160.279830132</v>
      </c>
    </row>
    <row r="421" spans="1:6" x14ac:dyDescent="0.3">
      <c r="A421" t="s">
        <v>1192</v>
      </c>
      <c r="B421" t="s">
        <v>1193</v>
      </c>
      <c r="C421" t="s">
        <v>1194</v>
      </c>
      <c r="D421" t="s">
        <v>374</v>
      </c>
      <c r="E421">
        <v>11547.8568</v>
      </c>
      <c r="F421">
        <v>8439.6926286228372</v>
      </c>
    </row>
    <row r="422" spans="1:6" x14ac:dyDescent="0.3">
      <c r="A422" t="s">
        <v>1195</v>
      </c>
      <c r="B422" t="s">
        <v>1196</v>
      </c>
      <c r="C422" t="s">
        <v>309</v>
      </c>
      <c r="D422" t="s">
        <v>276</v>
      </c>
      <c r="E422">
        <v>184834.75400000002</v>
      </c>
      <c r="F422">
        <v>121624.39499612052</v>
      </c>
    </row>
    <row r="423" spans="1:6" x14ac:dyDescent="0.3">
      <c r="A423" t="s">
        <v>1197</v>
      </c>
      <c r="B423" t="s">
        <v>1198</v>
      </c>
      <c r="C423" t="s">
        <v>448</v>
      </c>
      <c r="D423" t="s">
        <v>327</v>
      </c>
      <c r="E423">
        <v>74111.252999999997</v>
      </c>
      <c r="F423">
        <v>70471.57627148513</v>
      </c>
    </row>
    <row r="424" spans="1:6" x14ac:dyDescent="0.3">
      <c r="A424" t="s">
        <v>1199</v>
      </c>
      <c r="B424" t="s">
        <v>1200</v>
      </c>
      <c r="C424" t="s">
        <v>361</v>
      </c>
      <c r="D424" t="s">
        <v>245</v>
      </c>
      <c r="E424">
        <v>19971.811999999998</v>
      </c>
      <c r="F424">
        <v>10929.152192125683</v>
      </c>
    </row>
    <row r="425" spans="1:6" x14ac:dyDescent="0.3">
      <c r="A425" t="s">
        <v>1201</v>
      </c>
      <c r="B425" t="s">
        <v>1202</v>
      </c>
      <c r="C425" t="s">
        <v>1203</v>
      </c>
      <c r="D425" t="s">
        <v>335</v>
      </c>
      <c r="E425">
        <v>1065.8375999999998</v>
      </c>
      <c r="F425">
        <v>1041.3110586301614</v>
      </c>
    </row>
    <row r="426" spans="1:6" x14ac:dyDescent="0.3">
      <c r="A426" t="s">
        <v>1204</v>
      </c>
      <c r="B426" t="s">
        <v>1205</v>
      </c>
      <c r="C426" t="s">
        <v>426</v>
      </c>
      <c r="D426" t="s">
        <v>335</v>
      </c>
      <c r="E426">
        <v>228052.98319999978</v>
      </c>
      <c r="F426">
        <v>177800.53009512112</v>
      </c>
    </row>
    <row r="427" spans="1:6" x14ac:dyDescent="0.3">
      <c r="A427" t="s">
        <v>1206</v>
      </c>
      <c r="B427" t="s">
        <v>1207</v>
      </c>
      <c r="C427" t="s">
        <v>1208</v>
      </c>
      <c r="D427" t="s">
        <v>327</v>
      </c>
      <c r="E427">
        <v>24649.593999999997</v>
      </c>
      <c r="F427">
        <v>23143.450602271012</v>
      </c>
    </row>
    <row r="428" spans="1:6" x14ac:dyDescent="0.3">
      <c r="A428" t="s">
        <v>1209</v>
      </c>
      <c r="B428" t="s">
        <v>1210</v>
      </c>
      <c r="C428" t="s">
        <v>555</v>
      </c>
      <c r="D428" t="s">
        <v>374</v>
      </c>
      <c r="E428">
        <v>8890.1696000000011</v>
      </c>
      <c r="F428">
        <v>7876.7652276199333</v>
      </c>
    </row>
    <row r="429" spans="1:6" x14ac:dyDescent="0.3">
      <c r="A429" t="s">
        <v>1211</v>
      </c>
      <c r="B429" t="s">
        <v>1212</v>
      </c>
      <c r="C429" t="s">
        <v>160</v>
      </c>
      <c r="D429" t="s">
        <v>264</v>
      </c>
      <c r="E429">
        <v>22777.536320000003</v>
      </c>
      <c r="F429">
        <v>11314.962301134417</v>
      </c>
    </row>
    <row r="430" spans="1:6" x14ac:dyDescent="0.3">
      <c r="A430" t="s">
        <v>1213</v>
      </c>
      <c r="B430" t="s">
        <v>1214</v>
      </c>
      <c r="C430" t="s">
        <v>1215</v>
      </c>
      <c r="D430" t="s">
        <v>245</v>
      </c>
      <c r="E430">
        <v>13703.22</v>
      </c>
      <c r="F430">
        <v>10427.785128160369</v>
      </c>
    </row>
    <row r="431" spans="1:6" x14ac:dyDescent="0.3">
      <c r="A431" t="s">
        <v>1216</v>
      </c>
      <c r="B431" t="s">
        <v>1217</v>
      </c>
      <c r="C431" t="s">
        <v>227</v>
      </c>
      <c r="D431" t="s">
        <v>228</v>
      </c>
      <c r="E431">
        <v>29102.239000000001</v>
      </c>
      <c r="F431">
        <v>15706.01457925019</v>
      </c>
    </row>
    <row r="432" spans="1:6" x14ac:dyDescent="0.3">
      <c r="A432" t="s">
        <v>1218</v>
      </c>
      <c r="B432" t="s">
        <v>1219</v>
      </c>
      <c r="C432" t="s">
        <v>296</v>
      </c>
      <c r="D432" t="s">
        <v>224</v>
      </c>
      <c r="E432">
        <v>42084.695999999996</v>
      </c>
      <c r="F432">
        <v>35639.669586813026</v>
      </c>
    </row>
    <row r="433" spans="1:6" x14ac:dyDescent="0.3">
      <c r="A433" t="s">
        <v>1220</v>
      </c>
      <c r="B433" t="s">
        <v>1221</v>
      </c>
      <c r="C433" t="s">
        <v>669</v>
      </c>
      <c r="D433" t="s">
        <v>224</v>
      </c>
      <c r="E433">
        <v>15496.752000000002</v>
      </c>
      <c r="F433">
        <v>7839.3120548575671</v>
      </c>
    </row>
    <row r="434" spans="1:6" x14ac:dyDescent="0.3">
      <c r="A434" t="s">
        <v>1222</v>
      </c>
      <c r="B434" t="s">
        <v>1223</v>
      </c>
      <c r="C434" t="s">
        <v>1100</v>
      </c>
      <c r="D434" t="s">
        <v>241</v>
      </c>
      <c r="E434">
        <v>10647.160000000002</v>
      </c>
      <c r="F434">
        <v>8088.2879055041885</v>
      </c>
    </row>
    <row r="435" spans="1:6" x14ac:dyDescent="0.3">
      <c r="A435" t="s">
        <v>1224</v>
      </c>
      <c r="B435" t="s">
        <v>1225</v>
      </c>
      <c r="C435" t="s">
        <v>258</v>
      </c>
      <c r="D435" t="s">
        <v>255</v>
      </c>
      <c r="E435">
        <v>178134.96796799995</v>
      </c>
      <c r="F435">
        <v>120717.40616277009</v>
      </c>
    </row>
    <row r="436" spans="1:6" x14ac:dyDescent="0.3">
      <c r="A436" t="s">
        <v>1226</v>
      </c>
      <c r="B436" t="s">
        <v>1227</v>
      </c>
      <c r="C436" t="s">
        <v>493</v>
      </c>
      <c r="D436" t="s">
        <v>245</v>
      </c>
      <c r="E436">
        <v>55271.091839999979</v>
      </c>
      <c r="F436">
        <v>53568.458084832746</v>
      </c>
    </row>
    <row r="437" spans="1:6" x14ac:dyDescent="0.3">
      <c r="A437" t="s">
        <v>1228</v>
      </c>
      <c r="B437" t="s">
        <v>1229</v>
      </c>
      <c r="C437" t="s">
        <v>1230</v>
      </c>
      <c r="D437" t="s">
        <v>289</v>
      </c>
      <c r="E437">
        <v>135370.84500000003</v>
      </c>
      <c r="F437">
        <v>117086.75296729394</v>
      </c>
    </row>
    <row r="438" spans="1:6" x14ac:dyDescent="0.3">
      <c r="A438" t="s">
        <v>1231</v>
      </c>
      <c r="B438" t="s">
        <v>1232</v>
      </c>
      <c r="C438" t="s">
        <v>244</v>
      </c>
      <c r="D438" t="s">
        <v>245</v>
      </c>
      <c r="E438">
        <v>31197.282999999996</v>
      </c>
      <c r="F438">
        <v>26096.795895112631</v>
      </c>
    </row>
    <row r="439" spans="1:6" x14ac:dyDescent="0.3">
      <c r="A439" t="s">
        <v>1233</v>
      </c>
      <c r="B439" t="s">
        <v>1234</v>
      </c>
      <c r="C439" t="s">
        <v>610</v>
      </c>
      <c r="D439" t="s">
        <v>327</v>
      </c>
      <c r="E439">
        <v>20733.011999999999</v>
      </c>
      <c r="F439">
        <v>22207.607102200491</v>
      </c>
    </row>
    <row r="440" spans="1:6" x14ac:dyDescent="0.3">
      <c r="A440" t="s">
        <v>1235</v>
      </c>
      <c r="B440" t="s">
        <v>1236</v>
      </c>
      <c r="C440" t="s">
        <v>429</v>
      </c>
      <c r="D440" t="s">
        <v>210</v>
      </c>
      <c r="E440">
        <v>34238.543999999994</v>
      </c>
      <c r="F440">
        <v>31160.647916815898</v>
      </c>
    </row>
    <row r="441" spans="1:6" x14ac:dyDescent="0.3">
      <c r="A441" t="s">
        <v>1237</v>
      </c>
      <c r="B441" t="s">
        <v>1238</v>
      </c>
      <c r="C441" t="s">
        <v>240</v>
      </c>
      <c r="D441" t="s">
        <v>241</v>
      </c>
      <c r="E441">
        <v>38743.512000000002</v>
      </c>
      <c r="F441">
        <v>20945.26029418303</v>
      </c>
    </row>
    <row r="442" spans="1:6" x14ac:dyDescent="0.3">
      <c r="A442" t="s">
        <v>1239</v>
      </c>
      <c r="B442" t="s">
        <v>1240</v>
      </c>
      <c r="C442" t="s">
        <v>1241</v>
      </c>
      <c r="D442" t="s">
        <v>272</v>
      </c>
      <c r="E442">
        <v>93564.338080000016</v>
      </c>
      <c r="F442">
        <v>77736.571612818181</v>
      </c>
    </row>
    <row r="443" spans="1:6" x14ac:dyDescent="0.3">
      <c r="A443" t="s">
        <v>1242</v>
      </c>
      <c r="B443" t="s">
        <v>1243</v>
      </c>
      <c r="C443" t="s">
        <v>504</v>
      </c>
      <c r="D443" t="s">
        <v>293</v>
      </c>
      <c r="E443">
        <v>224159.67239999998</v>
      </c>
      <c r="F443">
        <v>181179.65117800137</v>
      </c>
    </row>
    <row r="444" spans="1:6" x14ac:dyDescent="0.3">
      <c r="A444" t="s">
        <v>1244</v>
      </c>
      <c r="B444" t="s">
        <v>1245</v>
      </c>
      <c r="C444" t="s">
        <v>373</v>
      </c>
      <c r="D444" t="s">
        <v>374</v>
      </c>
      <c r="E444">
        <v>19727.802856000002</v>
      </c>
      <c r="F444">
        <v>16261.341575081653</v>
      </c>
    </row>
    <row r="445" spans="1:6" x14ac:dyDescent="0.3">
      <c r="A445" t="s">
        <v>1246</v>
      </c>
      <c r="B445" t="s">
        <v>1247</v>
      </c>
      <c r="C445" t="s">
        <v>1248</v>
      </c>
      <c r="D445" t="s">
        <v>268</v>
      </c>
      <c r="E445">
        <v>5005.0559999999996</v>
      </c>
      <c r="F445">
        <v>3746.3873791002566</v>
      </c>
    </row>
    <row r="446" spans="1:6" x14ac:dyDescent="0.3">
      <c r="A446" t="s">
        <v>1249</v>
      </c>
      <c r="B446" t="s">
        <v>1250</v>
      </c>
      <c r="C446" t="s">
        <v>504</v>
      </c>
      <c r="D446" t="s">
        <v>293</v>
      </c>
      <c r="E446">
        <v>199927.84759999995</v>
      </c>
      <c r="F446">
        <v>192421.22055870079</v>
      </c>
    </row>
    <row r="447" spans="1:6" x14ac:dyDescent="0.3">
      <c r="A447" t="s">
        <v>1251</v>
      </c>
      <c r="B447" t="s">
        <v>1252</v>
      </c>
      <c r="C447" t="s">
        <v>938</v>
      </c>
      <c r="D447" t="s">
        <v>255</v>
      </c>
      <c r="E447">
        <v>1396.3999999999999</v>
      </c>
      <c r="F447">
        <v>1060.7659822674957</v>
      </c>
    </row>
    <row r="448" spans="1:6" x14ac:dyDescent="0.3">
      <c r="A448" t="s">
        <v>1253</v>
      </c>
      <c r="B448" t="s">
        <v>1254</v>
      </c>
      <c r="C448" t="s">
        <v>1100</v>
      </c>
      <c r="D448" t="s">
        <v>241</v>
      </c>
      <c r="E448">
        <v>91451.520000000004</v>
      </c>
      <c r="F448">
        <v>87603.575831334354</v>
      </c>
    </row>
    <row r="449" spans="1:6" x14ac:dyDescent="0.3">
      <c r="A449" t="s">
        <v>1255</v>
      </c>
      <c r="B449" t="s">
        <v>1256</v>
      </c>
      <c r="C449" t="s">
        <v>1257</v>
      </c>
      <c r="D449" t="s">
        <v>289</v>
      </c>
      <c r="E449">
        <v>25845.002</v>
      </c>
      <c r="F449">
        <v>14494.343828351162</v>
      </c>
    </row>
    <row r="450" spans="1:6" x14ac:dyDescent="0.3">
      <c r="A450" t="s">
        <v>1258</v>
      </c>
      <c r="B450" t="s">
        <v>1259</v>
      </c>
      <c r="C450" t="s">
        <v>352</v>
      </c>
      <c r="D450" t="s">
        <v>268</v>
      </c>
      <c r="E450">
        <v>31214.39904</v>
      </c>
      <c r="F450">
        <v>32984.869570735238</v>
      </c>
    </row>
    <row r="451" spans="1:6" x14ac:dyDescent="0.3">
      <c r="A451" t="s">
        <v>1260</v>
      </c>
      <c r="B451" t="s">
        <v>1261</v>
      </c>
      <c r="C451" t="s">
        <v>1060</v>
      </c>
      <c r="D451" t="s">
        <v>210</v>
      </c>
      <c r="E451">
        <v>526160.31000000006</v>
      </c>
      <c r="F451">
        <v>352053.10895296512</v>
      </c>
    </row>
    <row r="452" spans="1:6" x14ac:dyDescent="0.3">
      <c r="A452" t="s">
        <v>1262</v>
      </c>
      <c r="B452" t="s">
        <v>1263</v>
      </c>
      <c r="C452" t="s">
        <v>482</v>
      </c>
      <c r="D452" t="s">
        <v>276</v>
      </c>
      <c r="E452">
        <v>31113.8</v>
      </c>
      <c r="F452">
        <v>15840.108500164786</v>
      </c>
    </row>
    <row r="453" spans="1:6" x14ac:dyDescent="0.3">
      <c r="A453" t="s">
        <v>1264</v>
      </c>
      <c r="B453" t="s">
        <v>1265</v>
      </c>
      <c r="C453" t="s">
        <v>523</v>
      </c>
      <c r="D453" t="s">
        <v>241</v>
      </c>
      <c r="E453">
        <v>12685.944</v>
      </c>
      <c r="F453">
        <v>10859.839898653508</v>
      </c>
    </row>
    <row r="454" spans="1:6" x14ac:dyDescent="0.3">
      <c r="A454" t="s">
        <v>1266</v>
      </c>
      <c r="B454" t="s">
        <v>1267</v>
      </c>
      <c r="C454" t="s">
        <v>152</v>
      </c>
      <c r="D454" t="s">
        <v>264</v>
      </c>
      <c r="E454">
        <v>150504.42976000003</v>
      </c>
      <c r="F454">
        <v>80845.758690981223</v>
      </c>
    </row>
    <row r="455" spans="1:6" x14ac:dyDescent="0.3">
      <c r="A455" t="s">
        <v>1268</v>
      </c>
      <c r="B455" t="s">
        <v>1269</v>
      </c>
      <c r="C455" t="s">
        <v>1270</v>
      </c>
      <c r="D455" t="s">
        <v>289</v>
      </c>
      <c r="E455">
        <v>39461.198880000004</v>
      </c>
      <c r="F455">
        <v>21239.683211329091</v>
      </c>
    </row>
    <row r="456" spans="1:6" x14ac:dyDescent="0.3">
      <c r="A456" t="s">
        <v>1271</v>
      </c>
      <c r="B456" t="s">
        <v>1272</v>
      </c>
      <c r="C456" t="s">
        <v>373</v>
      </c>
      <c r="D456" t="s">
        <v>374</v>
      </c>
      <c r="E456">
        <v>25416.128799999999</v>
      </c>
      <c r="F456">
        <v>19717.438011934111</v>
      </c>
    </row>
    <row r="457" spans="1:6" x14ac:dyDescent="0.3">
      <c r="A457" t="s">
        <v>1273</v>
      </c>
      <c r="B457" t="s">
        <v>1274</v>
      </c>
      <c r="C457" t="s">
        <v>240</v>
      </c>
      <c r="D457" t="s">
        <v>241</v>
      </c>
      <c r="E457">
        <v>36668.841480000003</v>
      </c>
      <c r="F457">
        <v>32885.686455117793</v>
      </c>
    </row>
    <row r="458" spans="1:6" x14ac:dyDescent="0.3">
      <c r="A458" t="s">
        <v>1275</v>
      </c>
      <c r="B458" t="s">
        <v>1276</v>
      </c>
      <c r="C458" t="s">
        <v>152</v>
      </c>
      <c r="D458" t="s">
        <v>264</v>
      </c>
      <c r="E458">
        <v>60588.147255999997</v>
      </c>
      <c r="F458">
        <v>8188.8772327977358</v>
      </c>
    </row>
    <row r="459" spans="1:6" x14ac:dyDescent="0.3">
      <c r="A459" t="s">
        <v>1277</v>
      </c>
      <c r="B459" t="s">
        <v>1278</v>
      </c>
      <c r="C459" t="s">
        <v>373</v>
      </c>
      <c r="D459" t="s">
        <v>374</v>
      </c>
      <c r="E459">
        <v>36599.628799999991</v>
      </c>
      <c r="F459">
        <v>23358.610110389294</v>
      </c>
    </row>
    <row r="460" spans="1:6" x14ac:dyDescent="0.3">
      <c r="A460" t="s">
        <v>1279</v>
      </c>
      <c r="B460" t="s">
        <v>1280</v>
      </c>
      <c r="C460" t="s">
        <v>440</v>
      </c>
      <c r="D460" t="s">
        <v>543</v>
      </c>
      <c r="E460">
        <v>112344.93380000003</v>
      </c>
      <c r="F460">
        <v>67394.346460868866</v>
      </c>
    </row>
    <row r="461" spans="1:6" x14ac:dyDescent="0.3">
      <c r="A461" t="s">
        <v>1281</v>
      </c>
      <c r="B461" t="s">
        <v>1282</v>
      </c>
      <c r="C461" t="s">
        <v>331</v>
      </c>
      <c r="D461" t="s">
        <v>327</v>
      </c>
      <c r="E461">
        <v>43880.925999999999</v>
      </c>
      <c r="F461">
        <v>41577.667519469323</v>
      </c>
    </row>
    <row r="462" spans="1:6" x14ac:dyDescent="0.3">
      <c r="A462" t="s">
        <v>1283</v>
      </c>
      <c r="B462" t="s">
        <v>1284</v>
      </c>
      <c r="C462" t="s">
        <v>373</v>
      </c>
      <c r="D462" t="s">
        <v>374</v>
      </c>
      <c r="E462">
        <v>21156.313600000001</v>
      </c>
      <c r="F462">
        <v>13299.184185497579</v>
      </c>
    </row>
    <row r="463" spans="1:6" x14ac:dyDescent="0.3">
      <c r="A463" t="s">
        <v>1285</v>
      </c>
      <c r="B463" t="s">
        <v>1286</v>
      </c>
      <c r="C463" t="s">
        <v>493</v>
      </c>
      <c r="D463" t="s">
        <v>245</v>
      </c>
      <c r="E463">
        <v>1973.0599999999997</v>
      </c>
      <c r="F463">
        <v>1577.0328680824352</v>
      </c>
    </row>
    <row r="464" spans="1:6" x14ac:dyDescent="0.3">
      <c r="A464" t="s">
        <v>1287</v>
      </c>
      <c r="B464" t="s">
        <v>1288</v>
      </c>
      <c r="C464" t="s">
        <v>1289</v>
      </c>
      <c r="D464" t="s">
        <v>327</v>
      </c>
      <c r="E464">
        <v>43412.750399999997</v>
      </c>
      <c r="F464">
        <v>31193.442173874857</v>
      </c>
    </row>
    <row r="465" spans="1:6" x14ac:dyDescent="0.3">
      <c r="A465" t="s">
        <v>1290</v>
      </c>
      <c r="B465" t="s">
        <v>1291</v>
      </c>
      <c r="C465" t="s">
        <v>448</v>
      </c>
      <c r="D465" t="s">
        <v>327</v>
      </c>
      <c r="E465">
        <v>35376.755519999999</v>
      </c>
      <c r="F465">
        <v>25527.33502085603</v>
      </c>
    </row>
    <row r="466" spans="1:6" x14ac:dyDescent="0.3">
      <c r="A466" t="s">
        <v>1292</v>
      </c>
      <c r="B466" t="s">
        <v>1293</v>
      </c>
      <c r="C466" t="s">
        <v>373</v>
      </c>
      <c r="D466" t="s">
        <v>374</v>
      </c>
      <c r="E466">
        <v>9773.24</v>
      </c>
      <c r="F466">
        <v>9202.3650238461541</v>
      </c>
    </row>
    <row r="467" spans="1:6" x14ac:dyDescent="0.3">
      <c r="A467" t="s">
        <v>1294</v>
      </c>
      <c r="B467" t="s">
        <v>1295</v>
      </c>
      <c r="C467" t="s">
        <v>700</v>
      </c>
      <c r="D467" t="s">
        <v>210</v>
      </c>
      <c r="E467">
        <v>77775.617399999988</v>
      </c>
      <c r="F467">
        <v>48665.145126619092</v>
      </c>
    </row>
    <row r="468" spans="1:6" x14ac:dyDescent="0.3">
      <c r="A468" t="s">
        <v>1296</v>
      </c>
      <c r="B468" t="s">
        <v>1297</v>
      </c>
      <c r="C468" t="s">
        <v>571</v>
      </c>
      <c r="D468" t="s">
        <v>276</v>
      </c>
      <c r="E468">
        <v>137584.864</v>
      </c>
      <c r="F468">
        <v>76039.533183800057</v>
      </c>
    </row>
    <row r="469" spans="1:6" x14ac:dyDescent="0.3">
      <c r="A469" t="s">
        <v>1298</v>
      </c>
      <c r="B469" t="s">
        <v>1299</v>
      </c>
      <c r="C469" t="s">
        <v>918</v>
      </c>
      <c r="D469" t="s">
        <v>210</v>
      </c>
      <c r="E469">
        <v>139642.89240000001</v>
      </c>
      <c r="F469">
        <v>120980.29611708915</v>
      </c>
    </row>
    <row r="470" spans="1:6" x14ac:dyDescent="0.3">
      <c r="A470" t="s">
        <v>1300</v>
      </c>
      <c r="B470" t="s">
        <v>1301</v>
      </c>
      <c r="C470" t="s">
        <v>1302</v>
      </c>
      <c r="D470" t="s">
        <v>327</v>
      </c>
      <c r="E470">
        <v>8437.1440000000002</v>
      </c>
      <c r="F470">
        <v>4916.9508613628204</v>
      </c>
    </row>
    <row r="471" spans="1:6" x14ac:dyDescent="0.3">
      <c r="A471" t="s">
        <v>1303</v>
      </c>
      <c r="B471" t="s">
        <v>1304</v>
      </c>
      <c r="C471" t="s">
        <v>1305</v>
      </c>
      <c r="D471" t="s">
        <v>289</v>
      </c>
      <c r="E471">
        <v>74861.881000000008</v>
      </c>
      <c r="F471">
        <v>68449.48659352008</v>
      </c>
    </row>
    <row r="472" spans="1:6" x14ac:dyDescent="0.3">
      <c r="A472" t="s">
        <v>1306</v>
      </c>
      <c r="B472" t="s">
        <v>1307</v>
      </c>
      <c r="C472" t="s">
        <v>672</v>
      </c>
      <c r="D472" t="s">
        <v>241</v>
      </c>
      <c r="E472">
        <v>11669.73144</v>
      </c>
      <c r="F472">
        <v>7272.4971349398766</v>
      </c>
    </row>
    <row r="473" spans="1:6" x14ac:dyDescent="0.3">
      <c r="A473" t="s">
        <v>1308</v>
      </c>
      <c r="B473" t="s">
        <v>1309</v>
      </c>
      <c r="C473" t="s">
        <v>1310</v>
      </c>
      <c r="D473" t="s">
        <v>241</v>
      </c>
      <c r="E473">
        <v>15762.214</v>
      </c>
      <c r="F473">
        <v>15616.59021960051</v>
      </c>
    </row>
    <row r="474" spans="1:6" x14ac:dyDescent="0.3">
      <c r="A474" t="s">
        <v>1311</v>
      </c>
      <c r="B474" t="s">
        <v>1312</v>
      </c>
      <c r="C474" t="s">
        <v>520</v>
      </c>
      <c r="D474" t="s">
        <v>224</v>
      </c>
      <c r="E474">
        <v>237.99999999999997</v>
      </c>
      <c r="F474">
        <v>222.53893185982719</v>
      </c>
    </row>
    <row r="475" spans="1:6" x14ac:dyDescent="0.3">
      <c r="A475" t="s">
        <v>1313</v>
      </c>
      <c r="B475" t="s">
        <v>1314</v>
      </c>
      <c r="C475" t="s">
        <v>1020</v>
      </c>
      <c r="D475" t="s">
        <v>241</v>
      </c>
      <c r="E475">
        <v>13651.5952</v>
      </c>
      <c r="F475">
        <v>8565.2016991255132</v>
      </c>
    </row>
    <row r="476" spans="1:6" x14ac:dyDescent="0.3">
      <c r="A476" t="s">
        <v>1315</v>
      </c>
      <c r="B476" t="s">
        <v>1316</v>
      </c>
      <c r="C476" t="s">
        <v>1317</v>
      </c>
      <c r="D476" t="s">
        <v>255</v>
      </c>
      <c r="E476">
        <v>72346.635856000008</v>
      </c>
      <c r="F476">
        <v>46150.459065560513</v>
      </c>
    </row>
    <row r="477" spans="1:6" x14ac:dyDescent="0.3">
      <c r="A477" t="s">
        <v>1318</v>
      </c>
      <c r="B477" t="s">
        <v>1319</v>
      </c>
      <c r="C477" t="s">
        <v>144</v>
      </c>
      <c r="D477" t="s">
        <v>264</v>
      </c>
      <c r="E477">
        <v>133389.65563999995</v>
      </c>
      <c r="F477">
        <v>101355.83394335127</v>
      </c>
    </row>
    <row r="478" spans="1:6" x14ac:dyDescent="0.3">
      <c r="A478" t="s">
        <v>1320</v>
      </c>
      <c r="B478" t="s">
        <v>1321</v>
      </c>
      <c r="C478" t="s">
        <v>520</v>
      </c>
      <c r="D478" t="s">
        <v>224</v>
      </c>
      <c r="E478">
        <v>17719.207775999999</v>
      </c>
      <c r="F478">
        <v>17225.028982687571</v>
      </c>
    </row>
    <row r="479" spans="1:6" x14ac:dyDescent="0.3">
      <c r="A479" t="s">
        <v>1322</v>
      </c>
      <c r="B479" t="s">
        <v>1323</v>
      </c>
      <c r="C479" t="s">
        <v>271</v>
      </c>
      <c r="D479" t="s">
        <v>272</v>
      </c>
      <c r="E479">
        <v>42226.273440000004</v>
      </c>
      <c r="F479">
        <v>39124.253285223582</v>
      </c>
    </row>
    <row r="480" spans="1:6" x14ac:dyDescent="0.3">
      <c r="A480" t="s">
        <v>1324</v>
      </c>
      <c r="B480" t="s">
        <v>1325</v>
      </c>
      <c r="C480" t="s">
        <v>830</v>
      </c>
      <c r="D480" t="s">
        <v>241</v>
      </c>
      <c r="E480">
        <v>41922.825680000002</v>
      </c>
      <c r="F480">
        <v>31040.363214253928</v>
      </c>
    </row>
    <row r="481" spans="1:6" x14ac:dyDescent="0.3">
      <c r="A481" t="s">
        <v>1326</v>
      </c>
      <c r="B481" t="s">
        <v>1327</v>
      </c>
      <c r="C481" t="s">
        <v>339</v>
      </c>
      <c r="D481" t="s">
        <v>293</v>
      </c>
      <c r="E481">
        <v>97597.837055999989</v>
      </c>
      <c r="F481">
        <v>81972.503876495088</v>
      </c>
    </row>
    <row r="482" spans="1:6" x14ac:dyDescent="0.3">
      <c r="A482" t="s">
        <v>1328</v>
      </c>
      <c r="B482" t="s">
        <v>1329</v>
      </c>
      <c r="C482" t="s">
        <v>1330</v>
      </c>
      <c r="D482" t="s">
        <v>289</v>
      </c>
      <c r="E482">
        <v>173081.30800000002</v>
      </c>
      <c r="F482">
        <v>151600.26494323972</v>
      </c>
    </row>
    <row r="483" spans="1:6" x14ac:dyDescent="0.3">
      <c r="A483" t="s">
        <v>1331</v>
      </c>
      <c r="B483" t="s">
        <v>1332</v>
      </c>
      <c r="C483" t="s">
        <v>1020</v>
      </c>
      <c r="D483" t="s">
        <v>241</v>
      </c>
      <c r="E483">
        <v>27807.706799999996</v>
      </c>
      <c r="F483">
        <v>22429.513980498992</v>
      </c>
    </row>
    <row r="484" spans="1:6" x14ac:dyDescent="0.3">
      <c r="A484" t="s">
        <v>1333</v>
      </c>
      <c r="B484" t="s">
        <v>1334</v>
      </c>
      <c r="C484" t="s">
        <v>1020</v>
      </c>
      <c r="D484" t="s">
        <v>241</v>
      </c>
      <c r="E484">
        <v>98133.403199999986</v>
      </c>
      <c r="F484">
        <v>65067.235219078873</v>
      </c>
    </row>
    <row r="485" spans="1:6" x14ac:dyDescent="0.3">
      <c r="A485" t="s">
        <v>1335</v>
      </c>
      <c r="B485" t="s">
        <v>1336</v>
      </c>
      <c r="C485" t="s">
        <v>485</v>
      </c>
      <c r="D485" t="s">
        <v>220</v>
      </c>
      <c r="E485">
        <v>129969.768</v>
      </c>
      <c r="F485">
        <v>106080.05225669383</v>
      </c>
    </row>
    <row r="486" spans="1:6" x14ac:dyDescent="0.3">
      <c r="A486" t="s">
        <v>1337</v>
      </c>
      <c r="B486" t="s">
        <v>1338</v>
      </c>
      <c r="C486" t="s">
        <v>603</v>
      </c>
      <c r="D486" t="s">
        <v>220</v>
      </c>
      <c r="E486">
        <v>19153.303240000001</v>
      </c>
      <c r="F486">
        <v>11425.552408931993</v>
      </c>
    </row>
    <row r="487" spans="1:6" x14ac:dyDescent="0.3">
      <c r="A487" t="s">
        <v>1339</v>
      </c>
      <c r="B487" t="s">
        <v>1340</v>
      </c>
      <c r="C487" t="s">
        <v>312</v>
      </c>
      <c r="D487" t="s">
        <v>289</v>
      </c>
      <c r="E487">
        <v>133594.66432000001</v>
      </c>
      <c r="F487">
        <v>70624.213594291374</v>
      </c>
    </row>
    <row r="488" spans="1:6" x14ac:dyDescent="0.3">
      <c r="A488" t="s">
        <v>1341</v>
      </c>
      <c r="B488" t="s">
        <v>1342</v>
      </c>
      <c r="C488" t="s">
        <v>244</v>
      </c>
      <c r="D488" t="s">
        <v>245</v>
      </c>
      <c r="E488">
        <v>5979.2434000000003</v>
      </c>
      <c r="F488">
        <v>5415.9802125483093</v>
      </c>
    </row>
    <row r="489" spans="1:6" x14ac:dyDescent="0.3">
      <c r="A489" t="s">
        <v>1343</v>
      </c>
      <c r="B489" t="s">
        <v>1344</v>
      </c>
      <c r="C489" t="s">
        <v>555</v>
      </c>
      <c r="D489" t="s">
        <v>374</v>
      </c>
      <c r="E489">
        <v>41121.522800000006</v>
      </c>
      <c r="F489">
        <v>28966.539146269679</v>
      </c>
    </row>
    <row r="490" spans="1:6" x14ac:dyDescent="0.3">
      <c r="A490" t="s">
        <v>1345</v>
      </c>
      <c r="B490" t="s">
        <v>1346</v>
      </c>
      <c r="C490" t="s">
        <v>1347</v>
      </c>
      <c r="D490" t="s">
        <v>272</v>
      </c>
      <c r="E490">
        <v>26587.276239999999</v>
      </c>
      <c r="F490">
        <v>15195.693383818831</v>
      </c>
    </row>
    <row r="491" spans="1:6" x14ac:dyDescent="0.3">
      <c r="A491" t="s">
        <v>1348</v>
      </c>
      <c r="B491" t="s">
        <v>1349</v>
      </c>
      <c r="C491" t="s">
        <v>998</v>
      </c>
      <c r="D491" t="s">
        <v>272</v>
      </c>
      <c r="E491">
        <v>2515.9364999999998</v>
      </c>
      <c r="F491">
        <v>2186.4292293891917</v>
      </c>
    </row>
    <row r="492" spans="1:6" x14ac:dyDescent="0.3">
      <c r="A492" t="s">
        <v>1350</v>
      </c>
      <c r="B492" t="s">
        <v>1351</v>
      </c>
      <c r="C492" t="s">
        <v>1352</v>
      </c>
      <c r="D492" t="s">
        <v>245</v>
      </c>
      <c r="E492">
        <v>50654.130759999993</v>
      </c>
      <c r="F492">
        <v>43421.944246805804</v>
      </c>
    </row>
    <row r="493" spans="1:6" x14ac:dyDescent="0.3">
      <c r="A493" t="s">
        <v>1353</v>
      </c>
      <c r="B493" t="s">
        <v>1354</v>
      </c>
      <c r="C493" t="s">
        <v>271</v>
      </c>
      <c r="D493" t="s">
        <v>272</v>
      </c>
      <c r="E493">
        <v>88824.978400000007</v>
      </c>
      <c r="F493">
        <v>76641.411390491863</v>
      </c>
    </row>
    <row r="494" spans="1:6" x14ac:dyDescent="0.3">
      <c r="A494" t="s">
        <v>1355</v>
      </c>
      <c r="B494" t="s">
        <v>1356</v>
      </c>
      <c r="C494" t="s">
        <v>1357</v>
      </c>
      <c r="D494" t="s">
        <v>272</v>
      </c>
      <c r="E494">
        <v>17445.2624</v>
      </c>
      <c r="F494">
        <v>8889.2397557355107</v>
      </c>
    </row>
    <row r="495" spans="1:6" x14ac:dyDescent="0.3">
      <c r="A495" t="s">
        <v>1358</v>
      </c>
      <c r="B495" t="s">
        <v>1359</v>
      </c>
      <c r="C495" t="s">
        <v>429</v>
      </c>
      <c r="D495" t="s">
        <v>210</v>
      </c>
      <c r="E495">
        <v>7254.3480000000009</v>
      </c>
      <c r="F495">
        <v>3916.8564974082296</v>
      </c>
    </row>
    <row r="496" spans="1:6" x14ac:dyDescent="0.3">
      <c r="A496" t="s">
        <v>1360</v>
      </c>
      <c r="B496" t="s">
        <v>1361</v>
      </c>
      <c r="C496" t="s">
        <v>493</v>
      </c>
      <c r="D496" t="s">
        <v>245</v>
      </c>
      <c r="E496">
        <v>17841.439999999999</v>
      </c>
      <c r="F496">
        <v>9653.0945370668469</v>
      </c>
    </row>
    <row r="497" spans="1:6" x14ac:dyDescent="0.3">
      <c r="A497" t="s">
        <v>1362</v>
      </c>
      <c r="B497" t="s">
        <v>1363</v>
      </c>
      <c r="C497" t="s">
        <v>1364</v>
      </c>
      <c r="D497" t="s">
        <v>245</v>
      </c>
      <c r="E497">
        <v>2362.6529599999999</v>
      </c>
      <c r="F497">
        <v>2265.7938081594007</v>
      </c>
    </row>
    <row r="498" spans="1:6" x14ac:dyDescent="0.3">
      <c r="A498" t="s">
        <v>1365</v>
      </c>
      <c r="B498" t="s">
        <v>1366</v>
      </c>
      <c r="C498" t="s">
        <v>1367</v>
      </c>
      <c r="D498" t="s">
        <v>293</v>
      </c>
      <c r="E498">
        <v>47524.304999999993</v>
      </c>
      <c r="F498">
        <v>43729.715622867123</v>
      </c>
    </row>
    <row r="499" spans="1:6" x14ac:dyDescent="0.3">
      <c r="A499" t="s">
        <v>1368</v>
      </c>
      <c r="B499" t="s">
        <v>1369</v>
      </c>
      <c r="C499" t="s">
        <v>1370</v>
      </c>
      <c r="D499" t="s">
        <v>245</v>
      </c>
      <c r="E499">
        <v>12697.089999999998</v>
      </c>
      <c r="F499">
        <v>7794.4042707552671</v>
      </c>
    </row>
    <row r="500" spans="1:6" x14ac:dyDescent="0.3">
      <c r="A500" t="s">
        <v>1371</v>
      </c>
      <c r="B500" t="s">
        <v>1372</v>
      </c>
      <c r="C500" t="s">
        <v>490</v>
      </c>
      <c r="D500" t="s">
        <v>335</v>
      </c>
      <c r="E500">
        <v>128866.26952000002</v>
      </c>
      <c r="F500">
        <v>102392.57420205684</v>
      </c>
    </row>
    <row r="501" spans="1:6" x14ac:dyDescent="0.3">
      <c r="A501" t="s">
        <v>1373</v>
      </c>
      <c r="B501" t="s">
        <v>1374</v>
      </c>
      <c r="C501" t="s">
        <v>219</v>
      </c>
      <c r="D501" t="s">
        <v>220</v>
      </c>
      <c r="E501">
        <v>44669.868000000002</v>
      </c>
      <c r="F501">
        <v>34243.291827068817</v>
      </c>
    </row>
    <row r="502" spans="1:6" x14ac:dyDescent="0.3">
      <c r="A502" t="s">
        <v>1375</v>
      </c>
      <c r="B502" t="s">
        <v>1376</v>
      </c>
      <c r="C502" t="s">
        <v>142</v>
      </c>
      <c r="D502" t="s">
        <v>264</v>
      </c>
      <c r="E502">
        <v>12390.439999999999</v>
      </c>
      <c r="F502">
        <v>2808.151979744011</v>
      </c>
    </row>
    <row r="503" spans="1:6" x14ac:dyDescent="0.3">
      <c r="A503" t="s">
        <v>1377</v>
      </c>
      <c r="B503" t="s">
        <v>1378</v>
      </c>
      <c r="C503" t="s">
        <v>219</v>
      </c>
      <c r="D503" t="s">
        <v>220</v>
      </c>
      <c r="E503">
        <v>26727.352799999993</v>
      </c>
      <c r="F503">
        <v>14766.067163885069</v>
      </c>
    </row>
    <row r="504" spans="1:6" x14ac:dyDescent="0.3">
      <c r="A504" t="s">
        <v>1379</v>
      </c>
      <c r="B504" t="s">
        <v>1380</v>
      </c>
      <c r="C504" t="s">
        <v>571</v>
      </c>
      <c r="D504" t="s">
        <v>276</v>
      </c>
      <c r="E504">
        <v>3174.4</v>
      </c>
      <c r="F504">
        <v>3121.4554673409857</v>
      </c>
    </row>
    <row r="505" spans="1:6" x14ac:dyDescent="0.3">
      <c r="A505" t="s">
        <v>1381</v>
      </c>
      <c r="B505" t="s">
        <v>1382</v>
      </c>
      <c r="C505" t="s">
        <v>847</v>
      </c>
      <c r="D505" t="s">
        <v>268</v>
      </c>
      <c r="E505">
        <v>8870.4432000000015</v>
      </c>
      <c r="F505">
        <v>5361.7401337184356</v>
      </c>
    </row>
    <row r="506" spans="1:6" x14ac:dyDescent="0.3">
      <c r="A506" t="s">
        <v>1383</v>
      </c>
      <c r="B506" t="s">
        <v>1384</v>
      </c>
      <c r="C506" t="s">
        <v>373</v>
      </c>
      <c r="D506" t="s">
        <v>374</v>
      </c>
      <c r="E506">
        <v>16994.239999999998</v>
      </c>
      <c r="F506">
        <v>12136.227813951271</v>
      </c>
    </row>
    <row r="507" spans="1:6" x14ac:dyDescent="0.3">
      <c r="A507" t="s">
        <v>1385</v>
      </c>
      <c r="B507" t="s">
        <v>1386</v>
      </c>
      <c r="C507" t="s">
        <v>373</v>
      </c>
      <c r="D507" t="s">
        <v>374</v>
      </c>
      <c r="E507">
        <v>8684.9359999999997</v>
      </c>
      <c r="F507">
        <v>6988.1097094752577</v>
      </c>
    </row>
    <row r="508" spans="1:6" x14ac:dyDescent="0.3">
      <c r="A508" t="s">
        <v>1387</v>
      </c>
      <c r="B508" t="s">
        <v>1388</v>
      </c>
      <c r="C508" t="s">
        <v>373</v>
      </c>
      <c r="D508" t="s">
        <v>374</v>
      </c>
      <c r="E508">
        <v>1209.2</v>
      </c>
      <c r="F508">
        <v>1201.8855175696976</v>
      </c>
    </row>
    <row r="509" spans="1:6" x14ac:dyDescent="0.3">
      <c r="A509" t="s">
        <v>1389</v>
      </c>
      <c r="B509" t="s">
        <v>1390</v>
      </c>
      <c r="C509" t="s">
        <v>1391</v>
      </c>
      <c r="D509" t="s">
        <v>335</v>
      </c>
      <c r="E509">
        <v>199.5</v>
      </c>
      <c r="F509">
        <v>186.03099995998926</v>
      </c>
    </row>
    <row r="510" spans="1:6" x14ac:dyDescent="0.3">
      <c r="A510" t="s">
        <v>1392</v>
      </c>
      <c r="B510" t="s">
        <v>1393</v>
      </c>
      <c r="C510" t="s">
        <v>1394</v>
      </c>
      <c r="D510" t="s">
        <v>374</v>
      </c>
      <c r="E510">
        <v>454.99999999999994</v>
      </c>
      <c r="F510">
        <v>304.29717440586973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63668-F8F7-4886-8203-62C35E338142}">
  <dimension ref="A1:R65"/>
  <sheetViews>
    <sheetView topLeftCell="H1" zoomScale="75" zoomScaleNormal="75" workbookViewId="0">
      <selection activeCell="E9" sqref="A2:R64"/>
    </sheetView>
  </sheetViews>
  <sheetFormatPr defaultRowHeight="14.4" x14ac:dyDescent="0.3"/>
  <cols>
    <col min="1" max="1" width="11.6640625" bestFit="1" customWidth="1"/>
    <col min="2" max="2" width="7.88671875" bestFit="1" customWidth="1"/>
    <col min="3" max="3" width="30.77734375" bestFit="1" customWidth="1"/>
    <col min="4" max="4" width="10.6640625" bestFit="1" customWidth="1"/>
    <col min="5" max="5" width="16.88671875" bestFit="1" customWidth="1"/>
    <col min="6" max="6" width="13.88671875" bestFit="1" customWidth="1"/>
    <col min="7" max="7" width="14.5546875" bestFit="1" customWidth="1"/>
    <col min="8" max="8" width="18.6640625" bestFit="1" customWidth="1"/>
    <col min="9" max="9" width="17.33203125" bestFit="1" customWidth="1"/>
    <col min="10" max="11" width="12" style="34" bestFit="1" customWidth="1"/>
    <col min="12" max="12" width="13.77734375" bestFit="1" customWidth="1"/>
    <col min="13" max="13" width="12" style="32" bestFit="1" customWidth="1"/>
    <col min="14" max="14" width="27.21875" style="32" bestFit="1" customWidth="1"/>
    <col min="15" max="15" width="12" style="32" bestFit="1" customWidth="1"/>
    <col min="16" max="16" width="13.21875" style="32" bestFit="1" customWidth="1"/>
    <col min="17" max="17" width="11.77734375" style="32" bestFit="1" customWidth="1"/>
    <col min="18" max="18" width="12" style="32" bestFit="1" customWidth="1"/>
  </cols>
  <sheetData>
    <row r="1" spans="1:18" x14ac:dyDescent="0.3">
      <c r="A1" s="9" t="s">
        <v>115</v>
      </c>
      <c r="B1" s="9" t="s">
        <v>66</v>
      </c>
      <c r="C1" s="9" t="s">
        <v>0</v>
      </c>
      <c r="D1" s="9" t="s">
        <v>67</v>
      </c>
      <c r="E1" s="9" t="s">
        <v>50</v>
      </c>
      <c r="F1" s="9" t="s">
        <v>116</v>
      </c>
      <c r="G1" s="9" t="s">
        <v>68</v>
      </c>
      <c r="H1" s="9" t="s">
        <v>117</v>
      </c>
      <c r="I1" s="9" t="s">
        <v>118</v>
      </c>
      <c r="J1" s="33" t="s">
        <v>119</v>
      </c>
      <c r="K1" s="33" t="s">
        <v>69</v>
      </c>
      <c r="L1" s="9" t="s">
        <v>120</v>
      </c>
      <c r="M1" s="31" t="s">
        <v>1</v>
      </c>
      <c r="N1" s="31" t="s">
        <v>121</v>
      </c>
      <c r="O1" s="31" t="s">
        <v>70</v>
      </c>
      <c r="P1" s="31" t="s">
        <v>52</v>
      </c>
      <c r="Q1" s="31" t="s">
        <v>51</v>
      </c>
      <c r="R1" s="31" t="s">
        <v>53</v>
      </c>
    </row>
    <row r="2" spans="1:18" x14ac:dyDescent="0.3">
      <c r="A2">
        <v>1</v>
      </c>
      <c r="B2">
        <v>1</v>
      </c>
      <c r="C2" t="s">
        <v>37</v>
      </c>
      <c r="D2" t="s">
        <v>122</v>
      </c>
      <c r="E2" t="s">
        <v>71</v>
      </c>
      <c r="F2" t="s">
        <v>123</v>
      </c>
      <c r="G2" t="s">
        <v>124</v>
      </c>
      <c r="H2" t="s">
        <v>70</v>
      </c>
      <c r="I2" t="s">
        <v>125</v>
      </c>
      <c r="J2">
        <v>2.5</v>
      </c>
      <c r="K2">
        <v>9</v>
      </c>
      <c r="L2">
        <v>1600</v>
      </c>
      <c r="M2">
        <v>16408.888888888887</v>
      </c>
      <c r="N2">
        <v>9580</v>
      </c>
      <c r="O2">
        <v>11420.4474004234</v>
      </c>
      <c r="P2">
        <v>37409.336289312283</v>
      </c>
      <c r="Q2">
        <v>36000</v>
      </c>
      <c r="R2">
        <v>73409.336299999995</v>
      </c>
    </row>
    <row r="3" spans="1:18" x14ac:dyDescent="0.3">
      <c r="A3">
        <v>2</v>
      </c>
      <c r="B3">
        <v>1</v>
      </c>
      <c r="C3" t="s">
        <v>37</v>
      </c>
      <c r="D3" t="s">
        <v>122</v>
      </c>
      <c r="E3" t="s">
        <v>71</v>
      </c>
      <c r="F3" t="s">
        <v>126</v>
      </c>
      <c r="G3" t="s">
        <v>126</v>
      </c>
      <c r="H3" t="s">
        <v>70</v>
      </c>
      <c r="I3" t="s">
        <v>127</v>
      </c>
      <c r="J3">
        <v>0.75</v>
      </c>
      <c r="K3">
        <v>14</v>
      </c>
      <c r="L3">
        <v>1600</v>
      </c>
      <c r="M3">
        <v>10548.571428571429</v>
      </c>
      <c r="N3">
        <v>5880</v>
      </c>
      <c r="O3">
        <v>6090.9052802258138</v>
      </c>
      <c r="P3">
        <v>22519.476708797243</v>
      </c>
      <c r="Q3">
        <v>36000</v>
      </c>
      <c r="R3">
        <v>58519.476699999999</v>
      </c>
    </row>
    <row r="4" spans="1:18" x14ac:dyDescent="0.3">
      <c r="A4">
        <v>3</v>
      </c>
      <c r="B4">
        <v>2</v>
      </c>
      <c r="C4" t="s">
        <v>7</v>
      </c>
      <c r="D4" t="s">
        <v>122</v>
      </c>
      <c r="E4" t="s">
        <v>71</v>
      </c>
      <c r="F4" t="s">
        <v>123</v>
      </c>
      <c r="G4" t="s">
        <v>124</v>
      </c>
      <c r="H4" t="s">
        <v>128</v>
      </c>
      <c r="I4" t="s">
        <v>129</v>
      </c>
      <c r="J4">
        <v>2.5</v>
      </c>
      <c r="K4">
        <v>9</v>
      </c>
      <c r="L4">
        <v>1600</v>
      </c>
      <c r="M4">
        <v>16408.888888888887</v>
      </c>
      <c r="N4">
        <v>9580</v>
      </c>
      <c r="O4">
        <v>11420.4474004234</v>
      </c>
      <c r="P4">
        <v>37409.336289312283</v>
      </c>
      <c r="Q4">
        <v>36000</v>
      </c>
      <c r="R4">
        <v>73409.336299999995</v>
      </c>
    </row>
    <row r="5" spans="1:18" x14ac:dyDescent="0.3">
      <c r="A5">
        <v>4</v>
      </c>
      <c r="B5">
        <v>3</v>
      </c>
      <c r="C5" t="s">
        <v>6</v>
      </c>
      <c r="D5" t="s">
        <v>130</v>
      </c>
      <c r="E5" t="s">
        <v>72</v>
      </c>
      <c r="F5" t="s">
        <v>131</v>
      </c>
      <c r="G5" t="s">
        <v>132</v>
      </c>
      <c r="H5" t="s">
        <v>70</v>
      </c>
      <c r="I5" t="s">
        <v>133</v>
      </c>
      <c r="J5">
        <v>6.5900268382448797</v>
      </c>
      <c r="K5">
        <v>6.5525461364709248</v>
      </c>
      <c r="L5">
        <v>2900</v>
      </c>
      <c r="M5">
        <v>44474.742564298867</v>
      </c>
      <c r="N5">
        <v>12500</v>
      </c>
      <c r="O5">
        <v>17511.352680649215</v>
      </c>
      <c r="P5">
        <v>74486.095244948083</v>
      </c>
      <c r="Q5">
        <v>36000</v>
      </c>
      <c r="R5">
        <v>110486.0952</v>
      </c>
    </row>
    <row r="6" spans="1:18" x14ac:dyDescent="0.3">
      <c r="A6">
        <v>5</v>
      </c>
      <c r="B6">
        <v>4</v>
      </c>
      <c r="C6" t="s">
        <v>46</v>
      </c>
      <c r="D6" t="s">
        <v>134</v>
      </c>
      <c r="E6" t="s">
        <v>73</v>
      </c>
      <c r="F6" t="s">
        <v>135</v>
      </c>
      <c r="G6" t="s">
        <v>135</v>
      </c>
      <c r="H6" t="s">
        <v>70</v>
      </c>
      <c r="I6" t="s">
        <v>136</v>
      </c>
      <c r="J6">
        <v>1.3894248629666022</v>
      </c>
      <c r="K6">
        <v>16.829787347508621</v>
      </c>
      <c r="L6">
        <v>2700</v>
      </c>
      <c r="M6">
        <v>18194.528820724201</v>
      </c>
      <c r="N6">
        <v>8200</v>
      </c>
      <c r="O6">
        <v>11420.4474004234</v>
      </c>
      <c r="P6">
        <v>37814.976221147605</v>
      </c>
      <c r="Q6">
        <v>36000</v>
      </c>
      <c r="R6">
        <v>73814.976200000005</v>
      </c>
    </row>
    <row r="7" spans="1:18" x14ac:dyDescent="0.3">
      <c r="A7">
        <v>6</v>
      </c>
      <c r="B7">
        <v>5</v>
      </c>
      <c r="C7" t="s">
        <v>25</v>
      </c>
      <c r="D7" t="s">
        <v>137</v>
      </c>
      <c r="E7" t="s">
        <v>74</v>
      </c>
      <c r="F7" t="s">
        <v>138</v>
      </c>
      <c r="G7" t="s">
        <v>138</v>
      </c>
      <c r="H7" t="s">
        <v>70</v>
      </c>
      <c r="I7" t="s">
        <v>139</v>
      </c>
      <c r="J7">
        <v>1.5806763812306639</v>
      </c>
      <c r="K7">
        <v>15.340744990271009</v>
      </c>
      <c r="L7">
        <v>2600</v>
      </c>
      <c r="M7">
        <v>13701.339883206299</v>
      </c>
      <c r="N7">
        <v>11400</v>
      </c>
      <c r="O7">
        <v>7613.6316002822668</v>
      </c>
      <c r="P7">
        <v>32714.971483488567</v>
      </c>
      <c r="Q7">
        <v>36000</v>
      </c>
      <c r="R7">
        <v>68714.9715</v>
      </c>
    </row>
    <row r="8" spans="1:18" x14ac:dyDescent="0.3">
      <c r="A8">
        <v>7</v>
      </c>
      <c r="B8">
        <v>6</v>
      </c>
      <c r="C8" t="s">
        <v>32</v>
      </c>
      <c r="D8" t="s">
        <v>137</v>
      </c>
      <c r="E8" t="s">
        <v>74</v>
      </c>
      <c r="F8" t="s">
        <v>126</v>
      </c>
      <c r="G8" t="s">
        <v>126</v>
      </c>
      <c r="H8" t="s">
        <v>70</v>
      </c>
      <c r="I8" t="s">
        <v>140</v>
      </c>
      <c r="J8">
        <v>0.75264980525332092</v>
      </c>
      <c r="K8">
        <v>7.7853868200690899</v>
      </c>
      <c r="L8">
        <v>2600</v>
      </c>
      <c r="M8">
        <v>26997.857143266792</v>
      </c>
      <c r="N8">
        <v>6900</v>
      </c>
      <c r="O8">
        <v>6090.9052802258138</v>
      </c>
      <c r="P8">
        <v>39988.762423492612</v>
      </c>
      <c r="Q8">
        <v>36000</v>
      </c>
      <c r="R8">
        <v>75988.762400000007</v>
      </c>
    </row>
    <row r="9" spans="1:18" x14ac:dyDescent="0.3">
      <c r="A9">
        <v>8</v>
      </c>
      <c r="B9">
        <v>7</v>
      </c>
      <c r="C9" t="s">
        <v>40</v>
      </c>
      <c r="D9" t="s">
        <v>141</v>
      </c>
      <c r="E9" t="s">
        <v>75</v>
      </c>
      <c r="F9" t="s">
        <v>126</v>
      </c>
      <c r="G9" t="s">
        <v>126</v>
      </c>
      <c r="H9" t="s">
        <v>70</v>
      </c>
      <c r="I9" t="s">
        <v>136</v>
      </c>
      <c r="J9">
        <v>0.78423707313208679</v>
      </c>
      <c r="K9">
        <v>17.527489465012966</v>
      </c>
      <c r="L9">
        <v>1900</v>
      </c>
      <c r="M9">
        <v>10865.739812694012</v>
      </c>
      <c r="N9">
        <v>10700</v>
      </c>
      <c r="O9">
        <v>6090.9052802258138</v>
      </c>
      <c r="P9">
        <v>27656.645092919825</v>
      </c>
      <c r="Q9">
        <v>36000</v>
      </c>
      <c r="R9">
        <v>63656.645100000002</v>
      </c>
    </row>
    <row r="10" spans="1:18" x14ac:dyDescent="0.3">
      <c r="A10">
        <v>9</v>
      </c>
      <c r="B10">
        <v>8</v>
      </c>
      <c r="C10" t="s">
        <v>11</v>
      </c>
      <c r="D10" t="s">
        <v>142</v>
      </c>
      <c r="E10" t="s">
        <v>76</v>
      </c>
      <c r="F10" t="s">
        <v>123</v>
      </c>
      <c r="G10" t="s">
        <v>124</v>
      </c>
      <c r="H10" t="s">
        <v>70</v>
      </c>
      <c r="I10" t="s">
        <v>139</v>
      </c>
      <c r="J10">
        <v>2.042136553081618</v>
      </c>
      <c r="K10">
        <v>13.044642984582476</v>
      </c>
      <c r="L10">
        <v>2900</v>
      </c>
      <c r="M10">
        <v>22100.936769178697</v>
      </c>
      <c r="N10">
        <v>18700</v>
      </c>
      <c r="O10">
        <v>11420.4474004234</v>
      </c>
      <c r="P10">
        <v>52221.384169602097</v>
      </c>
      <c r="Q10">
        <v>36000</v>
      </c>
      <c r="R10">
        <v>88221.3842</v>
      </c>
    </row>
    <row r="11" spans="1:18" x14ac:dyDescent="0.3">
      <c r="A11">
        <v>10</v>
      </c>
      <c r="B11">
        <v>8</v>
      </c>
      <c r="C11" t="s">
        <v>11</v>
      </c>
      <c r="D11" t="s">
        <v>142</v>
      </c>
      <c r="E11" t="s">
        <v>76</v>
      </c>
      <c r="F11" t="s">
        <v>131</v>
      </c>
      <c r="G11" t="s">
        <v>132</v>
      </c>
      <c r="H11" t="s">
        <v>70</v>
      </c>
      <c r="I11" t="s">
        <v>127</v>
      </c>
      <c r="J11">
        <v>5.1635046388777424</v>
      </c>
      <c r="K11">
        <v>7.7766332599738792</v>
      </c>
      <c r="L11">
        <v>2900</v>
      </c>
      <c r="M11">
        <v>37072.44769566723</v>
      </c>
      <c r="N11">
        <v>15600</v>
      </c>
      <c r="O11">
        <v>17511.352680649215</v>
      </c>
      <c r="P11">
        <v>70183.800376316445</v>
      </c>
      <c r="Q11">
        <v>36000</v>
      </c>
      <c r="R11">
        <v>106183.80039999999</v>
      </c>
    </row>
    <row r="12" spans="1:18" x14ac:dyDescent="0.3">
      <c r="A12">
        <v>11</v>
      </c>
      <c r="B12">
        <v>8</v>
      </c>
      <c r="C12" t="s">
        <v>11</v>
      </c>
      <c r="D12" t="s">
        <v>142</v>
      </c>
      <c r="E12" t="s">
        <v>76</v>
      </c>
      <c r="F12" t="s">
        <v>143</v>
      </c>
      <c r="G12" t="s">
        <v>143</v>
      </c>
      <c r="H12" t="s">
        <v>128</v>
      </c>
      <c r="I12" t="s">
        <v>129</v>
      </c>
      <c r="J12">
        <v>8.2407106661901022</v>
      </c>
      <c r="K12">
        <v>6.653749290515103</v>
      </c>
      <c r="L12">
        <v>2900</v>
      </c>
      <c r="M12">
        <v>43328.778586493601</v>
      </c>
      <c r="N12">
        <v>22100</v>
      </c>
      <c r="O12">
        <v>21318.168480790348</v>
      </c>
      <c r="P12">
        <v>86746.947067283952</v>
      </c>
      <c r="Q12">
        <v>36000</v>
      </c>
      <c r="R12">
        <v>122746.9471</v>
      </c>
    </row>
    <row r="13" spans="1:18" x14ac:dyDescent="0.3">
      <c r="A13">
        <v>12</v>
      </c>
      <c r="B13">
        <v>9</v>
      </c>
      <c r="C13" t="s">
        <v>30</v>
      </c>
      <c r="D13" t="s">
        <v>144</v>
      </c>
      <c r="E13" t="s">
        <v>77</v>
      </c>
      <c r="F13" t="s">
        <v>126</v>
      </c>
      <c r="G13" t="s">
        <v>126</v>
      </c>
      <c r="H13" t="s">
        <v>145</v>
      </c>
      <c r="I13" t="s">
        <v>139</v>
      </c>
      <c r="J13">
        <v>0.79022382032227789</v>
      </c>
      <c r="K13">
        <v>18.889971546597494</v>
      </c>
      <c r="L13">
        <v>3000</v>
      </c>
      <c r="M13">
        <v>12476.910857713416</v>
      </c>
      <c r="N13">
        <v>10700</v>
      </c>
      <c r="O13">
        <v>6090.9052802258138</v>
      </c>
      <c r="P13">
        <v>29267.816137939233</v>
      </c>
      <c r="Q13">
        <v>36000</v>
      </c>
      <c r="R13">
        <v>65267.816099999996</v>
      </c>
    </row>
    <row r="14" spans="1:18" x14ac:dyDescent="0.3">
      <c r="A14">
        <v>13</v>
      </c>
      <c r="B14">
        <v>10</v>
      </c>
      <c r="C14" t="s">
        <v>5</v>
      </c>
      <c r="D14" t="s">
        <v>146</v>
      </c>
      <c r="E14" t="s">
        <v>78</v>
      </c>
      <c r="F14" t="s">
        <v>123</v>
      </c>
      <c r="G14" t="s">
        <v>124</v>
      </c>
      <c r="H14" t="s">
        <v>70</v>
      </c>
      <c r="I14" t="s">
        <v>147</v>
      </c>
      <c r="J14">
        <v>2.4855141620694923</v>
      </c>
      <c r="K14">
        <v>9.095012736983012</v>
      </c>
      <c r="L14">
        <v>1800</v>
      </c>
      <c r="M14">
        <v>18718.663328438746</v>
      </c>
      <c r="N14">
        <v>12000</v>
      </c>
      <c r="O14">
        <v>11420.4474004234</v>
      </c>
      <c r="P14">
        <v>42139.110728862142</v>
      </c>
      <c r="Q14">
        <v>36000</v>
      </c>
      <c r="R14">
        <v>78139.110700000005</v>
      </c>
    </row>
    <row r="15" spans="1:18" x14ac:dyDescent="0.3">
      <c r="A15">
        <v>14</v>
      </c>
      <c r="B15">
        <v>10</v>
      </c>
      <c r="C15" t="s">
        <v>5</v>
      </c>
      <c r="D15" t="s">
        <v>146</v>
      </c>
      <c r="E15" t="s">
        <v>78</v>
      </c>
      <c r="F15" t="s">
        <v>148</v>
      </c>
      <c r="G15" t="s">
        <v>149</v>
      </c>
      <c r="H15" t="s">
        <v>128</v>
      </c>
      <c r="I15" t="s">
        <v>129</v>
      </c>
      <c r="J15">
        <v>8.6536756158497194</v>
      </c>
      <c r="K15">
        <v>3.5462174548919334</v>
      </c>
      <c r="L15">
        <v>1800</v>
      </c>
      <c r="M15">
        <v>48007.908019457667</v>
      </c>
      <c r="N15">
        <v>19000</v>
      </c>
      <c r="O15">
        <v>17511.352680649215</v>
      </c>
      <c r="P15">
        <v>84519.260700106883</v>
      </c>
      <c r="Q15">
        <v>36000</v>
      </c>
      <c r="R15">
        <v>120519.2607</v>
      </c>
    </row>
    <row r="16" spans="1:18" x14ac:dyDescent="0.3">
      <c r="A16">
        <v>15</v>
      </c>
      <c r="B16">
        <v>11</v>
      </c>
      <c r="C16" t="s">
        <v>23</v>
      </c>
      <c r="D16" t="s">
        <v>130</v>
      </c>
      <c r="E16" t="s">
        <v>79</v>
      </c>
      <c r="F16" t="s">
        <v>126</v>
      </c>
      <c r="G16" t="s">
        <v>126</v>
      </c>
      <c r="H16" t="s">
        <v>70</v>
      </c>
      <c r="I16" t="s">
        <v>150</v>
      </c>
      <c r="J16">
        <v>0.87164452163370731</v>
      </c>
      <c r="K16">
        <v>16.258602321977552</v>
      </c>
      <c r="L16">
        <v>2900</v>
      </c>
      <c r="M16">
        <v>17924.222315611038</v>
      </c>
      <c r="N16">
        <v>10400</v>
      </c>
      <c r="O16">
        <v>6090.9052802258138</v>
      </c>
      <c r="P16">
        <v>34415.12759583685</v>
      </c>
      <c r="Q16">
        <v>36000</v>
      </c>
      <c r="R16">
        <v>70415.127600000007</v>
      </c>
    </row>
    <row r="17" spans="1:18" x14ac:dyDescent="0.3">
      <c r="A17">
        <v>16</v>
      </c>
      <c r="B17">
        <v>12</v>
      </c>
      <c r="C17" t="s">
        <v>42</v>
      </c>
      <c r="D17" t="s">
        <v>122</v>
      </c>
      <c r="E17" t="s">
        <v>71</v>
      </c>
      <c r="F17" t="s">
        <v>126</v>
      </c>
      <c r="G17" t="s">
        <v>126</v>
      </c>
      <c r="H17" t="s">
        <v>70</v>
      </c>
      <c r="I17" t="s">
        <v>151</v>
      </c>
      <c r="J17">
        <v>0.75</v>
      </c>
      <c r="K17">
        <v>14</v>
      </c>
      <c r="L17">
        <v>1600</v>
      </c>
      <c r="M17">
        <v>10548.571428571429</v>
      </c>
      <c r="N17">
        <v>5880</v>
      </c>
      <c r="O17">
        <v>6090.9052802258138</v>
      </c>
      <c r="P17">
        <v>22519.476708797243</v>
      </c>
      <c r="Q17">
        <v>36000</v>
      </c>
      <c r="R17">
        <v>58519.476699999999</v>
      </c>
    </row>
    <row r="18" spans="1:18" x14ac:dyDescent="0.3">
      <c r="A18">
        <v>17</v>
      </c>
      <c r="B18">
        <v>13</v>
      </c>
      <c r="C18" t="s">
        <v>38</v>
      </c>
      <c r="D18" t="s">
        <v>152</v>
      </c>
      <c r="E18" t="s">
        <v>80</v>
      </c>
      <c r="F18" t="s">
        <v>153</v>
      </c>
      <c r="G18" t="s">
        <v>153</v>
      </c>
      <c r="H18" t="s">
        <v>145</v>
      </c>
      <c r="I18" t="s">
        <v>136</v>
      </c>
      <c r="J18">
        <v>1.1466290648202664</v>
      </c>
      <c r="K18">
        <v>17.582051377297987</v>
      </c>
      <c r="L18">
        <v>1800</v>
      </c>
      <c r="M18">
        <v>9285.0019192570508</v>
      </c>
      <c r="N18">
        <v>9900</v>
      </c>
      <c r="O18">
        <v>8374.9947603104938</v>
      </c>
      <c r="P18">
        <v>27559.996679567543</v>
      </c>
      <c r="Q18">
        <v>36000</v>
      </c>
      <c r="R18">
        <v>63559.996700000003</v>
      </c>
    </row>
    <row r="19" spans="1:18" x14ac:dyDescent="0.3">
      <c r="A19">
        <v>18</v>
      </c>
      <c r="B19">
        <v>14</v>
      </c>
      <c r="C19" t="s">
        <v>49</v>
      </c>
      <c r="D19" t="s">
        <v>134</v>
      </c>
      <c r="E19" t="s">
        <v>73</v>
      </c>
      <c r="F19" t="s">
        <v>135</v>
      </c>
      <c r="G19" t="s">
        <v>135</v>
      </c>
      <c r="H19" t="s">
        <v>70</v>
      </c>
      <c r="I19" t="s">
        <v>136</v>
      </c>
      <c r="J19">
        <v>1.3894248629666022</v>
      </c>
      <c r="K19">
        <v>16.829787347508621</v>
      </c>
      <c r="L19">
        <v>2700</v>
      </c>
      <c r="M19">
        <v>18194.528820724201</v>
      </c>
      <c r="N19">
        <v>8200</v>
      </c>
      <c r="O19">
        <v>11420.4474004234</v>
      </c>
      <c r="P19">
        <v>37814.976221147605</v>
      </c>
      <c r="Q19">
        <v>36000</v>
      </c>
      <c r="R19">
        <v>73814.976200000005</v>
      </c>
    </row>
    <row r="20" spans="1:18" x14ac:dyDescent="0.3">
      <c r="A20">
        <v>19</v>
      </c>
      <c r="B20">
        <v>15</v>
      </c>
      <c r="C20" t="s">
        <v>16</v>
      </c>
      <c r="D20" t="s">
        <v>154</v>
      </c>
      <c r="E20" t="s">
        <v>81</v>
      </c>
      <c r="F20" t="s">
        <v>135</v>
      </c>
      <c r="G20" t="s">
        <v>135</v>
      </c>
      <c r="H20" t="s">
        <v>145</v>
      </c>
      <c r="I20" t="s">
        <v>150</v>
      </c>
      <c r="J20">
        <v>2.1170956821339351</v>
      </c>
      <c r="K20">
        <v>9.8332980589745791</v>
      </c>
      <c r="L20">
        <v>2500</v>
      </c>
      <c r="M20">
        <v>24433.001229891568</v>
      </c>
      <c r="N20">
        <v>10200</v>
      </c>
      <c r="O20">
        <v>11420.4474004234</v>
      </c>
      <c r="P20">
        <v>46053.448630314968</v>
      </c>
      <c r="Q20">
        <v>36000</v>
      </c>
      <c r="R20">
        <v>82053.448600000003</v>
      </c>
    </row>
    <row r="21" spans="1:18" x14ac:dyDescent="0.3">
      <c r="A21">
        <v>20</v>
      </c>
      <c r="B21">
        <v>16</v>
      </c>
      <c r="C21" t="s">
        <v>12</v>
      </c>
      <c r="D21" t="s">
        <v>130</v>
      </c>
      <c r="E21" t="s">
        <v>72</v>
      </c>
      <c r="F21" t="s">
        <v>131</v>
      </c>
      <c r="G21" t="s">
        <v>132</v>
      </c>
      <c r="H21" t="s">
        <v>145</v>
      </c>
      <c r="I21" t="s">
        <v>140</v>
      </c>
      <c r="J21">
        <v>6.5900268382448797</v>
      </c>
      <c r="K21">
        <v>6.5525461364709248</v>
      </c>
      <c r="L21">
        <v>2900</v>
      </c>
      <c r="M21">
        <v>44474.742564298867</v>
      </c>
      <c r="N21">
        <v>12500</v>
      </c>
      <c r="O21">
        <v>17511.352680649215</v>
      </c>
      <c r="P21">
        <v>74486.095244948083</v>
      </c>
      <c r="Q21">
        <v>36000</v>
      </c>
      <c r="R21">
        <v>110486.0952</v>
      </c>
    </row>
    <row r="22" spans="1:18" x14ac:dyDescent="0.3">
      <c r="A22">
        <v>21</v>
      </c>
      <c r="B22">
        <v>17</v>
      </c>
      <c r="C22" t="s">
        <v>22</v>
      </c>
      <c r="D22" t="s">
        <v>130</v>
      </c>
      <c r="E22" t="s">
        <v>72</v>
      </c>
      <c r="F22" t="s">
        <v>148</v>
      </c>
      <c r="G22" t="s">
        <v>149</v>
      </c>
      <c r="H22" t="s">
        <v>128</v>
      </c>
      <c r="I22" t="s">
        <v>129</v>
      </c>
      <c r="J22">
        <v>6.3444422201305457</v>
      </c>
      <c r="K22">
        <v>6.9433969910850388</v>
      </c>
      <c r="L22">
        <v>2900</v>
      </c>
      <c r="M22">
        <v>41971.214224738593</v>
      </c>
      <c r="N22">
        <v>11400</v>
      </c>
      <c r="O22">
        <v>17511.352680649215</v>
      </c>
      <c r="P22">
        <v>70882.566905387808</v>
      </c>
      <c r="Q22">
        <v>36000</v>
      </c>
      <c r="R22">
        <v>106882.56690000001</v>
      </c>
    </row>
    <row r="23" spans="1:18" x14ac:dyDescent="0.3">
      <c r="A23">
        <v>22</v>
      </c>
      <c r="B23">
        <v>18</v>
      </c>
      <c r="C23" t="s">
        <v>2</v>
      </c>
      <c r="D23" t="s">
        <v>141</v>
      </c>
      <c r="E23" t="s">
        <v>75</v>
      </c>
      <c r="F23" t="s">
        <v>123</v>
      </c>
      <c r="G23" t="s">
        <v>124</v>
      </c>
      <c r="H23" t="s">
        <v>70</v>
      </c>
      <c r="I23" t="s">
        <v>150</v>
      </c>
      <c r="J23">
        <v>3.0291773948414247</v>
      </c>
      <c r="K23">
        <v>8.5572888357740542</v>
      </c>
      <c r="L23">
        <v>1900</v>
      </c>
      <c r="M23">
        <v>22255.780277088084</v>
      </c>
      <c r="N23">
        <v>11900</v>
      </c>
      <c r="O23">
        <v>11420.4474004234</v>
      </c>
      <c r="P23">
        <v>45576.227677511481</v>
      </c>
      <c r="Q23">
        <v>36000</v>
      </c>
      <c r="R23">
        <v>81576.227700000003</v>
      </c>
    </row>
    <row r="24" spans="1:18" x14ac:dyDescent="0.3">
      <c r="A24">
        <v>23</v>
      </c>
      <c r="B24">
        <v>18</v>
      </c>
      <c r="C24" t="s">
        <v>2</v>
      </c>
      <c r="D24" t="s">
        <v>141</v>
      </c>
      <c r="E24" t="s">
        <v>75</v>
      </c>
      <c r="F24" t="s">
        <v>126</v>
      </c>
      <c r="G24" t="s">
        <v>126</v>
      </c>
      <c r="H24" t="s">
        <v>145</v>
      </c>
      <c r="I24" t="s">
        <v>125</v>
      </c>
      <c r="J24">
        <v>0.78423707313208679</v>
      </c>
      <c r="K24">
        <v>17.527489465012966</v>
      </c>
      <c r="L24">
        <v>1900</v>
      </c>
      <c r="M24">
        <v>10865.739812694012</v>
      </c>
      <c r="N24">
        <v>10700</v>
      </c>
      <c r="O24">
        <v>6090.9052802258138</v>
      </c>
      <c r="P24">
        <v>27656.645092919825</v>
      </c>
      <c r="Q24">
        <v>36000</v>
      </c>
      <c r="R24">
        <v>63656.645100000002</v>
      </c>
    </row>
    <row r="25" spans="1:18" x14ac:dyDescent="0.3">
      <c r="A25">
        <v>24</v>
      </c>
      <c r="B25">
        <v>19</v>
      </c>
      <c r="C25" t="s">
        <v>17</v>
      </c>
      <c r="D25" t="s">
        <v>152</v>
      </c>
      <c r="E25" t="s">
        <v>80</v>
      </c>
      <c r="F25" t="s">
        <v>135</v>
      </c>
      <c r="G25" t="s">
        <v>135</v>
      </c>
      <c r="H25" t="s">
        <v>145</v>
      </c>
      <c r="I25" t="s">
        <v>147</v>
      </c>
      <c r="J25">
        <v>1.3434882381767432</v>
      </c>
      <c r="K25">
        <v>9.8850325042295175</v>
      </c>
      <c r="L25">
        <v>1800</v>
      </c>
      <c r="M25">
        <v>16514.804651662827</v>
      </c>
      <c r="N25">
        <v>8600</v>
      </c>
      <c r="O25">
        <v>11420.4474004234</v>
      </c>
      <c r="P25">
        <v>36535.252052086231</v>
      </c>
      <c r="Q25">
        <v>36000</v>
      </c>
      <c r="R25">
        <v>72535.252099999998</v>
      </c>
    </row>
    <row r="26" spans="1:18" x14ac:dyDescent="0.3">
      <c r="A26">
        <v>25</v>
      </c>
      <c r="B26">
        <v>20</v>
      </c>
      <c r="C26" t="s">
        <v>18</v>
      </c>
      <c r="D26" t="s">
        <v>144</v>
      </c>
      <c r="E26" t="s">
        <v>77</v>
      </c>
      <c r="F26" t="s">
        <v>123</v>
      </c>
      <c r="G26" t="s">
        <v>124</v>
      </c>
      <c r="H26" t="s">
        <v>128</v>
      </c>
      <c r="I26" t="s">
        <v>129</v>
      </c>
      <c r="J26">
        <v>2.7317924077831095</v>
      </c>
      <c r="K26">
        <v>12.597885435760045</v>
      </c>
      <c r="L26">
        <v>3000</v>
      </c>
      <c r="M26">
        <v>18708.575521938008</v>
      </c>
      <c r="N26">
        <v>15100</v>
      </c>
      <c r="O26">
        <v>11420.4474004234</v>
      </c>
      <c r="P26">
        <v>45229.022922361408</v>
      </c>
      <c r="Q26">
        <v>36000</v>
      </c>
      <c r="R26">
        <v>81229.022899999996</v>
      </c>
    </row>
    <row r="27" spans="1:18" x14ac:dyDescent="0.3">
      <c r="A27">
        <v>26</v>
      </c>
      <c r="B27">
        <v>20</v>
      </c>
      <c r="C27" t="s">
        <v>18</v>
      </c>
      <c r="D27" t="s">
        <v>144</v>
      </c>
      <c r="E27" t="s">
        <v>77</v>
      </c>
      <c r="F27" t="s">
        <v>138</v>
      </c>
      <c r="G27" t="s">
        <v>138</v>
      </c>
      <c r="H27" t="s">
        <v>70</v>
      </c>
      <c r="I27" t="s">
        <v>136</v>
      </c>
      <c r="J27">
        <v>0.97146367060579686</v>
      </c>
      <c r="K27">
        <v>16.206961290646341</v>
      </c>
      <c r="L27">
        <v>3000</v>
      </c>
      <c r="M27">
        <v>14542.423275093808</v>
      </c>
      <c r="N27">
        <v>10200</v>
      </c>
      <c r="O27">
        <v>7613.6316002822668</v>
      </c>
      <c r="P27">
        <v>32356.054875376078</v>
      </c>
      <c r="Q27">
        <v>36000</v>
      </c>
      <c r="R27">
        <v>68356.054900000003</v>
      </c>
    </row>
    <row r="28" spans="1:18" x14ac:dyDescent="0.3">
      <c r="A28">
        <v>27</v>
      </c>
      <c r="B28">
        <v>20</v>
      </c>
      <c r="C28" t="s">
        <v>18</v>
      </c>
      <c r="D28" t="s">
        <v>144</v>
      </c>
      <c r="E28" t="s">
        <v>77</v>
      </c>
      <c r="F28" t="s">
        <v>153</v>
      </c>
      <c r="G28" t="s">
        <v>153</v>
      </c>
      <c r="H28" t="s">
        <v>70</v>
      </c>
      <c r="I28" t="s">
        <v>125</v>
      </c>
      <c r="J28">
        <v>1.6651510049498304</v>
      </c>
      <c r="K28">
        <v>9.9226528824228826</v>
      </c>
      <c r="L28">
        <v>3000</v>
      </c>
      <c r="M28">
        <v>23752.568379081509</v>
      </c>
      <c r="N28">
        <v>10500</v>
      </c>
      <c r="O28">
        <v>8374.9947603104938</v>
      </c>
      <c r="P28">
        <v>42627.563139392005</v>
      </c>
      <c r="Q28">
        <v>36000</v>
      </c>
      <c r="R28">
        <v>78627.563099999999</v>
      </c>
    </row>
    <row r="29" spans="1:18" x14ac:dyDescent="0.3">
      <c r="A29">
        <v>28</v>
      </c>
      <c r="B29">
        <v>21</v>
      </c>
      <c r="C29" t="s">
        <v>8</v>
      </c>
      <c r="D29" t="s">
        <v>144</v>
      </c>
      <c r="E29" t="s">
        <v>77</v>
      </c>
      <c r="F29" t="s">
        <v>126</v>
      </c>
      <c r="G29" t="s">
        <v>126</v>
      </c>
      <c r="H29" t="s">
        <v>70</v>
      </c>
      <c r="I29" t="s">
        <v>147</v>
      </c>
      <c r="J29">
        <v>0.79022382032227789</v>
      </c>
      <c r="K29">
        <v>18.889971546597494</v>
      </c>
      <c r="L29">
        <v>3000</v>
      </c>
      <c r="M29">
        <v>12476.910857713416</v>
      </c>
      <c r="N29">
        <v>10700</v>
      </c>
      <c r="O29">
        <v>6090.9052802258138</v>
      </c>
      <c r="P29">
        <v>29267.816137939233</v>
      </c>
      <c r="Q29">
        <v>36000</v>
      </c>
      <c r="R29">
        <v>65267.816099999996</v>
      </c>
    </row>
    <row r="30" spans="1:18" x14ac:dyDescent="0.3">
      <c r="A30">
        <v>29</v>
      </c>
      <c r="B30">
        <v>21</v>
      </c>
      <c r="C30" t="s">
        <v>8</v>
      </c>
      <c r="D30" t="s">
        <v>144</v>
      </c>
      <c r="E30" t="s">
        <v>77</v>
      </c>
      <c r="F30" t="s">
        <v>153</v>
      </c>
      <c r="G30" t="s">
        <v>153</v>
      </c>
      <c r="H30" t="s">
        <v>145</v>
      </c>
      <c r="I30" t="s">
        <v>155</v>
      </c>
      <c r="J30">
        <v>1.6651510049498304</v>
      </c>
      <c r="K30">
        <v>9.9226528824228826</v>
      </c>
      <c r="L30">
        <v>3000</v>
      </c>
      <c r="M30">
        <v>23752.568379081509</v>
      </c>
      <c r="N30">
        <v>10500</v>
      </c>
      <c r="O30">
        <v>8374.9947603104938</v>
      </c>
      <c r="P30">
        <v>42627.563139392005</v>
      </c>
      <c r="Q30">
        <v>36000</v>
      </c>
      <c r="R30">
        <v>78627.563099999999</v>
      </c>
    </row>
    <row r="31" spans="1:18" x14ac:dyDescent="0.3">
      <c r="A31">
        <v>30</v>
      </c>
      <c r="B31">
        <v>22</v>
      </c>
      <c r="C31" t="s">
        <v>31</v>
      </c>
      <c r="D31" t="s">
        <v>130</v>
      </c>
      <c r="E31" t="s">
        <v>72</v>
      </c>
      <c r="F31" t="s">
        <v>138</v>
      </c>
      <c r="G31" t="s">
        <v>138</v>
      </c>
      <c r="H31" t="s">
        <v>70</v>
      </c>
      <c r="I31" t="s">
        <v>147</v>
      </c>
      <c r="J31">
        <v>1.4794834103460122</v>
      </c>
      <c r="K31">
        <v>13.451738176402987</v>
      </c>
      <c r="L31">
        <v>2900</v>
      </c>
      <c r="M31">
        <v>21664.323133455633</v>
      </c>
      <c r="N31">
        <v>7600</v>
      </c>
      <c r="O31">
        <v>7613.6316002822668</v>
      </c>
      <c r="P31">
        <v>36877.954733737897</v>
      </c>
      <c r="Q31">
        <v>36000</v>
      </c>
      <c r="R31">
        <v>72877.954700000002</v>
      </c>
    </row>
    <row r="32" spans="1:18" x14ac:dyDescent="0.3">
      <c r="A32">
        <v>31</v>
      </c>
      <c r="B32">
        <v>23</v>
      </c>
      <c r="C32" t="s">
        <v>26</v>
      </c>
      <c r="D32" t="s">
        <v>156</v>
      </c>
      <c r="E32" t="s">
        <v>82</v>
      </c>
      <c r="F32" t="s">
        <v>138</v>
      </c>
      <c r="G32" t="s">
        <v>138</v>
      </c>
      <c r="H32" t="s">
        <v>145</v>
      </c>
      <c r="I32" t="s">
        <v>157</v>
      </c>
      <c r="J32">
        <v>1.4205369964896497</v>
      </c>
      <c r="K32">
        <v>12.342261159350826</v>
      </c>
      <c r="L32">
        <v>2400</v>
      </c>
      <c r="M32">
        <v>19100.862449123269</v>
      </c>
      <c r="N32">
        <v>6500</v>
      </c>
      <c r="O32">
        <v>7613.6316002822668</v>
      </c>
      <c r="P32">
        <v>33214.494049405534</v>
      </c>
      <c r="Q32">
        <v>36000</v>
      </c>
      <c r="R32">
        <v>69214.494000000006</v>
      </c>
    </row>
    <row r="33" spans="1:18" x14ac:dyDescent="0.3">
      <c r="A33">
        <v>32</v>
      </c>
      <c r="B33">
        <v>24</v>
      </c>
      <c r="C33" t="s">
        <v>13</v>
      </c>
      <c r="D33" t="s">
        <v>142</v>
      </c>
      <c r="E33" t="s">
        <v>76</v>
      </c>
      <c r="F33" t="s">
        <v>123</v>
      </c>
      <c r="G33" t="s">
        <v>124</v>
      </c>
      <c r="H33" t="s">
        <v>128</v>
      </c>
      <c r="I33" t="s">
        <v>129</v>
      </c>
      <c r="J33">
        <v>2.042136553081618</v>
      </c>
      <c r="K33">
        <v>13.044642984582476</v>
      </c>
      <c r="L33">
        <v>2900</v>
      </c>
      <c r="M33">
        <v>22100.936769178697</v>
      </c>
      <c r="N33">
        <v>18700</v>
      </c>
      <c r="O33">
        <v>11420.4474004234</v>
      </c>
      <c r="P33">
        <v>52221.384169602097</v>
      </c>
      <c r="Q33">
        <v>36000</v>
      </c>
      <c r="R33">
        <v>88221.3842</v>
      </c>
    </row>
    <row r="34" spans="1:18" x14ac:dyDescent="0.3">
      <c r="A34">
        <v>33</v>
      </c>
      <c r="B34">
        <v>24</v>
      </c>
      <c r="C34" t="s">
        <v>13</v>
      </c>
      <c r="D34" t="s">
        <v>142</v>
      </c>
      <c r="E34" t="s">
        <v>76</v>
      </c>
      <c r="F34" t="s">
        <v>126</v>
      </c>
      <c r="G34" t="s">
        <v>126</v>
      </c>
      <c r="H34" t="s">
        <v>145</v>
      </c>
      <c r="I34" t="s">
        <v>147</v>
      </c>
      <c r="J34">
        <v>1.0764283836997799</v>
      </c>
      <c r="K34">
        <v>17.294647938760768</v>
      </c>
      <c r="L34">
        <v>2900</v>
      </c>
      <c r="M34">
        <v>16669.829348340325</v>
      </c>
      <c r="N34">
        <v>11500</v>
      </c>
      <c r="O34">
        <v>6090.9052802258138</v>
      </c>
      <c r="P34">
        <v>34260.734628566141</v>
      </c>
      <c r="Q34">
        <v>36000</v>
      </c>
      <c r="R34">
        <v>70260.734599999996</v>
      </c>
    </row>
    <row r="35" spans="1:18" x14ac:dyDescent="0.3">
      <c r="A35">
        <v>34</v>
      </c>
      <c r="B35">
        <v>25</v>
      </c>
      <c r="C35" t="s">
        <v>43</v>
      </c>
      <c r="D35" t="s">
        <v>144</v>
      </c>
      <c r="E35" t="s">
        <v>77</v>
      </c>
      <c r="F35" t="s">
        <v>138</v>
      </c>
      <c r="G35" t="s">
        <v>138</v>
      </c>
      <c r="H35" t="s">
        <v>145</v>
      </c>
      <c r="I35" t="s">
        <v>155</v>
      </c>
      <c r="J35">
        <v>0.97146367060579686</v>
      </c>
      <c r="K35">
        <v>16.206961290646341</v>
      </c>
      <c r="L35">
        <v>3000</v>
      </c>
      <c r="M35">
        <v>14542.423275093808</v>
      </c>
      <c r="N35">
        <v>10200</v>
      </c>
      <c r="O35">
        <v>7613.6316002822668</v>
      </c>
      <c r="P35">
        <v>32356.054875376078</v>
      </c>
      <c r="Q35">
        <v>36000</v>
      </c>
      <c r="R35">
        <v>68356.054900000003</v>
      </c>
    </row>
    <row r="36" spans="1:18" x14ac:dyDescent="0.3">
      <c r="A36">
        <v>35</v>
      </c>
      <c r="B36">
        <v>26</v>
      </c>
      <c r="C36" t="s">
        <v>29</v>
      </c>
      <c r="D36" t="s">
        <v>142</v>
      </c>
      <c r="E36" t="s">
        <v>76</v>
      </c>
      <c r="F36" t="s">
        <v>138</v>
      </c>
      <c r="G36" t="s">
        <v>138</v>
      </c>
      <c r="H36" t="s">
        <v>145</v>
      </c>
      <c r="I36" t="s">
        <v>133</v>
      </c>
      <c r="J36">
        <v>1.2307641755925045</v>
      </c>
      <c r="K36">
        <v>6.5028597954101208</v>
      </c>
      <c r="L36">
        <v>2900</v>
      </c>
      <c r="M36">
        <v>44334.160484631124</v>
      </c>
      <c r="N36">
        <v>11200</v>
      </c>
      <c r="O36">
        <v>7613.6316002822668</v>
      </c>
      <c r="P36">
        <v>63147.792084913388</v>
      </c>
      <c r="Q36">
        <v>36000</v>
      </c>
      <c r="R36">
        <v>99147.792100000006</v>
      </c>
    </row>
    <row r="37" spans="1:18" x14ac:dyDescent="0.3">
      <c r="A37">
        <v>36</v>
      </c>
      <c r="B37">
        <v>27</v>
      </c>
      <c r="C37" t="s">
        <v>47</v>
      </c>
      <c r="D37" t="s">
        <v>134</v>
      </c>
      <c r="E37" t="s">
        <v>73</v>
      </c>
      <c r="F37" t="s">
        <v>126</v>
      </c>
      <c r="G37" t="s">
        <v>126</v>
      </c>
      <c r="H37" t="s">
        <v>70</v>
      </c>
      <c r="I37" t="s">
        <v>140</v>
      </c>
      <c r="J37">
        <v>0.9429848152367003</v>
      </c>
      <c r="K37">
        <v>9.3641429387747763</v>
      </c>
      <c r="L37">
        <v>2700</v>
      </c>
      <c r="M37">
        <v>32700.275181934616</v>
      </c>
      <c r="N37">
        <v>7800</v>
      </c>
      <c r="O37">
        <v>6090.9052802258138</v>
      </c>
      <c r="P37">
        <v>46591.180462160431</v>
      </c>
      <c r="Q37">
        <v>36000</v>
      </c>
      <c r="R37">
        <v>82591.180500000002</v>
      </c>
    </row>
    <row r="38" spans="1:18" x14ac:dyDescent="0.3">
      <c r="A38">
        <v>37</v>
      </c>
      <c r="B38">
        <v>28</v>
      </c>
      <c r="C38" t="s">
        <v>39</v>
      </c>
      <c r="D38" t="s">
        <v>137</v>
      </c>
      <c r="E38" t="s">
        <v>74</v>
      </c>
      <c r="F38" t="s">
        <v>135</v>
      </c>
      <c r="G38" t="s">
        <v>135</v>
      </c>
      <c r="H38" t="s">
        <v>70</v>
      </c>
      <c r="I38" t="s">
        <v>155</v>
      </c>
      <c r="J38">
        <v>1.4849540362195355</v>
      </c>
      <c r="K38">
        <v>11.216814907083885</v>
      </c>
      <c r="L38">
        <v>2600</v>
      </c>
      <c r="M38">
        <v>18738.720654163106</v>
      </c>
      <c r="N38">
        <v>11200</v>
      </c>
      <c r="O38">
        <v>11420.4474004234</v>
      </c>
      <c r="P38">
        <v>41359.168054586509</v>
      </c>
      <c r="Q38">
        <v>36000</v>
      </c>
      <c r="R38">
        <v>77359.168099999995</v>
      </c>
    </row>
    <row r="39" spans="1:18" x14ac:dyDescent="0.3">
      <c r="A39">
        <v>38</v>
      </c>
      <c r="B39">
        <v>29</v>
      </c>
      <c r="C39" t="s">
        <v>24</v>
      </c>
      <c r="D39" t="s">
        <v>130</v>
      </c>
      <c r="E39" t="s">
        <v>72</v>
      </c>
      <c r="F39" t="s">
        <v>131</v>
      </c>
      <c r="G39" t="s">
        <v>132</v>
      </c>
      <c r="H39" t="s">
        <v>128</v>
      </c>
      <c r="I39" t="s">
        <v>129</v>
      </c>
      <c r="J39">
        <v>6.5900268382448797</v>
      </c>
      <c r="K39">
        <v>6.5525461364709248</v>
      </c>
      <c r="L39">
        <v>2900</v>
      </c>
      <c r="M39">
        <v>44474.742564298867</v>
      </c>
      <c r="N39">
        <v>12500</v>
      </c>
      <c r="O39">
        <v>17511.352680649215</v>
      </c>
      <c r="P39">
        <v>74486.095244948083</v>
      </c>
      <c r="Q39">
        <v>36000</v>
      </c>
      <c r="R39">
        <v>110486.0952</v>
      </c>
    </row>
    <row r="40" spans="1:18" x14ac:dyDescent="0.3">
      <c r="A40">
        <v>39</v>
      </c>
      <c r="B40">
        <v>30</v>
      </c>
      <c r="C40" t="s">
        <v>33</v>
      </c>
      <c r="D40" t="s">
        <v>144</v>
      </c>
      <c r="E40" t="s">
        <v>77</v>
      </c>
      <c r="F40" t="s">
        <v>138</v>
      </c>
      <c r="G40" t="s">
        <v>138</v>
      </c>
      <c r="H40" t="s">
        <v>145</v>
      </c>
      <c r="I40" t="s">
        <v>133</v>
      </c>
      <c r="J40">
        <v>0.97146367060579686</v>
      </c>
      <c r="K40">
        <v>16.206961290646341</v>
      </c>
      <c r="L40">
        <v>3000</v>
      </c>
      <c r="M40">
        <v>14542.423275093808</v>
      </c>
      <c r="N40">
        <v>10200</v>
      </c>
      <c r="O40">
        <v>7613.6316002822668</v>
      </c>
      <c r="P40">
        <v>32356.054875376078</v>
      </c>
      <c r="Q40">
        <v>36000</v>
      </c>
      <c r="R40">
        <v>68356.054900000003</v>
      </c>
    </row>
    <row r="41" spans="1:18" x14ac:dyDescent="0.3">
      <c r="A41">
        <v>40</v>
      </c>
      <c r="B41">
        <v>31</v>
      </c>
      <c r="C41" t="s">
        <v>4</v>
      </c>
      <c r="D41" t="s">
        <v>152</v>
      </c>
      <c r="E41" t="s">
        <v>80</v>
      </c>
      <c r="F41" t="s">
        <v>158</v>
      </c>
      <c r="G41" t="s">
        <v>158</v>
      </c>
      <c r="H41" t="s">
        <v>145</v>
      </c>
      <c r="I41" t="s">
        <v>133</v>
      </c>
      <c r="J41">
        <v>1.6537934308679081</v>
      </c>
      <c r="K41">
        <v>13.840671454814565</v>
      </c>
      <c r="L41">
        <v>1800</v>
      </c>
      <c r="M41">
        <v>11794.903254198736</v>
      </c>
      <c r="N41">
        <v>9300</v>
      </c>
      <c r="O41">
        <v>9897.7210803669477</v>
      </c>
      <c r="P41">
        <v>30992.624334565684</v>
      </c>
      <c r="Q41">
        <v>36000</v>
      </c>
      <c r="R41">
        <v>66992.624299999996</v>
      </c>
    </row>
    <row r="42" spans="1:18" x14ac:dyDescent="0.3">
      <c r="A42">
        <v>41</v>
      </c>
      <c r="B42">
        <v>31</v>
      </c>
      <c r="C42" t="s">
        <v>4</v>
      </c>
      <c r="D42" t="s">
        <v>152</v>
      </c>
      <c r="E42" t="s">
        <v>80</v>
      </c>
      <c r="F42" t="s">
        <v>126</v>
      </c>
      <c r="G42" t="s">
        <v>126</v>
      </c>
      <c r="H42" t="s">
        <v>145</v>
      </c>
      <c r="I42" t="s">
        <v>150</v>
      </c>
      <c r="J42">
        <v>0.44282249549748876</v>
      </c>
      <c r="K42">
        <v>15.252132362435546</v>
      </c>
      <c r="L42">
        <v>1800</v>
      </c>
      <c r="M42">
        <v>10703.38080626382</v>
      </c>
      <c r="N42">
        <v>6200</v>
      </c>
      <c r="O42">
        <v>6090.9052802258138</v>
      </c>
      <c r="P42">
        <v>22994.286086489636</v>
      </c>
      <c r="Q42">
        <v>36000</v>
      </c>
      <c r="R42">
        <v>58994.286099999998</v>
      </c>
    </row>
    <row r="43" spans="1:18" x14ac:dyDescent="0.3">
      <c r="A43">
        <v>42</v>
      </c>
      <c r="B43">
        <v>32</v>
      </c>
      <c r="C43" t="s">
        <v>28</v>
      </c>
      <c r="D43" t="s">
        <v>137</v>
      </c>
      <c r="E43" t="s">
        <v>74</v>
      </c>
      <c r="F43" t="s">
        <v>126</v>
      </c>
      <c r="G43" t="s">
        <v>126</v>
      </c>
      <c r="H43" t="s">
        <v>70</v>
      </c>
      <c r="I43" t="s">
        <v>140</v>
      </c>
      <c r="J43">
        <v>0.75264980525332092</v>
      </c>
      <c r="K43">
        <v>7.7853868200690899</v>
      </c>
      <c r="L43">
        <v>2600</v>
      </c>
      <c r="M43">
        <v>26997.857143266792</v>
      </c>
      <c r="N43">
        <v>6900</v>
      </c>
      <c r="O43">
        <v>6090.9052802258138</v>
      </c>
      <c r="P43">
        <v>39988.762423492612</v>
      </c>
      <c r="Q43">
        <v>36000</v>
      </c>
      <c r="R43">
        <v>75988.762400000007</v>
      </c>
    </row>
    <row r="44" spans="1:18" x14ac:dyDescent="0.3">
      <c r="A44">
        <v>43</v>
      </c>
      <c r="B44">
        <v>33</v>
      </c>
      <c r="C44" t="s">
        <v>19</v>
      </c>
      <c r="D44" t="s">
        <v>142</v>
      </c>
      <c r="E44" t="s">
        <v>76</v>
      </c>
      <c r="F44" t="s">
        <v>126</v>
      </c>
      <c r="G44" t="s">
        <v>126</v>
      </c>
      <c r="H44" t="s">
        <v>145</v>
      </c>
      <c r="I44" t="s">
        <v>136</v>
      </c>
      <c r="J44">
        <v>1.0764283836997799</v>
      </c>
      <c r="K44">
        <v>17.294647938760768</v>
      </c>
      <c r="L44">
        <v>2900</v>
      </c>
      <c r="M44">
        <v>16669.829348340325</v>
      </c>
      <c r="N44">
        <v>11500</v>
      </c>
      <c r="O44">
        <v>6090.9052802258138</v>
      </c>
      <c r="P44">
        <v>34260.734628566141</v>
      </c>
      <c r="Q44">
        <v>36000</v>
      </c>
      <c r="R44">
        <v>70260.734599999996</v>
      </c>
    </row>
    <row r="45" spans="1:18" x14ac:dyDescent="0.3">
      <c r="A45">
        <v>44</v>
      </c>
      <c r="B45">
        <v>34</v>
      </c>
      <c r="C45" t="s">
        <v>3</v>
      </c>
      <c r="D45" t="s">
        <v>130</v>
      </c>
      <c r="E45" t="s">
        <v>72</v>
      </c>
      <c r="F45" t="s">
        <v>131</v>
      </c>
      <c r="G45" t="s">
        <v>132</v>
      </c>
      <c r="H45" t="s">
        <v>128</v>
      </c>
      <c r="I45" t="s">
        <v>129</v>
      </c>
      <c r="J45">
        <v>6.5900268382448797</v>
      </c>
      <c r="K45">
        <v>6.5525461364709248</v>
      </c>
      <c r="L45">
        <v>2900</v>
      </c>
      <c r="M45">
        <v>44474.742564298867</v>
      </c>
      <c r="N45">
        <v>12500</v>
      </c>
      <c r="O45">
        <v>17511.352680649215</v>
      </c>
      <c r="P45">
        <v>74486.095244948083</v>
      </c>
      <c r="Q45">
        <v>36000</v>
      </c>
      <c r="R45">
        <v>110486.0952</v>
      </c>
    </row>
    <row r="46" spans="1:18" x14ac:dyDescent="0.3">
      <c r="A46">
        <v>45</v>
      </c>
      <c r="B46">
        <v>35</v>
      </c>
      <c r="C46" t="s">
        <v>45</v>
      </c>
      <c r="D46" t="s">
        <v>134</v>
      </c>
      <c r="E46" t="s">
        <v>73</v>
      </c>
      <c r="F46" t="s">
        <v>126</v>
      </c>
      <c r="G46" t="s">
        <v>126</v>
      </c>
      <c r="H46" t="s">
        <v>145</v>
      </c>
      <c r="I46" t="s">
        <v>150</v>
      </c>
      <c r="J46">
        <v>0.9429848152367003</v>
      </c>
      <c r="K46">
        <v>9.3641429387747763</v>
      </c>
      <c r="L46">
        <v>2700</v>
      </c>
      <c r="M46">
        <v>32700.275181934616</v>
      </c>
      <c r="N46">
        <v>7800</v>
      </c>
      <c r="O46">
        <v>6090.9052802258138</v>
      </c>
      <c r="P46">
        <v>46591.180462160431</v>
      </c>
      <c r="Q46">
        <v>36000</v>
      </c>
      <c r="R46">
        <v>82591.180500000002</v>
      </c>
    </row>
    <row r="47" spans="1:18" x14ac:dyDescent="0.3">
      <c r="A47">
        <v>46</v>
      </c>
      <c r="B47">
        <v>36</v>
      </c>
      <c r="C47" t="s">
        <v>34</v>
      </c>
      <c r="D47" t="s">
        <v>144</v>
      </c>
      <c r="E47" t="s">
        <v>77</v>
      </c>
      <c r="F47" t="s">
        <v>153</v>
      </c>
      <c r="G47" t="s">
        <v>153</v>
      </c>
      <c r="H47" t="s">
        <v>145</v>
      </c>
      <c r="I47" t="s">
        <v>133</v>
      </c>
      <c r="J47">
        <v>1.6651510049498304</v>
      </c>
      <c r="K47">
        <v>9.9226528824228826</v>
      </c>
      <c r="L47">
        <v>3000</v>
      </c>
      <c r="M47">
        <v>23752.568379081509</v>
      </c>
      <c r="N47">
        <v>10500</v>
      </c>
      <c r="O47">
        <v>8374.9947603104938</v>
      </c>
      <c r="P47">
        <v>42627.563139392005</v>
      </c>
      <c r="Q47">
        <v>36000</v>
      </c>
      <c r="R47">
        <v>78627.563099999999</v>
      </c>
    </row>
    <row r="48" spans="1:18" x14ac:dyDescent="0.3">
      <c r="A48">
        <v>47</v>
      </c>
      <c r="B48">
        <v>36</v>
      </c>
      <c r="C48" t="s">
        <v>34</v>
      </c>
      <c r="D48" t="s">
        <v>144</v>
      </c>
      <c r="E48" t="s">
        <v>77</v>
      </c>
      <c r="F48" t="s">
        <v>138</v>
      </c>
      <c r="G48" t="s">
        <v>138</v>
      </c>
      <c r="H48" t="s">
        <v>145</v>
      </c>
      <c r="I48" t="s">
        <v>125</v>
      </c>
      <c r="J48">
        <v>0.97146367060579686</v>
      </c>
      <c r="K48">
        <v>16.206961290646341</v>
      </c>
      <c r="L48">
        <v>3000</v>
      </c>
      <c r="M48">
        <v>14542.423275093808</v>
      </c>
      <c r="N48">
        <v>10200</v>
      </c>
      <c r="O48">
        <v>7613.6316002822668</v>
      </c>
      <c r="P48">
        <v>32356.054875376078</v>
      </c>
      <c r="Q48">
        <v>36000</v>
      </c>
      <c r="R48">
        <v>68356.054900000003</v>
      </c>
    </row>
    <row r="49" spans="1:18" x14ac:dyDescent="0.3">
      <c r="A49">
        <v>48</v>
      </c>
      <c r="B49">
        <v>37</v>
      </c>
      <c r="C49" t="s">
        <v>44</v>
      </c>
      <c r="D49" t="s">
        <v>159</v>
      </c>
      <c r="E49" t="s">
        <v>83</v>
      </c>
      <c r="F49" t="s">
        <v>126</v>
      </c>
      <c r="G49" t="s">
        <v>126</v>
      </c>
      <c r="H49" t="s">
        <v>145</v>
      </c>
      <c r="I49" t="s">
        <v>155</v>
      </c>
      <c r="J49">
        <v>1.020976097530419</v>
      </c>
      <c r="K49">
        <v>10.173410042173559</v>
      </c>
      <c r="L49">
        <v>1800</v>
      </c>
      <c r="M49">
        <v>14495.51069292958</v>
      </c>
      <c r="N49">
        <v>9700</v>
      </c>
      <c r="O49">
        <v>6090.9052802258138</v>
      </c>
      <c r="P49">
        <v>30286.415973155395</v>
      </c>
      <c r="Q49">
        <v>36000</v>
      </c>
      <c r="R49">
        <v>66286.415999999997</v>
      </c>
    </row>
    <row r="50" spans="1:18" x14ac:dyDescent="0.3">
      <c r="A50">
        <v>49</v>
      </c>
      <c r="B50">
        <v>38</v>
      </c>
      <c r="C50" t="s">
        <v>21</v>
      </c>
      <c r="D50" t="s">
        <v>160</v>
      </c>
      <c r="E50" t="s">
        <v>84</v>
      </c>
      <c r="F50" t="s">
        <v>135</v>
      </c>
      <c r="G50" t="s">
        <v>135</v>
      </c>
      <c r="H50" t="s">
        <v>70</v>
      </c>
      <c r="I50" t="s">
        <v>136</v>
      </c>
      <c r="J50">
        <v>1.7903212444492185</v>
      </c>
      <c r="K50">
        <v>8.6217992604575731</v>
      </c>
      <c r="L50">
        <v>2000</v>
      </c>
      <c r="M50">
        <v>23052.631423483541</v>
      </c>
      <c r="N50">
        <v>10200</v>
      </c>
      <c r="O50">
        <v>11420.4474004234</v>
      </c>
      <c r="P50">
        <v>44673.078823906944</v>
      </c>
      <c r="Q50">
        <v>36000</v>
      </c>
      <c r="R50">
        <v>80673.078800000003</v>
      </c>
    </row>
    <row r="51" spans="1:18" x14ac:dyDescent="0.3">
      <c r="A51">
        <v>50</v>
      </c>
      <c r="B51">
        <v>38</v>
      </c>
      <c r="C51" t="s">
        <v>21</v>
      </c>
      <c r="D51" t="s">
        <v>160</v>
      </c>
      <c r="E51" t="s">
        <v>84</v>
      </c>
      <c r="F51" t="s">
        <v>135</v>
      </c>
      <c r="G51" t="s">
        <v>135</v>
      </c>
      <c r="H51" t="s">
        <v>145</v>
      </c>
      <c r="I51" t="s">
        <v>125</v>
      </c>
      <c r="J51">
        <v>1.7903212444492185</v>
      </c>
      <c r="K51">
        <v>8.6217992604575731</v>
      </c>
      <c r="L51">
        <v>2000</v>
      </c>
      <c r="M51">
        <v>23052.631423483541</v>
      </c>
      <c r="N51">
        <v>10200</v>
      </c>
      <c r="O51">
        <v>11420.4474004234</v>
      </c>
      <c r="P51">
        <v>44673.078823906944</v>
      </c>
      <c r="Q51">
        <v>36000</v>
      </c>
      <c r="R51">
        <v>80673.078800000003</v>
      </c>
    </row>
    <row r="52" spans="1:18" x14ac:dyDescent="0.3">
      <c r="A52">
        <v>51</v>
      </c>
      <c r="B52">
        <v>39</v>
      </c>
      <c r="C52" t="s">
        <v>20</v>
      </c>
      <c r="D52" t="s">
        <v>130</v>
      </c>
      <c r="E52" t="s">
        <v>72</v>
      </c>
      <c r="F52" t="s">
        <v>131</v>
      </c>
      <c r="G52" t="s">
        <v>132</v>
      </c>
      <c r="H52" t="s">
        <v>128</v>
      </c>
      <c r="I52" t="s">
        <v>129</v>
      </c>
      <c r="J52">
        <v>6.5900268382448797</v>
      </c>
      <c r="K52">
        <v>6.5525461364709248</v>
      </c>
      <c r="L52">
        <v>2900</v>
      </c>
      <c r="M52">
        <v>44474.742564298867</v>
      </c>
      <c r="N52">
        <v>12500</v>
      </c>
      <c r="O52">
        <v>17511.352680649215</v>
      </c>
      <c r="P52">
        <v>74486.095244948083</v>
      </c>
      <c r="Q52">
        <v>36000</v>
      </c>
      <c r="R52">
        <v>110486.0952</v>
      </c>
    </row>
    <row r="53" spans="1:18" x14ac:dyDescent="0.3">
      <c r="A53">
        <v>52</v>
      </c>
      <c r="B53">
        <v>40</v>
      </c>
      <c r="C53" t="s">
        <v>41</v>
      </c>
      <c r="D53" t="s">
        <v>137</v>
      </c>
      <c r="E53" t="s">
        <v>74</v>
      </c>
      <c r="F53" t="s">
        <v>135</v>
      </c>
      <c r="G53" t="s">
        <v>135</v>
      </c>
      <c r="H53" t="s">
        <v>70</v>
      </c>
      <c r="I53" t="s">
        <v>157</v>
      </c>
      <c r="J53">
        <v>1.4849540362195355</v>
      </c>
      <c r="K53">
        <v>11.216814907083885</v>
      </c>
      <c r="L53">
        <v>2600</v>
      </c>
      <c r="M53">
        <v>18738.720654163106</v>
      </c>
      <c r="N53">
        <v>11200</v>
      </c>
      <c r="O53">
        <v>11420.4474004234</v>
      </c>
      <c r="P53">
        <v>41359.168054586509</v>
      </c>
      <c r="Q53">
        <v>36000</v>
      </c>
      <c r="R53">
        <v>77359.168099999995</v>
      </c>
    </row>
    <row r="54" spans="1:18" x14ac:dyDescent="0.3">
      <c r="A54">
        <v>53</v>
      </c>
      <c r="B54">
        <v>41</v>
      </c>
      <c r="C54" t="s">
        <v>48</v>
      </c>
      <c r="D54" t="s">
        <v>144</v>
      </c>
      <c r="E54" t="s">
        <v>77</v>
      </c>
      <c r="F54" t="s">
        <v>138</v>
      </c>
      <c r="G54" t="s">
        <v>138</v>
      </c>
      <c r="H54" t="s">
        <v>145</v>
      </c>
      <c r="I54" t="s">
        <v>155</v>
      </c>
      <c r="J54">
        <v>0.97146367060579686</v>
      </c>
      <c r="K54">
        <v>16.206961290646341</v>
      </c>
      <c r="L54">
        <v>3000</v>
      </c>
      <c r="M54">
        <v>14542.423275093808</v>
      </c>
      <c r="N54">
        <v>10200</v>
      </c>
      <c r="O54">
        <v>7613.6316002822668</v>
      </c>
      <c r="P54">
        <v>32356.054875376078</v>
      </c>
      <c r="Q54">
        <v>36000</v>
      </c>
      <c r="R54">
        <v>68356.054900000003</v>
      </c>
    </row>
    <row r="55" spans="1:18" x14ac:dyDescent="0.3">
      <c r="A55">
        <v>54</v>
      </c>
      <c r="B55">
        <v>42</v>
      </c>
      <c r="C55" t="s">
        <v>27</v>
      </c>
      <c r="D55" t="s">
        <v>142</v>
      </c>
      <c r="E55" t="s">
        <v>76</v>
      </c>
      <c r="F55" t="s">
        <v>126</v>
      </c>
      <c r="G55" t="s">
        <v>126</v>
      </c>
      <c r="H55" t="s">
        <v>145</v>
      </c>
      <c r="I55" t="s">
        <v>136</v>
      </c>
      <c r="J55">
        <v>1.0764283836997799</v>
      </c>
      <c r="K55">
        <v>17.294647938760768</v>
      </c>
      <c r="L55">
        <v>2900</v>
      </c>
      <c r="M55">
        <v>16669.829348340325</v>
      </c>
      <c r="N55">
        <v>11500</v>
      </c>
      <c r="O55">
        <v>6090.9052802258138</v>
      </c>
      <c r="P55">
        <v>34260.734628566141</v>
      </c>
      <c r="Q55">
        <v>36000</v>
      </c>
      <c r="R55">
        <v>70260.734599999996</v>
      </c>
    </row>
    <row r="56" spans="1:18" x14ac:dyDescent="0.3">
      <c r="A56">
        <v>55</v>
      </c>
      <c r="B56">
        <v>43</v>
      </c>
      <c r="C56" t="s">
        <v>35</v>
      </c>
      <c r="D56" t="s">
        <v>137</v>
      </c>
      <c r="E56" t="s">
        <v>74</v>
      </c>
      <c r="F56" t="s">
        <v>131</v>
      </c>
      <c r="G56" t="s">
        <v>132</v>
      </c>
      <c r="H56" t="s">
        <v>128</v>
      </c>
      <c r="I56" t="s">
        <v>129</v>
      </c>
      <c r="J56">
        <v>2.6680743558814162</v>
      </c>
      <c r="K56">
        <v>4.6995094079618678</v>
      </c>
      <c r="L56">
        <v>2600</v>
      </c>
      <c r="M56">
        <v>44725.681539693796</v>
      </c>
      <c r="N56">
        <v>11200</v>
      </c>
      <c r="O56">
        <v>17511.352680649215</v>
      </c>
      <c r="P56">
        <v>73437.034220343019</v>
      </c>
      <c r="Q56">
        <v>36000</v>
      </c>
      <c r="R56">
        <v>109437.03419999999</v>
      </c>
    </row>
    <row r="57" spans="1:18" x14ac:dyDescent="0.3">
      <c r="A57">
        <v>56</v>
      </c>
      <c r="B57">
        <v>43</v>
      </c>
      <c r="C57" t="s">
        <v>35</v>
      </c>
      <c r="D57" t="s">
        <v>137</v>
      </c>
      <c r="E57" t="s">
        <v>74</v>
      </c>
      <c r="F57" t="s">
        <v>135</v>
      </c>
      <c r="G57" t="s">
        <v>135</v>
      </c>
      <c r="H57" t="s">
        <v>70</v>
      </c>
      <c r="I57" t="s">
        <v>125</v>
      </c>
      <c r="J57">
        <v>1.4849540362195355</v>
      </c>
      <c r="K57">
        <v>11.216814907083885</v>
      </c>
      <c r="L57">
        <v>2600</v>
      </c>
      <c r="M57">
        <v>18738.720654163106</v>
      </c>
      <c r="N57">
        <v>11200</v>
      </c>
      <c r="O57">
        <v>11420.4474004234</v>
      </c>
      <c r="P57">
        <v>41359.168054586509</v>
      </c>
      <c r="Q57">
        <v>36000</v>
      </c>
      <c r="R57">
        <v>77359.168099999995</v>
      </c>
    </row>
    <row r="58" spans="1:18" x14ac:dyDescent="0.3">
      <c r="A58">
        <v>57</v>
      </c>
      <c r="B58">
        <v>43</v>
      </c>
      <c r="C58" t="s">
        <v>35</v>
      </c>
      <c r="D58" t="s">
        <v>137</v>
      </c>
      <c r="E58" t="s">
        <v>74</v>
      </c>
      <c r="F58" t="s">
        <v>158</v>
      </c>
      <c r="G58" t="s">
        <v>158</v>
      </c>
      <c r="H58" t="s">
        <v>70</v>
      </c>
      <c r="I58" t="s">
        <v>125</v>
      </c>
      <c r="J58">
        <v>1.2007936330416782</v>
      </c>
      <c r="K58">
        <v>8.0856008470429561</v>
      </c>
      <c r="L58">
        <v>2600</v>
      </c>
      <c r="M58">
        <v>25995.441173696705</v>
      </c>
      <c r="N58">
        <v>9800</v>
      </c>
      <c r="O58">
        <v>9897.7210803669477</v>
      </c>
      <c r="P58">
        <v>45693.162254063645</v>
      </c>
      <c r="Q58">
        <v>36000</v>
      </c>
      <c r="R58">
        <v>81693.162299999996</v>
      </c>
    </row>
    <row r="59" spans="1:18" x14ac:dyDescent="0.3">
      <c r="A59">
        <v>58</v>
      </c>
      <c r="B59">
        <v>43</v>
      </c>
      <c r="C59" t="s">
        <v>35</v>
      </c>
      <c r="D59" t="s">
        <v>137</v>
      </c>
      <c r="E59" t="s">
        <v>74</v>
      </c>
      <c r="F59" t="s">
        <v>126</v>
      </c>
      <c r="G59" t="s">
        <v>126</v>
      </c>
      <c r="H59" t="s">
        <v>70</v>
      </c>
      <c r="I59" t="s">
        <v>133</v>
      </c>
      <c r="J59">
        <v>0.75264980525332092</v>
      </c>
      <c r="K59">
        <v>7.7853868200690899</v>
      </c>
      <c r="L59">
        <v>2600</v>
      </c>
      <c r="M59">
        <v>26997.857143266792</v>
      </c>
      <c r="N59">
        <v>6900</v>
      </c>
      <c r="O59">
        <v>6090.9052802258138</v>
      </c>
      <c r="P59">
        <v>39988.762423492612</v>
      </c>
      <c r="Q59">
        <v>36000</v>
      </c>
      <c r="R59">
        <v>75988.762400000007</v>
      </c>
    </row>
    <row r="60" spans="1:18" x14ac:dyDescent="0.3">
      <c r="A60">
        <v>59</v>
      </c>
      <c r="B60">
        <v>44</v>
      </c>
      <c r="C60" t="s">
        <v>36</v>
      </c>
      <c r="D60" t="s">
        <v>146</v>
      </c>
      <c r="E60" t="s">
        <v>78</v>
      </c>
      <c r="F60" t="s">
        <v>135</v>
      </c>
      <c r="G60" t="s">
        <v>135</v>
      </c>
      <c r="H60" t="s">
        <v>70</v>
      </c>
      <c r="I60" t="s">
        <v>136</v>
      </c>
      <c r="J60">
        <v>0.76558845019723076</v>
      </c>
      <c r="K60">
        <v>12.660297306770655</v>
      </c>
      <c r="L60">
        <v>1800</v>
      </c>
      <c r="M60">
        <v>13447.273572351289</v>
      </c>
      <c r="N60">
        <v>11800</v>
      </c>
      <c r="O60">
        <v>11420.4474004234</v>
      </c>
      <c r="P60">
        <v>36667.720972774689</v>
      </c>
      <c r="Q60">
        <v>36000</v>
      </c>
      <c r="R60">
        <v>72667.721000000005</v>
      </c>
    </row>
    <row r="61" spans="1:18" x14ac:dyDescent="0.3">
      <c r="A61">
        <v>60</v>
      </c>
      <c r="B61">
        <v>45</v>
      </c>
      <c r="C61" t="s">
        <v>10</v>
      </c>
      <c r="D61" t="s">
        <v>122</v>
      </c>
      <c r="E61" t="s">
        <v>71</v>
      </c>
      <c r="F61" t="s">
        <v>161</v>
      </c>
      <c r="G61" t="s">
        <v>162</v>
      </c>
      <c r="H61" t="s">
        <v>128</v>
      </c>
      <c r="I61" t="s">
        <v>129</v>
      </c>
      <c r="J61">
        <v>6.5</v>
      </c>
      <c r="K61">
        <v>7</v>
      </c>
      <c r="L61">
        <v>1600</v>
      </c>
      <c r="M61">
        <v>21097.142857142859</v>
      </c>
      <c r="N61">
        <v>11080</v>
      </c>
      <c r="O61">
        <v>19034.079000705668</v>
      </c>
      <c r="P61">
        <v>51211.221857848526</v>
      </c>
      <c r="Q61">
        <v>36000</v>
      </c>
      <c r="R61">
        <v>87211.221900000004</v>
      </c>
    </row>
    <row r="62" spans="1:18" x14ac:dyDescent="0.3">
      <c r="A62">
        <v>61</v>
      </c>
      <c r="B62">
        <v>46</v>
      </c>
      <c r="C62" t="s">
        <v>9</v>
      </c>
      <c r="D62" t="s">
        <v>130</v>
      </c>
      <c r="E62" t="s">
        <v>79</v>
      </c>
      <c r="F62" t="s">
        <v>138</v>
      </c>
      <c r="G62" t="s">
        <v>138</v>
      </c>
      <c r="H62" t="s">
        <v>70</v>
      </c>
      <c r="I62" t="s">
        <v>151</v>
      </c>
      <c r="J62">
        <v>1.4794834103460122</v>
      </c>
      <c r="K62">
        <v>13.451738176402987</v>
      </c>
      <c r="L62">
        <v>2900</v>
      </c>
      <c r="M62">
        <v>21664.323133455633</v>
      </c>
      <c r="N62">
        <v>7600</v>
      </c>
      <c r="O62">
        <v>7613.6316002822668</v>
      </c>
      <c r="P62">
        <v>36877.954733737897</v>
      </c>
      <c r="Q62">
        <v>36000</v>
      </c>
      <c r="R62">
        <v>72877.954700000002</v>
      </c>
    </row>
    <row r="63" spans="1:18" x14ac:dyDescent="0.3">
      <c r="A63">
        <v>62</v>
      </c>
      <c r="B63">
        <v>47</v>
      </c>
      <c r="C63" t="s">
        <v>15</v>
      </c>
      <c r="D63" t="s">
        <v>130</v>
      </c>
      <c r="E63" t="s">
        <v>79</v>
      </c>
      <c r="F63" t="s">
        <v>138</v>
      </c>
      <c r="G63" t="s">
        <v>138</v>
      </c>
      <c r="H63" t="s">
        <v>70</v>
      </c>
      <c r="I63" t="s">
        <v>155</v>
      </c>
      <c r="J63">
        <v>1.4794834103460122</v>
      </c>
      <c r="K63">
        <v>13.451738176402987</v>
      </c>
      <c r="L63">
        <v>2900</v>
      </c>
      <c r="M63">
        <v>21664.323133455633</v>
      </c>
      <c r="N63">
        <v>7600</v>
      </c>
      <c r="O63">
        <v>7613.6316002822668</v>
      </c>
      <c r="P63">
        <v>36877.954733737897</v>
      </c>
      <c r="Q63">
        <v>36000</v>
      </c>
      <c r="R63">
        <v>72877.954700000002</v>
      </c>
    </row>
    <row r="64" spans="1:18" x14ac:dyDescent="0.3">
      <c r="A64">
        <v>63</v>
      </c>
      <c r="B64">
        <v>48</v>
      </c>
      <c r="C64" t="s">
        <v>14</v>
      </c>
      <c r="D64" t="s">
        <v>144</v>
      </c>
      <c r="E64" t="s">
        <v>77</v>
      </c>
      <c r="F64" t="s">
        <v>123</v>
      </c>
      <c r="G64" t="s">
        <v>124</v>
      </c>
      <c r="H64" t="s">
        <v>70</v>
      </c>
      <c r="I64" t="s">
        <v>155</v>
      </c>
      <c r="J64">
        <v>2.7317924077831095</v>
      </c>
      <c r="K64">
        <v>12.597885435760045</v>
      </c>
      <c r="L64">
        <v>3000</v>
      </c>
      <c r="M64">
        <v>18708.575521938008</v>
      </c>
      <c r="N64">
        <v>15100</v>
      </c>
      <c r="O64">
        <v>11420.4474004234</v>
      </c>
      <c r="P64">
        <v>45229.022922361408</v>
      </c>
      <c r="Q64">
        <v>36000</v>
      </c>
      <c r="R64">
        <v>81229.022899999996</v>
      </c>
    </row>
    <row r="65" spans="1:18" x14ac:dyDescent="0.3">
      <c r="A65" t="s">
        <v>1399</v>
      </c>
      <c r="J65"/>
      <c r="K65"/>
      <c r="M65"/>
      <c r="N65"/>
      <c r="O65"/>
      <c r="P65"/>
      <c r="Q65"/>
      <c r="R65">
        <f>SUBTOTAL(109,Table_Table_Bp_list[Total cost])</f>
        <v>5039290.5946999984</v>
      </c>
    </row>
  </sheetData>
  <dataValidations count="1">
    <dataValidation type="list" allowBlank="1" showInputMessage="1" showErrorMessage="1" sqref="F7:F64 A2:E64 G2:R64 F2:F5" xr:uid="{72C1A1AA-5CAB-47D6-9A2B-8AAB91899960}">
      <formula1>$A$2:$A$64</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B6FA4-9508-439A-87AD-BA8982CD889B}">
  <sheetPr>
    <outlinePr summaryBelow="0" summaryRight="0"/>
  </sheetPr>
  <dimension ref="A1:AM69"/>
  <sheetViews>
    <sheetView zoomScaleNormal="100" workbookViewId="0">
      <selection activeCell="B2" sqref="B2"/>
    </sheetView>
  </sheetViews>
  <sheetFormatPr defaultColWidth="12.5546875" defaultRowHeight="15.75" customHeight="1" x14ac:dyDescent="0.3"/>
  <cols>
    <col min="1" max="1" width="7.6640625" style="5" customWidth="1"/>
    <col min="2" max="2" width="32.88671875" style="5" bestFit="1" customWidth="1"/>
    <col min="3" max="3" width="17.33203125" style="5" bestFit="1" customWidth="1"/>
    <col min="4" max="4" width="13" style="5" customWidth="1"/>
    <col min="5" max="5" width="15.109375" style="5" customWidth="1"/>
    <col min="6" max="6" width="12" style="5" customWidth="1"/>
    <col min="7" max="8" width="11.109375" style="5" customWidth="1"/>
    <col min="9" max="9" width="0" style="5" hidden="1" customWidth="1"/>
    <col min="10" max="10" width="11.33203125" style="5" hidden="1" customWidth="1"/>
    <col min="11" max="11" width="15" style="5" hidden="1" customWidth="1"/>
    <col min="12" max="12" width="18" style="5" hidden="1" customWidth="1"/>
    <col min="13" max="13" width="11.109375" style="5" hidden="1" customWidth="1"/>
    <col min="14" max="14" width="17.5546875" style="5" hidden="1" customWidth="1"/>
    <col min="15" max="15" width="15" style="5" hidden="1" customWidth="1"/>
    <col min="16" max="19" width="0" style="5" hidden="1" customWidth="1"/>
    <col min="20" max="20" width="6.109375" style="5" hidden="1" customWidth="1"/>
    <col min="21" max="21" width="10.44140625" style="5" customWidth="1"/>
    <col min="22" max="22" width="8.5546875" style="5" customWidth="1"/>
    <col min="23" max="23" width="6.88671875" style="5" customWidth="1"/>
    <col min="24" max="24" width="10.88671875" style="5" customWidth="1"/>
    <col min="25" max="25" width="10.5546875" style="5" customWidth="1"/>
    <col min="26" max="26" width="12.6640625" style="5" customWidth="1"/>
    <col min="27" max="27" width="13" style="5" customWidth="1"/>
    <col min="28" max="31" width="17.5546875" style="5" customWidth="1"/>
    <col min="32" max="32" width="14.88671875" style="5" customWidth="1"/>
    <col min="33" max="33" width="19.5546875" style="5" customWidth="1"/>
    <col min="34" max="34" width="22.6640625" style="5" customWidth="1"/>
    <col min="35" max="35" width="11.33203125" style="5" customWidth="1"/>
    <col min="36" max="36" width="14.5546875" style="5" customWidth="1"/>
    <col min="37" max="37" width="12.5546875" style="5"/>
    <col min="38" max="38" width="12.6640625" style="5" customWidth="1"/>
    <col min="39" max="16384" width="12.5546875" style="5"/>
  </cols>
  <sheetData>
    <row r="1" spans="1:39" ht="15.75" customHeight="1" x14ac:dyDescent="0.3">
      <c r="A1" s="10" t="s">
        <v>85</v>
      </c>
      <c r="B1" s="10" t="s">
        <v>86</v>
      </c>
      <c r="C1" s="10" t="s">
        <v>87</v>
      </c>
      <c r="D1" s="10" t="s">
        <v>88</v>
      </c>
      <c r="E1" s="10" t="s">
        <v>89</v>
      </c>
      <c r="F1" s="11"/>
      <c r="G1" s="11"/>
      <c r="H1" s="11"/>
      <c r="I1" s="11"/>
      <c r="J1" s="11"/>
      <c r="K1" s="11"/>
      <c r="L1" s="11"/>
      <c r="M1" s="11"/>
      <c r="N1" s="11"/>
      <c r="O1" s="11"/>
      <c r="P1" s="11"/>
      <c r="AF1" s="12"/>
      <c r="AG1" s="11"/>
      <c r="AH1" s="11"/>
      <c r="AJ1" s="13"/>
      <c r="AM1" s="14"/>
    </row>
    <row r="2" spans="1:39" ht="15.75" customHeight="1" x14ac:dyDescent="0.3">
      <c r="A2" s="11">
        <v>1332</v>
      </c>
      <c r="B2" s="11" t="s">
        <v>37</v>
      </c>
      <c r="C2" s="11" t="s">
        <v>71</v>
      </c>
      <c r="D2" s="14">
        <v>5</v>
      </c>
      <c r="E2" s="14">
        <v>16347.6</v>
      </c>
      <c r="F2" s="15"/>
      <c r="G2" s="15"/>
      <c r="H2" s="15"/>
      <c r="I2" s="16"/>
      <c r="M2" s="16"/>
      <c r="O2" s="17"/>
      <c r="T2" s="14"/>
      <c r="U2" s="14"/>
      <c r="V2" s="14"/>
      <c r="W2" s="14"/>
      <c r="X2" s="14"/>
      <c r="AF2" s="12"/>
      <c r="AG2" s="11"/>
      <c r="AH2" s="11"/>
      <c r="AJ2" s="13"/>
      <c r="AM2" s="14"/>
    </row>
    <row r="3" spans="1:39" ht="15.75" customHeight="1" x14ac:dyDescent="0.3">
      <c r="A3" s="11">
        <v>1070</v>
      </c>
      <c r="B3" s="11" t="s">
        <v>7</v>
      </c>
      <c r="C3" s="11" t="s">
        <v>71</v>
      </c>
      <c r="D3" s="14">
        <v>5</v>
      </c>
      <c r="E3" s="14">
        <v>36413.599999999999</v>
      </c>
      <c r="F3" s="15"/>
      <c r="G3" s="15"/>
      <c r="H3" s="15"/>
      <c r="I3" s="16"/>
      <c r="M3" s="16"/>
      <c r="O3" s="17"/>
      <c r="S3" s="18"/>
      <c r="T3" s="14"/>
      <c r="U3" s="14"/>
      <c r="V3" s="14"/>
      <c r="W3" s="14"/>
      <c r="X3" s="14"/>
      <c r="AF3" s="12"/>
      <c r="AG3" s="11"/>
      <c r="AH3" s="11"/>
      <c r="AJ3" s="13"/>
      <c r="AM3" s="14"/>
    </row>
    <row r="4" spans="1:39" ht="15.75" customHeight="1" x14ac:dyDescent="0.3">
      <c r="A4" s="11">
        <v>1061</v>
      </c>
      <c r="B4" s="11" t="s">
        <v>90</v>
      </c>
      <c r="C4" s="11" t="s">
        <v>72</v>
      </c>
      <c r="D4" s="14">
        <v>5</v>
      </c>
      <c r="E4" s="14">
        <v>29269</v>
      </c>
      <c r="F4" s="15"/>
      <c r="G4" s="15"/>
      <c r="H4" s="15"/>
      <c r="I4" s="16"/>
      <c r="M4" s="16"/>
      <c r="O4" s="17"/>
      <c r="T4" s="14"/>
      <c r="U4" s="14"/>
      <c r="V4" s="14"/>
      <c r="W4" s="14"/>
      <c r="X4" s="14"/>
      <c r="AF4" s="12"/>
      <c r="AG4" s="11"/>
      <c r="AH4" s="11"/>
      <c r="AJ4" s="13"/>
      <c r="AM4" s="14"/>
    </row>
    <row r="5" spans="1:39" ht="15.75" customHeight="1" thickBot="1" x14ac:dyDescent="0.3">
      <c r="A5" s="11">
        <v>1363</v>
      </c>
      <c r="B5" s="11" t="s">
        <v>46</v>
      </c>
      <c r="C5" s="11" t="s">
        <v>73</v>
      </c>
      <c r="D5" s="14">
        <v>19</v>
      </c>
      <c r="E5" s="14">
        <v>6740.5789473684208</v>
      </c>
      <c r="F5" s="15"/>
      <c r="G5" s="15"/>
      <c r="H5" s="15"/>
      <c r="I5" s="16"/>
      <c r="M5" s="16"/>
      <c r="O5" s="17"/>
      <c r="T5" s="14"/>
      <c r="U5" s="14"/>
      <c r="V5" s="14"/>
      <c r="W5" s="14"/>
      <c r="X5" s="14"/>
      <c r="AF5" s="12"/>
      <c r="AG5" s="11"/>
      <c r="AH5" s="11"/>
      <c r="AJ5" s="13"/>
      <c r="AM5" s="14"/>
    </row>
    <row r="6" spans="1:39" ht="15.75" customHeight="1" x14ac:dyDescent="0.3">
      <c r="A6" s="11">
        <v>1296</v>
      </c>
      <c r="B6" s="11" t="s">
        <v>25</v>
      </c>
      <c r="C6" s="11" t="s">
        <v>74</v>
      </c>
      <c r="D6" s="14">
        <v>9</v>
      </c>
      <c r="E6" s="14">
        <v>2553.3333333333335</v>
      </c>
      <c r="F6" s="15"/>
      <c r="G6" s="15"/>
      <c r="H6" s="15"/>
      <c r="I6" s="16"/>
      <c r="J6" s="41" t="s">
        <v>91</v>
      </c>
      <c r="K6" s="42"/>
      <c r="L6" s="42"/>
      <c r="M6" s="42"/>
      <c r="N6" s="42"/>
      <c r="O6" s="43"/>
      <c r="S6" s="22"/>
      <c r="T6" s="14"/>
      <c r="U6" s="14"/>
      <c r="V6" s="14"/>
      <c r="W6" s="14"/>
      <c r="X6" s="14"/>
      <c r="AF6" s="12"/>
      <c r="AG6" s="11"/>
      <c r="AH6" s="11"/>
      <c r="AJ6" s="13"/>
      <c r="AM6" s="14"/>
    </row>
    <row r="7" spans="1:39" ht="15.75" customHeight="1" x14ac:dyDescent="0.3">
      <c r="A7" s="11">
        <v>1324</v>
      </c>
      <c r="B7" s="11" t="s">
        <v>32</v>
      </c>
      <c r="C7" s="11" t="s">
        <v>74</v>
      </c>
      <c r="D7" s="14">
        <v>9</v>
      </c>
      <c r="E7" s="14">
        <v>4069</v>
      </c>
      <c r="F7" s="15"/>
      <c r="G7" s="15"/>
      <c r="H7" s="15"/>
      <c r="I7" s="16"/>
      <c r="J7" s="44"/>
      <c r="K7" s="45"/>
      <c r="L7" s="45"/>
      <c r="M7" s="45"/>
      <c r="N7" s="45"/>
      <c r="O7" s="46"/>
      <c r="T7" s="14"/>
      <c r="U7" s="14"/>
      <c r="V7" s="14"/>
      <c r="W7" s="14"/>
      <c r="X7" s="14"/>
      <c r="AF7" s="12"/>
      <c r="AG7" s="11"/>
      <c r="AH7" s="11"/>
      <c r="AJ7" s="13"/>
      <c r="AM7" s="14"/>
    </row>
    <row r="8" spans="1:39" ht="15.75" customHeight="1" x14ac:dyDescent="0.3">
      <c r="A8" s="11">
        <v>1203</v>
      </c>
      <c r="B8" s="11" t="s">
        <v>92</v>
      </c>
      <c r="C8" s="11" t="s">
        <v>77</v>
      </c>
      <c r="D8" s="14">
        <v>5</v>
      </c>
      <c r="E8" s="14">
        <v>7678</v>
      </c>
      <c r="F8" s="15"/>
      <c r="G8" s="15"/>
      <c r="H8" s="15"/>
      <c r="I8" s="16"/>
      <c r="J8" s="44"/>
      <c r="K8" s="45"/>
      <c r="L8" s="45"/>
      <c r="M8" s="45"/>
      <c r="N8" s="45"/>
      <c r="O8" s="46"/>
      <c r="T8" s="14"/>
      <c r="U8" s="14"/>
      <c r="V8" s="14"/>
      <c r="W8" s="14"/>
      <c r="X8" s="14"/>
      <c r="AF8" s="12"/>
      <c r="AG8" s="11"/>
      <c r="AH8" s="11"/>
      <c r="AJ8" s="13"/>
      <c r="AM8" s="14"/>
    </row>
    <row r="9" spans="1:39" ht="15.75" customHeight="1" x14ac:dyDescent="0.3">
      <c r="A9" s="11">
        <v>1336</v>
      </c>
      <c r="B9" s="11" t="s">
        <v>40</v>
      </c>
      <c r="C9" s="11" t="s">
        <v>75</v>
      </c>
      <c r="D9" s="14">
        <v>8.5</v>
      </c>
      <c r="E9" s="14">
        <v>14256.470588235294</v>
      </c>
      <c r="F9" s="15"/>
      <c r="G9" s="15"/>
      <c r="H9" s="15"/>
      <c r="I9" s="16"/>
      <c r="J9" s="44"/>
      <c r="K9" s="45"/>
      <c r="L9" s="45"/>
      <c r="M9" s="45"/>
      <c r="N9" s="45"/>
      <c r="O9" s="46"/>
      <c r="T9" s="14"/>
      <c r="U9" s="14"/>
      <c r="V9" s="14"/>
      <c r="W9" s="14"/>
      <c r="X9" s="14"/>
    </row>
    <row r="10" spans="1:39" ht="15.75" customHeight="1" x14ac:dyDescent="0.3">
      <c r="A10" s="11">
        <v>1107</v>
      </c>
      <c r="B10" s="11" t="s">
        <v>11</v>
      </c>
      <c r="C10" s="11" t="s">
        <v>76</v>
      </c>
      <c r="D10" s="14">
        <v>5</v>
      </c>
      <c r="E10" s="14">
        <v>14851.2</v>
      </c>
      <c r="F10" s="15"/>
      <c r="G10" s="15"/>
      <c r="H10" s="15"/>
      <c r="I10" s="16"/>
      <c r="J10" s="44"/>
      <c r="K10" s="45"/>
      <c r="L10" s="45"/>
      <c r="M10" s="45"/>
      <c r="N10" s="45"/>
      <c r="O10" s="46"/>
      <c r="T10" s="14"/>
      <c r="U10" s="14"/>
      <c r="V10" s="14"/>
      <c r="W10" s="14"/>
      <c r="X10" s="14"/>
    </row>
    <row r="11" spans="1:39" ht="15.75" customHeight="1" x14ac:dyDescent="0.3">
      <c r="A11" s="11">
        <v>1318</v>
      </c>
      <c r="B11" s="11" t="s">
        <v>30</v>
      </c>
      <c r="C11" s="11" t="s">
        <v>77</v>
      </c>
      <c r="D11" s="14">
        <v>10</v>
      </c>
      <c r="E11" s="14">
        <v>13628.4</v>
      </c>
      <c r="F11" s="15"/>
      <c r="G11" s="15"/>
      <c r="H11" s="15"/>
      <c r="I11" s="16"/>
      <c r="J11" s="44"/>
      <c r="K11" s="45"/>
      <c r="L11" s="45"/>
      <c r="M11" s="45"/>
      <c r="N11" s="45"/>
      <c r="O11" s="46"/>
      <c r="T11" s="14"/>
      <c r="U11" s="14"/>
      <c r="V11" s="14"/>
      <c r="W11" s="14"/>
      <c r="X11" s="14"/>
      <c r="AK11" s="11"/>
    </row>
    <row r="12" spans="1:39" ht="15.75" customHeight="1" x14ac:dyDescent="0.3">
      <c r="A12" s="11">
        <v>1057</v>
      </c>
      <c r="B12" s="11" t="s">
        <v>5</v>
      </c>
      <c r="C12" s="11" t="s">
        <v>78</v>
      </c>
      <c r="D12" s="14">
        <v>3</v>
      </c>
      <c r="E12" s="14">
        <v>34688.666666666664</v>
      </c>
      <c r="F12" s="15"/>
      <c r="G12" s="15"/>
      <c r="H12" s="15"/>
      <c r="I12" s="16"/>
      <c r="J12" s="44"/>
      <c r="K12" s="45"/>
      <c r="L12" s="45"/>
      <c r="M12" s="45"/>
      <c r="N12" s="45"/>
      <c r="O12" s="46"/>
      <c r="T12" s="14"/>
      <c r="U12" s="14"/>
      <c r="V12" s="14"/>
      <c r="W12" s="14"/>
      <c r="X12" s="14"/>
      <c r="AK12" s="11"/>
    </row>
    <row r="13" spans="1:39" ht="15.75" customHeight="1" thickBot="1" x14ac:dyDescent="0.35">
      <c r="A13" s="11">
        <v>1275</v>
      </c>
      <c r="B13" s="11" t="s">
        <v>23</v>
      </c>
      <c r="C13" s="11" t="s">
        <v>79</v>
      </c>
      <c r="D13" s="14">
        <v>5</v>
      </c>
      <c r="E13" s="14">
        <v>162.47999999999999</v>
      </c>
      <c r="F13" s="15"/>
      <c r="G13" s="15"/>
      <c r="H13" s="15"/>
      <c r="I13" s="16"/>
      <c r="J13" s="47"/>
      <c r="K13" s="48"/>
      <c r="L13" s="48"/>
      <c r="M13" s="48"/>
      <c r="N13" s="48"/>
      <c r="O13" s="49"/>
      <c r="T13" s="14"/>
      <c r="U13" s="14"/>
      <c r="V13" s="14"/>
      <c r="W13" s="14"/>
      <c r="X13" s="14"/>
      <c r="AK13" s="11"/>
    </row>
    <row r="14" spans="1:39" ht="15.75" customHeight="1" x14ac:dyDescent="0.3">
      <c r="A14" s="11">
        <v>1339</v>
      </c>
      <c r="B14" s="11" t="s">
        <v>42</v>
      </c>
      <c r="C14" s="11" t="s">
        <v>71</v>
      </c>
      <c r="D14" s="14">
        <v>5</v>
      </c>
      <c r="E14" s="14">
        <v>6016.6</v>
      </c>
      <c r="F14" s="15"/>
      <c r="G14" s="15"/>
      <c r="H14" s="15"/>
      <c r="I14" s="16"/>
      <c r="M14" s="16"/>
      <c r="O14" s="17"/>
      <c r="T14" s="14"/>
      <c r="U14" s="14"/>
      <c r="V14" s="14"/>
      <c r="W14" s="14"/>
      <c r="X14" s="14"/>
      <c r="AK14" s="11"/>
    </row>
    <row r="15" spans="1:39" ht="15.75" customHeight="1" thickBot="1" x14ac:dyDescent="0.3">
      <c r="A15" s="11">
        <v>1334</v>
      </c>
      <c r="B15" s="11" t="s">
        <v>38</v>
      </c>
      <c r="C15" s="11" t="s">
        <v>80</v>
      </c>
      <c r="D15" s="14">
        <v>7</v>
      </c>
      <c r="E15" s="14">
        <v>4040.4285714285716</v>
      </c>
      <c r="F15" s="15"/>
      <c r="G15" s="15"/>
      <c r="H15" s="15"/>
      <c r="I15" s="16"/>
      <c r="M15" s="16"/>
      <c r="O15" s="17"/>
      <c r="T15" s="14"/>
      <c r="U15" s="14"/>
      <c r="V15" s="14"/>
      <c r="W15" s="14"/>
      <c r="X15" s="14"/>
      <c r="AK15" s="11"/>
    </row>
    <row r="16" spans="1:39" ht="15.75" customHeight="1" x14ac:dyDescent="0.3">
      <c r="A16" s="11">
        <v>1377</v>
      </c>
      <c r="B16" s="11" t="s">
        <v>49</v>
      </c>
      <c r="C16" s="11" t="s">
        <v>73</v>
      </c>
      <c r="D16" s="14">
        <v>19</v>
      </c>
      <c r="E16" s="14">
        <v>3100</v>
      </c>
      <c r="F16" s="15"/>
      <c r="G16" s="15"/>
      <c r="H16" s="15"/>
      <c r="I16" s="16"/>
      <c r="J16" s="41" t="s">
        <v>93</v>
      </c>
      <c r="K16" s="42"/>
      <c r="L16" s="42"/>
      <c r="M16" s="42"/>
      <c r="N16" s="42"/>
      <c r="O16" s="43"/>
      <c r="T16" s="14"/>
      <c r="U16" s="14"/>
      <c r="V16" s="14"/>
      <c r="W16" s="14"/>
      <c r="X16" s="14"/>
      <c r="AK16" s="11"/>
    </row>
    <row r="17" spans="1:37" ht="15.75" customHeight="1" x14ac:dyDescent="0.3">
      <c r="A17" s="11">
        <v>1209</v>
      </c>
      <c r="B17" s="11" t="s">
        <v>16</v>
      </c>
      <c r="C17" s="11" t="s">
        <v>81</v>
      </c>
      <c r="D17" s="14">
        <v>7</v>
      </c>
      <c r="E17" s="14">
        <v>2739.4285714285716</v>
      </c>
      <c r="F17" s="15"/>
      <c r="G17" s="15"/>
      <c r="H17" s="15"/>
      <c r="I17" s="16"/>
      <c r="J17" s="44"/>
      <c r="K17" s="45"/>
      <c r="L17" s="45"/>
      <c r="M17" s="45"/>
      <c r="N17" s="45"/>
      <c r="O17" s="46"/>
      <c r="T17" s="14"/>
      <c r="U17" s="14"/>
      <c r="V17" s="14"/>
      <c r="W17" s="14"/>
      <c r="X17" s="14"/>
      <c r="AK17" s="11"/>
    </row>
    <row r="18" spans="1:37" ht="15.75" customHeight="1" x14ac:dyDescent="0.3">
      <c r="A18" s="11">
        <v>1143</v>
      </c>
      <c r="B18" s="11" t="s">
        <v>12</v>
      </c>
      <c r="C18" s="11" t="s">
        <v>72</v>
      </c>
      <c r="D18" s="14">
        <v>5</v>
      </c>
      <c r="E18" s="14">
        <v>30367.4</v>
      </c>
      <c r="F18" s="15"/>
      <c r="G18" s="15"/>
      <c r="H18" s="15"/>
      <c r="I18" s="16"/>
      <c r="J18" s="44"/>
      <c r="K18" s="45"/>
      <c r="L18" s="45"/>
      <c r="M18" s="45"/>
      <c r="N18" s="45"/>
      <c r="O18" s="46"/>
      <c r="T18" s="14"/>
      <c r="U18" s="14"/>
      <c r="V18" s="14"/>
      <c r="W18" s="14"/>
      <c r="X18" s="14"/>
      <c r="AK18" s="11"/>
    </row>
    <row r="19" spans="1:37" ht="15.75" customHeight="1" x14ac:dyDescent="0.3">
      <c r="A19" s="11">
        <v>1259</v>
      </c>
      <c r="B19" s="11" t="s">
        <v>22</v>
      </c>
      <c r="C19" s="11" t="s">
        <v>72</v>
      </c>
      <c r="D19" s="14">
        <v>5</v>
      </c>
      <c r="E19" s="14">
        <v>8948.2000000000007</v>
      </c>
      <c r="F19" s="26"/>
      <c r="G19" s="15"/>
      <c r="H19" s="15"/>
      <c r="I19" s="16"/>
      <c r="J19" s="44"/>
      <c r="K19" s="45"/>
      <c r="L19" s="45"/>
      <c r="M19" s="45"/>
      <c r="N19" s="45"/>
      <c r="O19" s="46"/>
      <c r="T19" s="14"/>
      <c r="U19" s="14"/>
      <c r="V19" s="14"/>
      <c r="W19" s="14"/>
      <c r="X19" s="14"/>
      <c r="AK19" s="11"/>
    </row>
    <row r="20" spans="1:37" ht="15.75" customHeight="1" thickBot="1" x14ac:dyDescent="0.35">
      <c r="A20" s="11">
        <v>1022</v>
      </c>
      <c r="B20" s="11" t="s">
        <v>2</v>
      </c>
      <c r="C20" s="11" t="s">
        <v>75</v>
      </c>
      <c r="D20" s="14">
        <v>4</v>
      </c>
      <c r="E20" s="14">
        <v>66343</v>
      </c>
      <c r="F20" s="15"/>
      <c r="G20" s="15"/>
      <c r="H20" s="15"/>
      <c r="I20" s="16"/>
      <c r="J20" s="47"/>
      <c r="K20" s="48"/>
      <c r="L20" s="48"/>
      <c r="M20" s="48"/>
      <c r="N20" s="48"/>
      <c r="O20" s="49"/>
      <c r="T20" s="14"/>
      <c r="U20" s="14"/>
      <c r="V20" s="14"/>
      <c r="W20" s="14"/>
      <c r="X20" s="14"/>
    </row>
    <row r="21" spans="1:37" ht="15.75" customHeight="1" x14ac:dyDescent="0.3">
      <c r="A21" s="11">
        <v>1217</v>
      </c>
      <c r="B21" s="11" t="s">
        <v>17</v>
      </c>
      <c r="C21" s="11" t="s">
        <v>80</v>
      </c>
      <c r="D21" s="14">
        <v>7</v>
      </c>
      <c r="E21" s="14">
        <v>11221.857142857143</v>
      </c>
      <c r="F21" s="15"/>
      <c r="G21" s="15"/>
      <c r="H21" s="15"/>
      <c r="I21" s="16"/>
      <c r="J21" s="27"/>
      <c r="K21" s="27"/>
      <c r="L21" s="27"/>
      <c r="M21" s="27"/>
      <c r="N21" s="27"/>
      <c r="O21" s="27"/>
      <c r="T21" s="14"/>
      <c r="U21" s="14"/>
      <c r="V21" s="14"/>
      <c r="W21" s="14"/>
      <c r="X21" s="14"/>
    </row>
    <row r="22" spans="1:37" ht="15.75" customHeight="1" x14ac:dyDescent="0.3">
      <c r="A22" s="11">
        <v>1223</v>
      </c>
      <c r="B22" s="11" t="s">
        <v>18</v>
      </c>
      <c r="C22" s="11" t="s">
        <v>77</v>
      </c>
      <c r="D22" s="14">
        <v>5</v>
      </c>
      <c r="E22" s="14">
        <v>37402.800000000003</v>
      </c>
      <c r="F22" s="15"/>
      <c r="G22" s="15"/>
      <c r="H22" s="15"/>
      <c r="I22" s="16"/>
      <c r="N22" s="14"/>
      <c r="O22" s="14"/>
      <c r="P22" s="14"/>
      <c r="Q22" s="14"/>
      <c r="R22" s="14"/>
    </row>
    <row r="23" spans="1:37" ht="15.75" customHeight="1" x14ac:dyDescent="0.3">
      <c r="A23" s="11">
        <v>1075</v>
      </c>
      <c r="B23" s="11" t="s">
        <v>8</v>
      </c>
      <c r="C23" s="11" t="s">
        <v>77</v>
      </c>
      <c r="D23" s="14">
        <v>10</v>
      </c>
      <c r="E23" s="14">
        <v>17853.400000000001</v>
      </c>
      <c r="F23" s="15"/>
      <c r="G23" s="15"/>
      <c r="H23" s="15"/>
      <c r="I23" s="16"/>
      <c r="N23" s="14"/>
      <c r="O23" s="14"/>
      <c r="P23" s="14"/>
      <c r="Q23" s="14"/>
      <c r="R23" s="14"/>
    </row>
    <row r="24" spans="1:37" ht="15.75" customHeight="1" x14ac:dyDescent="0.3">
      <c r="A24" s="11">
        <v>1074</v>
      </c>
      <c r="B24" s="11" t="s">
        <v>103</v>
      </c>
      <c r="C24" s="11" t="s">
        <v>77</v>
      </c>
      <c r="D24" s="14">
        <v>5</v>
      </c>
      <c r="E24" s="14">
        <v>24819.200000000001</v>
      </c>
      <c r="F24" s="15"/>
      <c r="G24" s="15"/>
      <c r="H24" s="15"/>
      <c r="I24" s="16"/>
      <c r="M24" s="16"/>
      <c r="O24" s="17"/>
      <c r="T24" s="14"/>
      <c r="U24" s="14"/>
      <c r="V24" s="14"/>
      <c r="W24" s="14"/>
      <c r="X24" s="14"/>
    </row>
    <row r="25" spans="1:37" ht="15.75" customHeight="1" thickBot="1" x14ac:dyDescent="0.3">
      <c r="A25" s="11">
        <v>1319</v>
      </c>
      <c r="B25" s="11" t="s">
        <v>31</v>
      </c>
      <c r="C25" s="11" t="s">
        <v>72</v>
      </c>
      <c r="D25" s="14">
        <v>5</v>
      </c>
      <c r="E25" s="14">
        <v>30552.2</v>
      </c>
      <c r="F25" s="15"/>
      <c r="G25" s="15"/>
      <c r="H25" s="15"/>
      <c r="I25" s="16"/>
      <c r="M25" s="16"/>
      <c r="O25" s="17"/>
      <c r="T25" s="14"/>
      <c r="U25" s="14"/>
      <c r="V25" s="14"/>
      <c r="W25" s="14"/>
      <c r="X25" s="14"/>
    </row>
    <row r="26" spans="1:37" ht="15.75" customHeight="1" x14ac:dyDescent="0.3">
      <c r="A26" s="11">
        <v>1298</v>
      </c>
      <c r="B26" s="11" t="s">
        <v>26</v>
      </c>
      <c r="C26" s="11" t="s">
        <v>82</v>
      </c>
      <c r="D26" s="14">
        <v>4</v>
      </c>
      <c r="E26" s="14">
        <v>15837.5</v>
      </c>
      <c r="F26" s="15"/>
      <c r="G26" s="15"/>
      <c r="H26" s="15"/>
      <c r="I26" s="16"/>
      <c r="J26" s="41" t="s">
        <v>94</v>
      </c>
      <c r="K26" s="42"/>
      <c r="L26" s="42"/>
      <c r="M26" s="42"/>
      <c r="N26" s="42"/>
      <c r="O26" s="43"/>
      <c r="Q26" s="50" t="s">
        <v>95</v>
      </c>
      <c r="S26" s="52" t="s">
        <v>96</v>
      </c>
      <c r="T26" s="14"/>
      <c r="U26" s="14"/>
      <c r="V26" s="14"/>
      <c r="W26" s="14"/>
      <c r="X26" s="14"/>
    </row>
    <row r="27" spans="1:37" ht="15.75" customHeight="1" thickBot="1" x14ac:dyDescent="0.35">
      <c r="A27" s="11">
        <v>1146</v>
      </c>
      <c r="B27" s="11" t="s">
        <v>13</v>
      </c>
      <c r="C27" s="11" t="s">
        <v>76</v>
      </c>
      <c r="D27" s="14">
        <v>5</v>
      </c>
      <c r="E27" s="14">
        <v>15057.4</v>
      </c>
      <c r="F27" s="15"/>
      <c r="G27" s="15"/>
      <c r="H27" s="15"/>
      <c r="I27" s="16"/>
      <c r="J27" s="47"/>
      <c r="K27" s="48"/>
      <c r="L27" s="48"/>
      <c r="M27" s="48"/>
      <c r="N27" s="48"/>
      <c r="O27" s="49"/>
      <c r="Q27" s="51"/>
      <c r="S27" s="53"/>
      <c r="T27" s="14"/>
      <c r="U27" s="14"/>
      <c r="V27" s="14"/>
      <c r="W27" s="14"/>
      <c r="X27" s="14"/>
    </row>
    <row r="28" spans="1:37" ht="15.75" customHeight="1" thickBot="1" x14ac:dyDescent="0.3">
      <c r="A28" s="11">
        <v>1342</v>
      </c>
      <c r="B28" s="11" t="s">
        <v>43</v>
      </c>
      <c r="C28" s="11" t="s">
        <v>77</v>
      </c>
      <c r="D28" s="14">
        <v>5</v>
      </c>
      <c r="E28" s="14">
        <v>5699.6</v>
      </c>
      <c r="F28" s="15"/>
      <c r="G28" s="15"/>
      <c r="H28" s="15"/>
      <c r="I28" s="16"/>
      <c r="J28" s="27"/>
      <c r="K28" s="27"/>
      <c r="L28" s="27"/>
      <c r="M28" s="27"/>
      <c r="N28" s="27"/>
      <c r="O28" s="27"/>
      <c r="T28" s="14"/>
      <c r="U28" s="14"/>
      <c r="V28" s="14"/>
      <c r="W28" s="14"/>
      <c r="X28" s="14"/>
    </row>
    <row r="29" spans="1:37" ht="15.75" customHeight="1" thickBot="1" x14ac:dyDescent="0.35">
      <c r="A29" s="11">
        <v>1317</v>
      </c>
      <c r="B29" s="11" t="s">
        <v>29</v>
      </c>
      <c r="C29" s="11" t="s">
        <v>76</v>
      </c>
      <c r="D29" s="14">
        <v>5</v>
      </c>
      <c r="E29" s="14">
        <v>4544.8</v>
      </c>
      <c r="F29" s="15"/>
      <c r="G29" s="15"/>
      <c r="H29" s="15"/>
      <c r="I29" s="16"/>
      <c r="J29" s="16"/>
      <c r="K29" s="54" t="s">
        <v>97</v>
      </c>
      <c r="L29" s="55"/>
      <c r="M29" s="55"/>
      <c r="N29" s="55"/>
      <c r="O29" s="56"/>
      <c r="T29" s="14"/>
      <c r="U29" s="14"/>
      <c r="V29" s="14"/>
      <c r="W29" s="14"/>
      <c r="X29" s="14"/>
    </row>
    <row r="30" spans="1:37" ht="15.75" customHeight="1" thickBot="1" x14ac:dyDescent="0.35">
      <c r="A30" s="11">
        <v>1364</v>
      </c>
      <c r="B30" s="11" t="s">
        <v>47</v>
      </c>
      <c r="C30" s="11" t="s">
        <v>73</v>
      </c>
      <c r="D30" s="14">
        <v>19</v>
      </c>
      <c r="E30" s="14">
        <v>1351.2631578947369</v>
      </c>
      <c r="F30" s="15"/>
      <c r="G30" s="15"/>
      <c r="H30" s="15"/>
      <c r="I30" s="16"/>
      <c r="T30" s="14"/>
      <c r="U30" s="14"/>
      <c r="V30" s="14"/>
      <c r="W30" s="14"/>
      <c r="X30" s="14"/>
    </row>
    <row r="31" spans="1:37" ht="15.75" customHeight="1" thickBot="1" x14ac:dyDescent="0.35">
      <c r="A31" s="11">
        <v>1335</v>
      </c>
      <c r="B31" s="11" t="s">
        <v>39</v>
      </c>
      <c r="C31" s="11" t="s">
        <v>74</v>
      </c>
      <c r="D31" s="14">
        <v>9</v>
      </c>
      <c r="E31" s="14">
        <v>9502.6666666666661</v>
      </c>
      <c r="F31" s="15"/>
      <c r="G31" s="15"/>
      <c r="H31" s="15"/>
      <c r="I31" s="16"/>
      <c r="J31" s="16"/>
      <c r="K31" s="54" t="s">
        <v>98</v>
      </c>
      <c r="L31" s="55"/>
      <c r="M31" s="55"/>
      <c r="N31" s="55"/>
      <c r="O31" s="56"/>
      <c r="T31" s="14"/>
      <c r="U31" s="14"/>
      <c r="V31" s="14"/>
      <c r="W31" s="14"/>
      <c r="X31" s="14"/>
    </row>
    <row r="32" spans="1:37" ht="15.75" customHeight="1" thickBot="1" x14ac:dyDescent="0.35">
      <c r="A32" s="11">
        <v>1289</v>
      </c>
      <c r="B32" s="11" t="s">
        <v>24</v>
      </c>
      <c r="C32" s="11" t="s">
        <v>72</v>
      </c>
      <c r="D32" s="14">
        <v>5</v>
      </c>
      <c r="E32" s="14">
        <v>25992</v>
      </c>
      <c r="F32" s="15"/>
      <c r="G32" s="15"/>
      <c r="H32" s="15"/>
      <c r="I32" s="16"/>
      <c r="J32" s="27"/>
      <c r="K32" s="27"/>
      <c r="L32" s="27"/>
      <c r="M32" s="27"/>
      <c r="N32" s="27"/>
      <c r="O32" s="27"/>
      <c r="T32" s="14"/>
      <c r="U32" s="14"/>
      <c r="V32" s="14"/>
      <c r="W32" s="14"/>
      <c r="X32" s="14"/>
    </row>
    <row r="33" spans="1:24" ht="15.75" customHeight="1" thickBot="1" x14ac:dyDescent="0.35">
      <c r="A33" s="11">
        <v>1327</v>
      </c>
      <c r="B33" s="11" t="s">
        <v>33</v>
      </c>
      <c r="C33" s="11" t="s">
        <v>77</v>
      </c>
      <c r="D33" s="14">
        <v>5</v>
      </c>
      <c r="E33" s="14">
        <v>4279.8</v>
      </c>
      <c r="F33" s="15"/>
      <c r="G33" s="15"/>
      <c r="H33" s="15"/>
      <c r="I33" s="16"/>
      <c r="J33" s="27"/>
      <c r="K33" s="57" t="s">
        <v>99</v>
      </c>
      <c r="L33" s="58"/>
      <c r="M33" s="58"/>
      <c r="N33" s="58"/>
      <c r="O33" s="59"/>
      <c r="T33" s="14"/>
      <c r="U33" s="14"/>
      <c r="V33" s="14"/>
      <c r="W33" s="14"/>
      <c r="X33" s="14"/>
    </row>
    <row r="34" spans="1:24" ht="15.75" customHeight="1" thickBot="1" x14ac:dyDescent="0.35">
      <c r="A34" s="11">
        <v>1042</v>
      </c>
      <c r="B34" s="11" t="s">
        <v>4</v>
      </c>
      <c r="C34" s="11" t="s">
        <v>80</v>
      </c>
      <c r="D34" s="14">
        <v>7</v>
      </c>
      <c r="E34" s="14">
        <v>3512.4285714285716</v>
      </c>
      <c r="F34" s="15"/>
      <c r="G34" s="15"/>
      <c r="H34" s="15"/>
      <c r="I34" s="16"/>
      <c r="J34" s="27"/>
      <c r="K34" s="27"/>
      <c r="L34" s="27"/>
      <c r="M34" s="27"/>
      <c r="N34" s="27"/>
      <c r="O34" s="27"/>
      <c r="T34" s="14"/>
      <c r="U34" s="14"/>
      <c r="V34" s="14"/>
      <c r="W34" s="14"/>
      <c r="X34" s="14"/>
    </row>
    <row r="35" spans="1:24" ht="15.75" customHeight="1" thickBot="1" x14ac:dyDescent="0.35">
      <c r="A35" s="11">
        <v>1302</v>
      </c>
      <c r="B35" s="11" t="s">
        <v>28</v>
      </c>
      <c r="C35" s="11" t="s">
        <v>74</v>
      </c>
      <c r="D35" s="14">
        <v>9</v>
      </c>
      <c r="E35" s="14">
        <v>7681.4444444444443</v>
      </c>
      <c r="F35" s="15"/>
      <c r="G35" s="15"/>
      <c r="H35" s="15"/>
      <c r="I35" s="16"/>
      <c r="J35" s="27"/>
      <c r="K35" s="57" t="s">
        <v>100</v>
      </c>
      <c r="L35" s="58"/>
      <c r="M35" s="58"/>
      <c r="N35" s="58"/>
      <c r="O35" s="59"/>
      <c r="T35" s="14"/>
      <c r="U35" s="14"/>
      <c r="V35" s="14"/>
      <c r="W35" s="14"/>
      <c r="X35" s="14"/>
    </row>
    <row r="36" spans="1:24" ht="14.4" x14ac:dyDescent="0.3">
      <c r="A36" s="11">
        <v>1229</v>
      </c>
      <c r="B36" s="11" t="s">
        <v>19</v>
      </c>
      <c r="C36" s="11" t="s">
        <v>76</v>
      </c>
      <c r="D36" s="14">
        <v>14</v>
      </c>
      <c r="E36" s="14">
        <v>17967.571428571428</v>
      </c>
      <c r="F36" s="15"/>
      <c r="G36" s="15"/>
      <c r="H36" s="15"/>
      <c r="I36" s="16"/>
      <c r="J36" s="16"/>
      <c r="K36" s="16"/>
      <c r="L36" s="16"/>
      <c r="M36" s="16"/>
      <c r="N36" s="16"/>
      <c r="O36" s="16"/>
      <c r="T36" s="14"/>
      <c r="U36" s="14"/>
      <c r="V36" s="14"/>
      <c r="W36" s="14"/>
      <c r="X36" s="14"/>
    </row>
    <row r="37" spans="1:24" ht="15" thickBot="1" x14ac:dyDescent="0.35">
      <c r="A37" s="11">
        <v>1031</v>
      </c>
      <c r="B37" s="11" t="s">
        <v>3</v>
      </c>
      <c r="C37" s="11" t="s">
        <v>72</v>
      </c>
      <c r="D37" s="14">
        <v>5</v>
      </c>
      <c r="E37" s="14">
        <v>5234.2</v>
      </c>
      <c r="F37" s="15"/>
      <c r="G37" s="15"/>
      <c r="H37" s="15"/>
      <c r="I37" s="16"/>
      <c r="K37" s="57" t="s">
        <v>101</v>
      </c>
      <c r="L37" s="58"/>
      <c r="M37" s="58"/>
      <c r="N37" s="58"/>
      <c r="O37" s="59"/>
      <c r="T37" s="14"/>
      <c r="U37" s="14"/>
      <c r="V37" s="14"/>
      <c r="W37" s="14"/>
      <c r="X37" s="14"/>
    </row>
    <row r="38" spans="1:24" ht="14.4" x14ac:dyDescent="0.3">
      <c r="A38" s="11">
        <v>1357</v>
      </c>
      <c r="B38" s="11" t="s">
        <v>45</v>
      </c>
      <c r="C38" s="11" t="s">
        <v>73</v>
      </c>
      <c r="D38" s="14">
        <v>19</v>
      </c>
      <c r="E38" s="14">
        <v>1308.8421052631579</v>
      </c>
      <c r="F38" s="15"/>
      <c r="G38" s="15"/>
      <c r="H38" s="15"/>
      <c r="I38" s="16"/>
      <c r="T38" s="14"/>
      <c r="U38" s="14"/>
      <c r="V38" s="14"/>
      <c r="W38" s="14"/>
      <c r="X38" s="14"/>
    </row>
    <row r="39" spans="1:24" ht="14.4" x14ac:dyDescent="0.3">
      <c r="A39" s="11">
        <v>1328</v>
      </c>
      <c r="B39" s="11" t="s">
        <v>34</v>
      </c>
      <c r="C39" s="11" t="s">
        <v>77</v>
      </c>
      <c r="D39" s="14">
        <v>8</v>
      </c>
      <c r="E39" s="14">
        <v>19592.125</v>
      </c>
      <c r="F39" s="15"/>
      <c r="G39" s="15"/>
      <c r="H39" s="15"/>
      <c r="I39" s="16"/>
      <c r="J39" s="41" t="s">
        <v>102</v>
      </c>
      <c r="K39" s="42"/>
      <c r="L39" s="42"/>
      <c r="M39" s="42"/>
      <c r="N39" s="42"/>
      <c r="O39" s="43"/>
      <c r="T39" s="14"/>
      <c r="U39" s="14"/>
      <c r="V39" s="14"/>
      <c r="W39" s="14"/>
      <c r="X39" s="14"/>
    </row>
    <row r="40" spans="1:24" ht="18.600000000000001" customHeight="1" x14ac:dyDescent="0.3">
      <c r="A40" s="11">
        <v>1329</v>
      </c>
      <c r="B40" s="11" t="s">
        <v>105</v>
      </c>
      <c r="C40" s="11" t="s">
        <v>77</v>
      </c>
      <c r="D40" s="14">
        <v>5</v>
      </c>
      <c r="E40" s="14">
        <v>19532.2</v>
      </c>
      <c r="F40" s="15"/>
      <c r="G40" s="15"/>
      <c r="H40" s="15"/>
      <c r="I40" s="16"/>
      <c r="J40" s="44"/>
      <c r="K40" s="45"/>
      <c r="L40" s="45"/>
      <c r="M40" s="45"/>
      <c r="N40" s="45"/>
      <c r="O40" s="46"/>
      <c r="T40" s="14"/>
      <c r="U40" s="14"/>
      <c r="V40" s="14"/>
      <c r="W40" s="14"/>
      <c r="X40" s="14"/>
    </row>
    <row r="41" spans="1:24" ht="15" thickBot="1" x14ac:dyDescent="0.35">
      <c r="A41" s="11">
        <v>1344</v>
      </c>
      <c r="B41" s="11" t="s">
        <v>44</v>
      </c>
      <c r="C41" s="11" t="s">
        <v>83</v>
      </c>
      <c r="D41" s="14">
        <v>6</v>
      </c>
      <c r="E41" s="14">
        <v>3031.3333333333335</v>
      </c>
      <c r="F41" s="15"/>
      <c r="G41" s="15"/>
      <c r="H41" s="15"/>
      <c r="I41" s="16"/>
      <c r="J41" s="47"/>
      <c r="K41" s="48"/>
      <c r="L41" s="48"/>
      <c r="M41" s="48"/>
      <c r="N41" s="48"/>
      <c r="O41" s="49"/>
      <c r="T41" s="14"/>
      <c r="U41" s="14"/>
      <c r="V41" s="14"/>
      <c r="W41" s="14"/>
      <c r="X41" s="14"/>
    </row>
    <row r="42" spans="1:24" ht="20.399999999999999" customHeight="1" x14ac:dyDescent="0.3">
      <c r="A42" s="11">
        <v>1240</v>
      </c>
      <c r="B42" s="11" t="s">
        <v>21</v>
      </c>
      <c r="C42" s="11" t="s">
        <v>84</v>
      </c>
      <c r="D42" s="14">
        <v>7</v>
      </c>
      <c r="E42" s="14">
        <v>1583.1428571428571</v>
      </c>
      <c r="F42" s="15"/>
      <c r="G42" s="15"/>
      <c r="H42" s="15"/>
      <c r="I42" s="16"/>
      <c r="T42" s="14"/>
      <c r="U42" s="14"/>
      <c r="V42" s="14"/>
      <c r="W42" s="14"/>
      <c r="X42" s="14"/>
    </row>
    <row r="43" spans="1:24" ht="14.4" x14ac:dyDescent="0.3">
      <c r="A43" s="11">
        <v>1237</v>
      </c>
      <c r="B43" s="11" t="s">
        <v>20</v>
      </c>
      <c r="C43" s="11" t="s">
        <v>72</v>
      </c>
      <c r="D43" s="14">
        <v>5</v>
      </c>
      <c r="E43" s="14">
        <v>12357.2</v>
      </c>
      <c r="F43" s="15"/>
      <c r="G43" s="15"/>
      <c r="H43" s="15"/>
      <c r="I43" s="16"/>
      <c r="T43" s="14"/>
      <c r="U43" s="14"/>
      <c r="V43" s="14"/>
      <c r="W43" s="14"/>
      <c r="X43" s="14"/>
    </row>
    <row r="44" spans="1:24" ht="14.4" x14ac:dyDescent="0.3">
      <c r="A44" s="11">
        <v>1338</v>
      </c>
      <c r="B44" s="11" t="s">
        <v>41</v>
      </c>
      <c r="C44" s="11" t="s">
        <v>74</v>
      </c>
      <c r="D44" s="14">
        <v>9</v>
      </c>
      <c r="E44" s="14">
        <v>4789</v>
      </c>
      <c r="F44" s="15"/>
      <c r="G44" s="15"/>
      <c r="H44" s="15"/>
      <c r="I44" s="16"/>
      <c r="T44" s="14"/>
      <c r="U44" s="14"/>
      <c r="V44" s="14"/>
      <c r="W44" s="14"/>
      <c r="X44" s="14"/>
    </row>
    <row r="45" spans="1:24" ht="14.4" x14ac:dyDescent="0.3">
      <c r="A45" s="11">
        <v>1367</v>
      </c>
      <c r="B45" s="11" t="s">
        <v>48</v>
      </c>
      <c r="C45" s="11" t="s">
        <v>77</v>
      </c>
      <c r="D45" s="14">
        <v>5</v>
      </c>
      <c r="E45" s="14">
        <v>8847.4</v>
      </c>
      <c r="F45" s="15"/>
      <c r="G45" s="15"/>
      <c r="H45" s="15"/>
      <c r="I45" s="16"/>
      <c r="T45" s="14"/>
      <c r="U45" s="14"/>
      <c r="V45" s="14"/>
      <c r="W45" s="14"/>
      <c r="X45" s="14"/>
    </row>
    <row r="46" spans="1:24" ht="14.4" x14ac:dyDescent="0.3">
      <c r="A46" s="11">
        <v>1299</v>
      </c>
      <c r="B46" s="11" t="s">
        <v>27</v>
      </c>
      <c r="C46" s="11" t="s">
        <v>76</v>
      </c>
      <c r="D46" s="14">
        <v>5</v>
      </c>
      <c r="E46" s="14">
        <v>9403.6</v>
      </c>
      <c r="F46" s="15"/>
      <c r="G46" s="15"/>
      <c r="H46" s="15"/>
      <c r="I46" s="16"/>
      <c r="J46" s="41" t="s">
        <v>104</v>
      </c>
      <c r="K46" s="42"/>
      <c r="L46" s="42"/>
      <c r="M46" s="42"/>
      <c r="N46" s="42"/>
      <c r="O46" s="43"/>
      <c r="T46" s="14"/>
      <c r="U46" s="14"/>
      <c r="V46" s="14"/>
      <c r="W46" s="14"/>
      <c r="X46" s="14"/>
    </row>
    <row r="47" spans="1:24" ht="15" thickBot="1" x14ac:dyDescent="0.35">
      <c r="A47" s="11">
        <v>1330</v>
      </c>
      <c r="B47" s="11" t="s">
        <v>35</v>
      </c>
      <c r="C47" s="11" t="s">
        <v>74</v>
      </c>
      <c r="D47" s="14">
        <v>9</v>
      </c>
      <c r="E47" s="14">
        <v>11325</v>
      </c>
      <c r="F47" s="15"/>
      <c r="G47" s="15"/>
      <c r="H47" s="15"/>
      <c r="I47" s="16"/>
      <c r="J47" s="47"/>
      <c r="K47" s="48"/>
      <c r="L47" s="48"/>
      <c r="M47" s="48"/>
      <c r="N47" s="48"/>
      <c r="O47" s="49"/>
      <c r="T47" s="14"/>
      <c r="U47" s="14"/>
      <c r="V47" s="14"/>
      <c r="W47" s="14"/>
      <c r="X47" s="14"/>
    </row>
    <row r="48" spans="1:24" ht="14.4" x14ac:dyDescent="0.3">
      <c r="A48" s="11">
        <v>1331</v>
      </c>
      <c r="B48" s="11" t="s">
        <v>36</v>
      </c>
      <c r="C48" s="11" t="s">
        <v>78</v>
      </c>
      <c r="D48" s="14">
        <v>3</v>
      </c>
      <c r="E48" s="14">
        <v>20175</v>
      </c>
      <c r="F48" s="15"/>
      <c r="G48" s="15"/>
      <c r="H48" s="15"/>
      <c r="I48" s="16"/>
      <c r="T48" s="14"/>
      <c r="U48" s="14"/>
      <c r="V48" s="14"/>
      <c r="W48" s="14"/>
      <c r="X48" s="14"/>
    </row>
    <row r="49" spans="1:24" ht="15" thickBot="1" x14ac:dyDescent="0.35">
      <c r="A49" s="11">
        <v>1105</v>
      </c>
      <c r="B49" s="11" t="s">
        <v>10</v>
      </c>
      <c r="C49" s="11" t="s">
        <v>71</v>
      </c>
      <c r="D49" s="14">
        <v>5</v>
      </c>
      <c r="E49" s="14">
        <v>12176.6</v>
      </c>
      <c r="F49" s="15"/>
      <c r="G49" s="15"/>
      <c r="H49" s="15"/>
      <c r="I49" s="16"/>
      <c r="K49" s="54" t="s">
        <v>106</v>
      </c>
      <c r="L49" s="55"/>
      <c r="M49" s="55"/>
      <c r="N49" s="55"/>
      <c r="O49" s="56"/>
      <c r="T49" s="14"/>
      <c r="U49" s="14"/>
      <c r="V49" s="14"/>
      <c r="W49" s="14"/>
      <c r="X49" s="14"/>
    </row>
    <row r="50" spans="1:24" ht="14.4" x14ac:dyDescent="0.3">
      <c r="A50" s="11">
        <v>1104</v>
      </c>
      <c r="B50" s="11" t="s">
        <v>9</v>
      </c>
      <c r="C50" s="11" t="s">
        <v>79</v>
      </c>
      <c r="D50" s="14">
        <v>5</v>
      </c>
      <c r="E50" s="14">
        <v>5479.6</v>
      </c>
      <c r="F50" s="15"/>
      <c r="G50" s="15"/>
      <c r="H50" s="15"/>
      <c r="I50" s="16"/>
      <c r="T50" s="14"/>
      <c r="U50" s="14"/>
      <c r="V50" s="14"/>
      <c r="W50" s="14"/>
      <c r="X50" s="14"/>
    </row>
    <row r="51" spans="1:24" ht="15" thickBot="1" x14ac:dyDescent="0.35">
      <c r="A51" s="11">
        <v>1171</v>
      </c>
      <c r="B51" s="11" t="s">
        <v>15</v>
      </c>
      <c r="C51" s="11" t="s">
        <v>79</v>
      </c>
      <c r="D51" s="14">
        <v>5</v>
      </c>
      <c r="E51" s="14">
        <v>5290.4</v>
      </c>
      <c r="F51" s="15"/>
      <c r="G51" s="15"/>
      <c r="H51" s="15"/>
      <c r="I51" s="16"/>
      <c r="K51" s="54" t="s">
        <v>107</v>
      </c>
      <c r="L51" s="55"/>
      <c r="M51" s="55"/>
      <c r="N51" s="55"/>
      <c r="O51" s="56"/>
      <c r="T51" s="14"/>
      <c r="U51" s="14"/>
      <c r="V51" s="14"/>
      <c r="W51" s="14"/>
      <c r="X51" s="14"/>
    </row>
    <row r="52" spans="1:24" ht="14.4" x14ac:dyDescent="0.3">
      <c r="A52" s="11">
        <v>1151</v>
      </c>
      <c r="B52" s="11" t="s">
        <v>14</v>
      </c>
      <c r="C52" s="11" t="s">
        <v>77</v>
      </c>
      <c r="D52" s="14">
        <v>5</v>
      </c>
      <c r="E52" s="14">
        <v>7018.8</v>
      </c>
      <c r="F52" s="15"/>
      <c r="G52" s="15"/>
      <c r="H52" s="15"/>
      <c r="I52" s="16"/>
      <c r="T52" s="14"/>
      <c r="U52" s="14"/>
      <c r="V52" s="14"/>
      <c r="W52" s="14"/>
      <c r="X52" s="14"/>
    </row>
    <row r="55" spans="1:24" ht="15" thickBot="1" x14ac:dyDescent="0.35">
      <c r="B55" s="10"/>
      <c r="C55" s="10"/>
      <c r="D55" s="10"/>
      <c r="E55" s="10"/>
      <c r="G55" s="11"/>
      <c r="H55" s="11"/>
    </row>
    <row r="56" spans="1:24" ht="14.4" x14ac:dyDescent="0.3">
      <c r="D56" s="14"/>
      <c r="E56" s="14"/>
      <c r="F56" s="16"/>
      <c r="G56" s="28"/>
      <c r="H56" s="28"/>
      <c r="J56" s="19" t="s">
        <v>108</v>
      </c>
      <c r="K56" s="20"/>
      <c r="L56" s="20"/>
      <c r="M56" s="20"/>
      <c r="N56" s="20"/>
      <c r="O56" s="21"/>
      <c r="R56" s="12"/>
    </row>
    <row r="57" spans="1:24" ht="15" thickBot="1" x14ac:dyDescent="0.35">
      <c r="D57" s="14"/>
      <c r="E57" s="14"/>
      <c r="F57" s="16"/>
      <c r="G57" s="28"/>
      <c r="H57" s="28"/>
      <c r="J57" s="23"/>
      <c r="K57" s="24"/>
      <c r="L57" s="24"/>
      <c r="M57" s="24"/>
      <c r="N57" s="24"/>
      <c r="O57" s="25"/>
      <c r="R57" s="12"/>
    </row>
    <row r="58" spans="1:24" ht="14.4" x14ac:dyDescent="0.3">
      <c r="D58" s="14"/>
      <c r="E58" s="14"/>
      <c r="F58" s="16"/>
      <c r="G58" s="28"/>
      <c r="H58" s="28"/>
      <c r="M58" s="16"/>
      <c r="O58" s="17"/>
    </row>
    <row r="59" spans="1:24" ht="15" thickBot="1" x14ac:dyDescent="0.35">
      <c r="D59" s="14"/>
      <c r="E59" s="14"/>
      <c r="F59" s="16"/>
      <c r="G59" s="28"/>
      <c r="H59" s="28"/>
    </row>
    <row r="60" spans="1:24" ht="14.4" x14ac:dyDescent="0.3">
      <c r="D60" s="14"/>
      <c r="E60" s="14"/>
      <c r="F60" s="16"/>
      <c r="G60" s="28"/>
      <c r="H60" s="28"/>
      <c r="J60" s="19" t="s">
        <v>109</v>
      </c>
      <c r="K60" s="20"/>
      <c r="L60" s="20"/>
      <c r="M60" s="20"/>
      <c r="N60" s="20"/>
      <c r="O60" s="21"/>
    </row>
    <row r="61" spans="1:24" ht="15" thickBot="1" x14ac:dyDescent="0.35">
      <c r="D61" s="14"/>
      <c r="E61" s="14"/>
      <c r="F61" s="16"/>
      <c r="G61" s="28"/>
      <c r="H61" s="28"/>
      <c r="J61" s="23"/>
      <c r="K61" s="24"/>
      <c r="L61" s="24"/>
      <c r="M61" s="24"/>
      <c r="N61" s="24"/>
      <c r="O61" s="25"/>
    </row>
    <row r="62" spans="1:24" ht="14.4" x14ac:dyDescent="0.3">
      <c r="D62" s="14"/>
      <c r="E62" s="14"/>
      <c r="F62" s="16"/>
      <c r="G62" s="28"/>
      <c r="H62" s="28"/>
      <c r="M62" s="16"/>
      <c r="O62" s="17"/>
    </row>
    <row r="63" spans="1:24" ht="15" thickBot="1" x14ac:dyDescent="0.35">
      <c r="D63" s="14"/>
      <c r="E63" s="14"/>
      <c r="F63" s="16"/>
      <c r="G63" s="28"/>
      <c r="H63" s="28"/>
    </row>
    <row r="64" spans="1:24" ht="14.4" x14ac:dyDescent="0.3">
      <c r="D64" s="14"/>
      <c r="E64" s="14"/>
      <c r="F64" s="16"/>
      <c r="G64" s="28"/>
      <c r="H64" s="28"/>
      <c r="J64" s="19" t="s">
        <v>110</v>
      </c>
      <c r="K64" s="20"/>
      <c r="L64" s="20"/>
      <c r="M64" s="20"/>
      <c r="N64" s="20"/>
      <c r="O64" s="21"/>
    </row>
    <row r="65" spans="4:15" ht="15" thickBot="1" x14ac:dyDescent="0.35">
      <c r="D65" s="14"/>
      <c r="E65" s="14"/>
      <c r="F65" s="16"/>
      <c r="G65" s="28"/>
      <c r="H65" s="28"/>
      <c r="J65" s="23"/>
      <c r="K65" s="24"/>
      <c r="L65" s="24"/>
      <c r="M65" s="24"/>
      <c r="N65" s="24"/>
      <c r="O65" s="25"/>
    </row>
    <row r="66" spans="4:15" ht="14.4" x14ac:dyDescent="0.3">
      <c r="D66" s="14"/>
      <c r="E66" s="14"/>
      <c r="F66" s="16"/>
      <c r="G66" s="28"/>
      <c r="H66" s="28"/>
      <c r="M66" s="16"/>
      <c r="O66" s="17"/>
    </row>
    <row r="67" spans="4:15" ht="15" thickBot="1" x14ac:dyDescent="0.35">
      <c r="D67" s="14"/>
      <c r="E67" s="14"/>
      <c r="F67" s="16"/>
      <c r="G67" s="28"/>
      <c r="H67" s="28"/>
      <c r="M67" s="16"/>
      <c r="O67" s="17"/>
    </row>
    <row r="68" spans="4:15" ht="14.4" x14ac:dyDescent="0.3">
      <c r="D68" s="14"/>
      <c r="E68" s="14"/>
      <c r="F68" s="16"/>
      <c r="G68" s="28"/>
      <c r="H68" s="28"/>
      <c r="J68" s="19" t="s">
        <v>111</v>
      </c>
      <c r="K68" s="20"/>
      <c r="L68" s="20"/>
      <c r="M68" s="20"/>
      <c r="N68" s="20"/>
      <c r="O68" s="21"/>
    </row>
    <row r="69" spans="4:15" ht="15" thickBot="1" x14ac:dyDescent="0.35">
      <c r="D69" s="14"/>
      <c r="E69" s="14"/>
      <c r="F69" s="16"/>
      <c r="G69" s="28"/>
      <c r="H69" s="28"/>
      <c r="J69" s="23"/>
      <c r="K69" s="24"/>
      <c r="L69" s="24"/>
      <c r="M69" s="24"/>
      <c r="N69" s="24"/>
      <c r="O69" s="25"/>
    </row>
  </sheetData>
  <mergeCells count="14">
    <mergeCell ref="K29:O29"/>
    <mergeCell ref="K49:O49"/>
    <mergeCell ref="K51:O51"/>
    <mergeCell ref="K31:O31"/>
    <mergeCell ref="K33:O33"/>
    <mergeCell ref="K35:O35"/>
    <mergeCell ref="K37:O37"/>
    <mergeCell ref="J39:O41"/>
    <mergeCell ref="J46:O47"/>
    <mergeCell ref="J6:O13"/>
    <mergeCell ref="J16:O20"/>
    <mergeCell ref="J26:O27"/>
    <mergeCell ref="Q26:Q27"/>
    <mergeCell ref="S26:S27"/>
  </mergeCells>
  <conditionalFormatting sqref="A53:E53">
    <cfRule type="expression" dxfId="2" priority="1">
      <formula>COUNTIF($B$2:$H$53,#REF!)&gt;1</formula>
    </cfRule>
  </conditionalFormatting>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728B5-0ED3-4202-98DF-7F23FC7D544B}">
  <dimension ref="A1:B49"/>
  <sheetViews>
    <sheetView workbookViewId="0">
      <selection activeCell="F10" sqref="F10"/>
    </sheetView>
  </sheetViews>
  <sheetFormatPr defaultRowHeight="14.4" x14ac:dyDescent="0.3"/>
  <cols>
    <col min="1" max="1" width="27.21875" bestFit="1" customWidth="1"/>
    <col min="2" max="2" width="12" bestFit="1" customWidth="1"/>
  </cols>
  <sheetData>
    <row r="1" spans="1:2" x14ac:dyDescent="0.3">
      <c r="A1" t="s">
        <v>0</v>
      </c>
      <c r="B1" t="s">
        <v>196</v>
      </c>
    </row>
    <row r="2" spans="1:2" x14ac:dyDescent="0.3">
      <c r="A2" t="s">
        <v>163</v>
      </c>
      <c r="B2">
        <v>131928.81299999999</v>
      </c>
    </row>
    <row r="3" spans="1:2" x14ac:dyDescent="0.3">
      <c r="A3" t="s">
        <v>7</v>
      </c>
      <c r="B3">
        <v>73409.336299999995</v>
      </c>
    </row>
    <row r="4" spans="1:2" x14ac:dyDescent="0.3">
      <c r="A4" t="s">
        <v>164</v>
      </c>
      <c r="B4">
        <v>110486.0952</v>
      </c>
    </row>
    <row r="5" spans="1:2" x14ac:dyDescent="0.3">
      <c r="A5" t="s">
        <v>165</v>
      </c>
      <c r="B5">
        <v>73814.976200000005</v>
      </c>
    </row>
    <row r="6" spans="1:2" x14ac:dyDescent="0.3">
      <c r="A6" t="s">
        <v>166</v>
      </c>
      <c r="B6">
        <v>68714.9715</v>
      </c>
    </row>
    <row r="7" spans="1:2" x14ac:dyDescent="0.3">
      <c r="A7" t="s">
        <v>167</v>
      </c>
      <c r="B7">
        <v>75988.762400000007</v>
      </c>
    </row>
    <row r="8" spans="1:2" x14ac:dyDescent="0.3">
      <c r="A8" t="s">
        <v>168</v>
      </c>
      <c r="B8">
        <v>63656.645100000002</v>
      </c>
    </row>
    <row r="9" spans="1:2" x14ac:dyDescent="0.3">
      <c r="A9" t="s">
        <v>11</v>
      </c>
      <c r="B9">
        <v>317152.13170000003</v>
      </c>
    </row>
    <row r="10" spans="1:2" x14ac:dyDescent="0.3">
      <c r="A10" t="s">
        <v>169</v>
      </c>
      <c r="B10">
        <v>65267.816099999996</v>
      </c>
    </row>
    <row r="11" spans="1:2" x14ac:dyDescent="0.3">
      <c r="A11" t="s">
        <v>5</v>
      </c>
      <c r="B11">
        <v>198658.3714</v>
      </c>
    </row>
    <row r="12" spans="1:2" x14ac:dyDescent="0.3">
      <c r="A12" t="s">
        <v>170</v>
      </c>
      <c r="B12">
        <v>70415.127600000007</v>
      </c>
    </row>
    <row r="13" spans="1:2" x14ac:dyDescent="0.3">
      <c r="A13" t="s">
        <v>171</v>
      </c>
      <c r="B13">
        <v>58519.476699999999</v>
      </c>
    </row>
    <row r="14" spans="1:2" x14ac:dyDescent="0.3">
      <c r="A14" t="s">
        <v>172</v>
      </c>
      <c r="B14">
        <v>63559.996700000003</v>
      </c>
    </row>
    <row r="15" spans="1:2" x14ac:dyDescent="0.3">
      <c r="A15" t="s">
        <v>173</v>
      </c>
      <c r="B15">
        <v>73814.976200000005</v>
      </c>
    </row>
    <row r="16" spans="1:2" x14ac:dyDescent="0.3">
      <c r="A16" t="s">
        <v>174</v>
      </c>
      <c r="B16">
        <v>82053.448600000003</v>
      </c>
    </row>
    <row r="17" spans="1:2" x14ac:dyDescent="0.3">
      <c r="A17" t="s">
        <v>12</v>
      </c>
      <c r="B17">
        <v>110486.0952</v>
      </c>
    </row>
    <row r="18" spans="1:2" x14ac:dyDescent="0.3">
      <c r="A18" t="s">
        <v>175</v>
      </c>
      <c r="B18">
        <v>106882.56690000001</v>
      </c>
    </row>
    <row r="19" spans="1:2" x14ac:dyDescent="0.3">
      <c r="A19" t="s">
        <v>2</v>
      </c>
      <c r="B19">
        <v>145232.87280000001</v>
      </c>
    </row>
    <row r="20" spans="1:2" x14ac:dyDescent="0.3">
      <c r="A20" t="s">
        <v>17</v>
      </c>
      <c r="B20">
        <v>72535.252099999998</v>
      </c>
    </row>
    <row r="21" spans="1:2" x14ac:dyDescent="0.3">
      <c r="A21" t="s">
        <v>176</v>
      </c>
      <c r="B21">
        <v>228212.6409</v>
      </c>
    </row>
    <row r="22" spans="1:2" x14ac:dyDescent="0.3">
      <c r="A22" t="s">
        <v>8</v>
      </c>
      <c r="B22">
        <v>143895.3792</v>
      </c>
    </row>
    <row r="23" spans="1:2" x14ac:dyDescent="0.3">
      <c r="A23" t="s">
        <v>177</v>
      </c>
      <c r="B23">
        <v>72877.954700000002</v>
      </c>
    </row>
    <row r="24" spans="1:2" x14ac:dyDescent="0.3">
      <c r="A24" t="s">
        <v>178</v>
      </c>
      <c r="B24">
        <v>69214.494000000006</v>
      </c>
    </row>
    <row r="25" spans="1:2" x14ac:dyDescent="0.3">
      <c r="A25" t="s">
        <v>179</v>
      </c>
      <c r="B25">
        <v>158482.1188</v>
      </c>
    </row>
    <row r="26" spans="1:2" x14ac:dyDescent="0.3">
      <c r="A26" t="s">
        <v>43</v>
      </c>
      <c r="B26">
        <v>68356.054900000003</v>
      </c>
    </row>
    <row r="27" spans="1:2" x14ac:dyDescent="0.3">
      <c r="A27" t="s">
        <v>180</v>
      </c>
      <c r="B27">
        <v>99147.792100000006</v>
      </c>
    </row>
    <row r="28" spans="1:2" x14ac:dyDescent="0.3">
      <c r="A28" t="s">
        <v>181</v>
      </c>
      <c r="B28">
        <v>82591.180500000002</v>
      </c>
    </row>
    <row r="29" spans="1:2" x14ac:dyDescent="0.3">
      <c r="A29" t="s">
        <v>182</v>
      </c>
      <c r="B29">
        <v>77359.168099999995</v>
      </c>
    </row>
    <row r="30" spans="1:2" x14ac:dyDescent="0.3">
      <c r="A30" t="s">
        <v>183</v>
      </c>
      <c r="B30">
        <v>110486.0952</v>
      </c>
    </row>
    <row r="31" spans="1:2" x14ac:dyDescent="0.3">
      <c r="A31" t="s">
        <v>184</v>
      </c>
      <c r="B31">
        <v>68356.054900000003</v>
      </c>
    </row>
    <row r="32" spans="1:2" x14ac:dyDescent="0.3">
      <c r="A32" t="s">
        <v>4</v>
      </c>
      <c r="B32">
        <v>125986.91039999999</v>
      </c>
    </row>
    <row r="33" spans="1:2" x14ac:dyDescent="0.3">
      <c r="A33" t="s">
        <v>185</v>
      </c>
      <c r="B33">
        <v>75988.762400000007</v>
      </c>
    </row>
    <row r="34" spans="1:2" x14ac:dyDescent="0.3">
      <c r="A34" t="s">
        <v>19</v>
      </c>
      <c r="B34">
        <v>70260.734599999996</v>
      </c>
    </row>
    <row r="35" spans="1:2" x14ac:dyDescent="0.3">
      <c r="A35" t="s">
        <v>3</v>
      </c>
      <c r="B35">
        <v>110486.0952</v>
      </c>
    </row>
    <row r="36" spans="1:2" x14ac:dyDescent="0.3">
      <c r="A36" t="s">
        <v>186</v>
      </c>
      <c r="B36">
        <v>82591.180500000002</v>
      </c>
    </row>
    <row r="37" spans="1:2" x14ac:dyDescent="0.3">
      <c r="A37" t="s">
        <v>34</v>
      </c>
      <c r="B37">
        <v>146983.61799999999</v>
      </c>
    </row>
    <row r="38" spans="1:2" x14ac:dyDescent="0.3">
      <c r="A38" t="s">
        <v>187</v>
      </c>
      <c r="B38">
        <v>66286.415999999997</v>
      </c>
    </row>
    <row r="39" spans="1:2" x14ac:dyDescent="0.3">
      <c r="A39" t="s">
        <v>188</v>
      </c>
      <c r="B39">
        <v>161346.15760000001</v>
      </c>
    </row>
    <row r="40" spans="1:2" x14ac:dyDescent="0.3">
      <c r="A40" t="s">
        <v>189</v>
      </c>
      <c r="B40">
        <v>110486.0952</v>
      </c>
    </row>
    <row r="41" spans="1:2" x14ac:dyDescent="0.3">
      <c r="A41" t="s">
        <v>190</v>
      </c>
      <c r="B41">
        <v>77359.168099999995</v>
      </c>
    </row>
    <row r="42" spans="1:2" x14ac:dyDescent="0.3">
      <c r="A42" t="s">
        <v>48</v>
      </c>
      <c r="B42">
        <v>68356.054900000003</v>
      </c>
    </row>
    <row r="43" spans="1:2" x14ac:dyDescent="0.3">
      <c r="A43" t="s">
        <v>27</v>
      </c>
      <c r="B43">
        <v>70260.734599999996</v>
      </c>
    </row>
    <row r="44" spans="1:2" x14ac:dyDescent="0.3">
      <c r="A44" t="s">
        <v>191</v>
      </c>
      <c r="B44">
        <v>344478.12699999998</v>
      </c>
    </row>
    <row r="45" spans="1:2" x14ac:dyDescent="0.3">
      <c r="A45" t="s">
        <v>192</v>
      </c>
      <c r="B45">
        <v>72667.721000000005</v>
      </c>
    </row>
    <row r="46" spans="1:2" x14ac:dyDescent="0.3">
      <c r="A46" t="s">
        <v>193</v>
      </c>
      <c r="B46">
        <v>87211.221900000004</v>
      </c>
    </row>
    <row r="47" spans="1:2" x14ac:dyDescent="0.3">
      <c r="A47" t="s">
        <v>194</v>
      </c>
      <c r="B47">
        <v>72877.954700000002</v>
      </c>
    </row>
    <row r="48" spans="1:2" x14ac:dyDescent="0.3">
      <c r="A48" t="s">
        <v>15</v>
      </c>
      <c r="B48">
        <v>72877.954700000002</v>
      </c>
    </row>
    <row r="49" spans="1:2" x14ac:dyDescent="0.3">
      <c r="A49" t="s">
        <v>195</v>
      </c>
      <c r="B49">
        <v>81229.022899999996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9BCE-B263-4240-9D0D-AF0D2CF5D126}">
  <dimension ref="A1:AF53"/>
  <sheetViews>
    <sheetView tabSelected="1" topLeftCell="B1" zoomScale="90" zoomScaleNormal="74" workbookViewId="0">
      <selection activeCell="H53" sqref="H53"/>
    </sheetView>
  </sheetViews>
  <sheetFormatPr defaultRowHeight="14.4" x14ac:dyDescent="0.3"/>
  <cols>
    <col min="1" max="1" width="9.109375" bestFit="1" customWidth="1"/>
    <col min="2" max="2" width="28.6640625" bestFit="1" customWidth="1"/>
    <col min="3" max="3" width="17.77734375" bestFit="1" customWidth="1"/>
    <col min="4" max="4" width="14.77734375" bestFit="1" customWidth="1"/>
    <col min="5" max="5" width="15.44140625" bestFit="1" customWidth="1"/>
    <col min="6" max="6" width="10.33203125" bestFit="1" customWidth="1"/>
    <col min="7" max="7" width="19.77734375" bestFit="1" customWidth="1"/>
    <col min="8" max="8" width="12.5546875" bestFit="1" customWidth="1"/>
    <col min="9" max="9" width="15.109375" style="35" bestFit="1" customWidth="1"/>
    <col min="10" max="10" width="13.21875" style="35" bestFit="1" customWidth="1"/>
    <col min="11" max="11" width="10.77734375" style="35" bestFit="1" customWidth="1"/>
    <col min="13" max="13" width="60.109375" bestFit="1" customWidth="1"/>
    <col min="17" max="17" width="19.6640625" customWidth="1"/>
    <col min="18" max="18" width="12.109375" bestFit="1" customWidth="1"/>
  </cols>
  <sheetData>
    <row r="1" spans="1:25" x14ac:dyDescent="0.3">
      <c r="A1" t="s">
        <v>85</v>
      </c>
      <c r="B1" t="s">
        <v>86</v>
      </c>
      <c r="C1" t="s">
        <v>87</v>
      </c>
      <c r="D1" t="s">
        <v>88</v>
      </c>
      <c r="E1" t="s">
        <v>89</v>
      </c>
      <c r="F1" t="s">
        <v>197</v>
      </c>
      <c r="G1" t="s">
        <v>201</v>
      </c>
      <c r="H1" t="s">
        <v>196</v>
      </c>
      <c r="I1" t="s">
        <v>1400</v>
      </c>
      <c r="J1" t="s">
        <v>198</v>
      </c>
      <c r="K1" s="35" t="s">
        <v>200</v>
      </c>
      <c r="M1" s="39" t="s">
        <v>1403</v>
      </c>
      <c r="Q1" t="s">
        <v>1402</v>
      </c>
      <c r="X1" t="s">
        <v>1401</v>
      </c>
    </row>
    <row r="2" spans="1:25" x14ac:dyDescent="0.3">
      <c r="A2">
        <v>1332</v>
      </c>
      <c r="B2" t="s">
        <v>163</v>
      </c>
      <c r="C2" t="s">
        <v>71</v>
      </c>
      <c r="D2">
        <v>5</v>
      </c>
      <c r="E2">
        <v>16347.6</v>
      </c>
      <c r="F2">
        <v>81738</v>
      </c>
      <c r="G2">
        <v>67307.695399999997</v>
      </c>
      <c r="H2">
        <v>131928.81299999999</v>
      </c>
      <c r="I2" s="38">
        <v>8.0701999999999998</v>
      </c>
      <c r="J2">
        <v>-50190.813000000002</v>
      </c>
      <c r="K2" s="35">
        <v>-0.61404503413345102</v>
      </c>
      <c r="Q2" s="36">
        <f>CORREL(per_kg_rate, Payout)</f>
        <v>3.4679296328069174E-2</v>
      </c>
      <c r="R2">
        <f>$Q$2</f>
        <v>3.4679296328069174E-2</v>
      </c>
      <c r="X2">
        <f>CORREL(Cost_per_kg, Cost)</f>
        <v>-3.7576308109975545E-2</v>
      </c>
      <c r="Y2">
        <f>$X$2</f>
        <v>-3.7576308109975545E-2</v>
      </c>
    </row>
    <row r="3" spans="1:25" x14ac:dyDescent="0.3">
      <c r="A3">
        <v>1070</v>
      </c>
      <c r="B3" t="s">
        <v>7</v>
      </c>
      <c r="C3" t="s">
        <v>71</v>
      </c>
      <c r="D3">
        <v>5</v>
      </c>
      <c r="E3">
        <v>36413.599999999999</v>
      </c>
      <c r="F3">
        <v>182068</v>
      </c>
      <c r="G3">
        <v>151594.20240000001</v>
      </c>
      <c r="H3">
        <v>73409.336299999995</v>
      </c>
      <c r="I3" s="38">
        <v>2.016</v>
      </c>
      <c r="J3">
        <v>108658.6637</v>
      </c>
      <c r="K3" s="35">
        <v>0.59680264351780599</v>
      </c>
      <c r="M3" s="39" t="s">
        <v>1395</v>
      </c>
    </row>
    <row r="4" spans="1:25" x14ac:dyDescent="0.3">
      <c r="A4">
        <v>1061</v>
      </c>
      <c r="B4" t="s">
        <v>164</v>
      </c>
      <c r="C4" t="s">
        <v>72</v>
      </c>
      <c r="D4">
        <v>5</v>
      </c>
      <c r="E4">
        <v>29269</v>
      </c>
      <c r="F4">
        <v>146345</v>
      </c>
      <c r="G4">
        <v>27180.821199999998</v>
      </c>
      <c r="H4">
        <v>110486.0952</v>
      </c>
      <c r="I4" s="38">
        <v>3.7749000000000001</v>
      </c>
      <c r="J4">
        <v>35858.904799999997</v>
      </c>
      <c r="K4" s="35">
        <v>0.245029927910076</v>
      </c>
      <c r="M4" s="39">
        <f>COUNT(bp_id)</f>
        <v>51</v>
      </c>
    </row>
    <row r="5" spans="1:25" x14ac:dyDescent="0.3">
      <c r="A5">
        <v>1363</v>
      </c>
      <c r="B5" t="s">
        <v>165</v>
      </c>
      <c r="C5" t="s">
        <v>73</v>
      </c>
      <c r="D5">
        <v>19</v>
      </c>
      <c r="E5">
        <v>6740.5789473684208</v>
      </c>
      <c r="F5">
        <v>128071</v>
      </c>
      <c r="G5">
        <v>23560.661899999999</v>
      </c>
      <c r="H5">
        <v>73814.976200000005</v>
      </c>
      <c r="I5" s="38">
        <v>10.950799999999999</v>
      </c>
      <c r="J5">
        <v>54256.023800000003</v>
      </c>
      <c r="K5" s="35">
        <v>0.423640198015164</v>
      </c>
    </row>
    <row r="6" spans="1:25" x14ac:dyDescent="0.3">
      <c r="A6">
        <v>1296</v>
      </c>
      <c r="B6" t="s">
        <v>166</v>
      </c>
      <c r="C6" t="s">
        <v>74</v>
      </c>
      <c r="D6">
        <v>9</v>
      </c>
      <c r="E6">
        <v>2553.3333333333335</v>
      </c>
      <c r="F6">
        <v>22980</v>
      </c>
      <c r="G6">
        <v>14574.0708</v>
      </c>
      <c r="H6">
        <v>68714.9715</v>
      </c>
      <c r="I6" s="38">
        <v>26.911899999999999</v>
      </c>
      <c r="J6">
        <v>-45734.9715</v>
      </c>
      <c r="K6" s="35">
        <v>-1.99020763707572</v>
      </c>
      <c r="M6" s="39" t="s">
        <v>1396</v>
      </c>
    </row>
    <row r="7" spans="1:25" x14ac:dyDescent="0.3">
      <c r="A7">
        <v>1324</v>
      </c>
      <c r="B7" t="s">
        <v>167</v>
      </c>
      <c r="C7" t="s">
        <v>74</v>
      </c>
      <c r="D7">
        <v>9</v>
      </c>
      <c r="E7">
        <v>4069</v>
      </c>
      <c r="F7">
        <v>36621</v>
      </c>
      <c r="G7">
        <v>11610.6129</v>
      </c>
      <c r="H7">
        <v>75988.762400000007</v>
      </c>
      <c r="I7" s="38">
        <v>18.675000000000001</v>
      </c>
      <c r="J7">
        <v>-39367.7624</v>
      </c>
      <c r="K7" s="35">
        <v>-1.07500511728243</v>
      </c>
      <c r="M7" s="39">
        <f>COUNT(Budgeted_payout)</f>
        <v>50</v>
      </c>
    </row>
    <row r="8" spans="1:25" x14ac:dyDescent="0.3">
      <c r="A8">
        <v>1203</v>
      </c>
      <c r="B8" t="s">
        <v>199</v>
      </c>
      <c r="C8" t="s">
        <v>77</v>
      </c>
      <c r="D8">
        <v>5</v>
      </c>
      <c r="E8">
        <v>7678</v>
      </c>
      <c r="F8">
        <v>38390</v>
      </c>
      <c r="I8" s="38"/>
      <c r="J8"/>
    </row>
    <row r="9" spans="1:25" x14ac:dyDescent="0.3">
      <c r="A9">
        <v>1336</v>
      </c>
      <c r="B9" t="s">
        <v>168</v>
      </c>
      <c r="C9" t="s">
        <v>75</v>
      </c>
      <c r="D9">
        <v>8.5</v>
      </c>
      <c r="E9">
        <v>14256.470588235294</v>
      </c>
      <c r="F9">
        <v>121180</v>
      </c>
      <c r="G9">
        <v>73367.308399999994</v>
      </c>
      <c r="H9">
        <v>63656.645100000002</v>
      </c>
      <c r="I9" s="38">
        <v>4.4650999999999996</v>
      </c>
      <c r="J9">
        <v>57523.354899999998</v>
      </c>
      <c r="K9" s="35">
        <v>0.47469347169499898</v>
      </c>
      <c r="M9" s="39" t="s">
        <v>1397</v>
      </c>
    </row>
    <row r="10" spans="1:25" x14ac:dyDescent="0.3">
      <c r="A10">
        <v>1107</v>
      </c>
      <c r="B10" t="s">
        <v>11</v>
      </c>
      <c r="C10" t="s">
        <v>76</v>
      </c>
      <c r="D10">
        <v>5</v>
      </c>
      <c r="E10">
        <v>14851.2</v>
      </c>
      <c r="F10">
        <v>74256</v>
      </c>
      <c r="G10">
        <v>44310.062899999997</v>
      </c>
      <c r="H10">
        <v>317152.13170000003</v>
      </c>
      <c r="I10" s="38">
        <v>21.3553</v>
      </c>
      <c r="J10">
        <v>-242896.1317</v>
      </c>
      <c r="K10" s="35">
        <v>-3.2710640446563199</v>
      </c>
      <c r="M10" s="39">
        <f>COUNT(Cost)</f>
        <v>48</v>
      </c>
    </row>
    <row r="11" spans="1:25" x14ac:dyDescent="0.3">
      <c r="A11">
        <v>1318</v>
      </c>
      <c r="B11" t="s">
        <v>169</v>
      </c>
      <c r="C11" t="s">
        <v>77</v>
      </c>
      <c r="D11">
        <v>10</v>
      </c>
      <c r="E11">
        <v>13628.4</v>
      </c>
      <c r="F11">
        <v>136284</v>
      </c>
      <c r="G11">
        <v>61680.103600000002</v>
      </c>
      <c r="H11">
        <v>65267.816099999996</v>
      </c>
      <c r="I11" s="38">
        <v>4.7891000000000004</v>
      </c>
      <c r="J11">
        <v>71016.183900000004</v>
      </c>
      <c r="K11" s="35">
        <v>0.52108966496433895</v>
      </c>
    </row>
    <row r="12" spans="1:25" x14ac:dyDescent="0.3">
      <c r="A12">
        <v>1057</v>
      </c>
      <c r="B12" t="s">
        <v>5</v>
      </c>
      <c r="C12" t="s">
        <v>78</v>
      </c>
      <c r="D12">
        <v>3</v>
      </c>
      <c r="E12">
        <v>34688.666666666664</v>
      </c>
      <c r="F12">
        <v>104066</v>
      </c>
      <c r="G12">
        <v>91629.3073</v>
      </c>
      <c r="H12">
        <v>198658.3714</v>
      </c>
      <c r="I12" s="38">
        <v>5.7268999999999997</v>
      </c>
      <c r="J12">
        <v>-94592.371400000004</v>
      </c>
      <c r="K12" s="35">
        <v>-0.90896518939903503</v>
      </c>
      <c r="M12" s="39" t="s">
        <v>1398</v>
      </c>
    </row>
    <row r="13" spans="1:25" x14ac:dyDescent="0.3">
      <c r="A13">
        <v>1275</v>
      </c>
      <c r="B13" t="s">
        <v>170</v>
      </c>
      <c r="C13" t="s">
        <v>79</v>
      </c>
      <c r="D13">
        <v>5</v>
      </c>
      <c r="E13">
        <v>162.47999999999999</v>
      </c>
      <c r="F13">
        <v>812.4</v>
      </c>
      <c r="G13">
        <v>744.30830000000003</v>
      </c>
      <c r="H13">
        <v>70415.127600000007</v>
      </c>
      <c r="I13" s="38">
        <v>433.37720000000002</v>
      </c>
      <c r="J13">
        <v>-69602.727599999998</v>
      </c>
      <c r="K13" s="35">
        <v>-85.675440177252597</v>
      </c>
      <c r="M13" s="40">
        <f>COUNTIF(Profit,"&lt;0")/COUNT(Profit)</f>
        <v>0.70833333333333337</v>
      </c>
    </row>
    <row r="14" spans="1:25" x14ac:dyDescent="0.3">
      <c r="A14">
        <v>1339</v>
      </c>
      <c r="B14" t="s">
        <v>171</v>
      </c>
      <c r="C14" t="s">
        <v>71</v>
      </c>
      <c r="D14">
        <v>5</v>
      </c>
      <c r="E14">
        <v>6016.6</v>
      </c>
      <c r="F14">
        <v>30083</v>
      </c>
      <c r="G14">
        <v>6448.8527000000004</v>
      </c>
      <c r="H14">
        <v>58519.476699999999</v>
      </c>
      <c r="I14" s="38">
        <v>9.7263000000000002</v>
      </c>
      <c r="J14">
        <v>-28436.476699999999</v>
      </c>
      <c r="K14" s="35">
        <v>-0.94526731708938605</v>
      </c>
    </row>
    <row r="15" spans="1:25" x14ac:dyDescent="0.3">
      <c r="A15">
        <v>1334</v>
      </c>
      <c r="B15" t="s">
        <v>172</v>
      </c>
      <c r="C15" t="s">
        <v>80</v>
      </c>
      <c r="D15">
        <v>7</v>
      </c>
      <c r="E15">
        <v>4040.4285714285716</v>
      </c>
      <c r="F15">
        <v>28283</v>
      </c>
      <c r="G15">
        <v>6489.8370000000004</v>
      </c>
      <c r="H15">
        <v>63559.996700000003</v>
      </c>
      <c r="I15" s="38">
        <v>15.731</v>
      </c>
      <c r="J15">
        <v>-35276.996700000003</v>
      </c>
      <c r="K15" s="35">
        <v>-1.24728623908355</v>
      </c>
    </row>
    <row r="16" spans="1:25" x14ac:dyDescent="0.3">
      <c r="A16">
        <v>1377</v>
      </c>
      <c r="B16" t="s">
        <v>173</v>
      </c>
      <c r="C16" t="s">
        <v>73</v>
      </c>
      <c r="D16">
        <v>19</v>
      </c>
      <c r="E16">
        <v>3100</v>
      </c>
      <c r="F16">
        <v>58900</v>
      </c>
      <c r="G16">
        <v>17011.759099999999</v>
      </c>
      <c r="H16">
        <v>73814.976200000005</v>
      </c>
      <c r="I16" s="38">
        <v>23.811299999999999</v>
      </c>
      <c r="J16">
        <v>-14914.976199999999</v>
      </c>
      <c r="K16" s="35">
        <v>-0.25322540237690999</v>
      </c>
    </row>
    <row r="17" spans="1:32" x14ac:dyDescent="0.3">
      <c r="A17">
        <v>1209</v>
      </c>
      <c r="B17" t="s">
        <v>174</v>
      </c>
      <c r="C17" t="s">
        <v>81</v>
      </c>
      <c r="D17">
        <v>7</v>
      </c>
      <c r="E17">
        <v>2739.4285714285716</v>
      </c>
      <c r="F17">
        <v>19176</v>
      </c>
      <c r="G17">
        <v>5958.8762999999999</v>
      </c>
      <c r="H17">
        <v>82053.448600000003</v>
      </c>
      <c r="I17" s="38">
        <v>29.9528</v>
      </c>
      <c r="J17">
        <v>-62877.448600000003</v>
      </c>
      <c r="K17" s="35">
        <v>-3.2789658218606599</v>
      </c>
      <c r="AF17" s="37"/>
    </row>
    <row r="18" spans="1:32" x14ac:dyDescent="0.3">
      <c r="A18">
        <v>1143</v>
      </c>
      <c r="B18" t="s">
        <v>12</v>
      </c>
      <c r="C18" t="s">
        <v>72</v>
      </c>
      <c r="D18">
        <v>5</v>
      </c>
      <c r="E18">
        <v>30367.4</v>
      </c>
      <c r="F18">
        <v>151837</v>
      </c>
      <c r="G18">
        <v>32793.876300000004</v>
      </c>
      <c r="H18">
        <v>110486.0952</v>
      </c>
      <c r="I18" s="38">
        <v>3.6383000000000001</v>
      </c>
      <c r="J18">
        <v>41350.904799999997</v>
      </c>
      <c r="K18" s="35">
        <v>0.27233747242108303</v>
      </c>
    </row>
    <row r="19" spans="1:32" x14ac:dyDescent="0.3">
      <c r="A19">
        <v>1259</v>
      </c>
      <c r="B19" t="s">
        <v>175</v>
      </c>
      <c r="C19" t="s">
        <v>72</v>
      </c>
      <c r="D19">
        <v>5</v>
      </c>
      <c r="E19">
        <v>8948.2000000000007</v>
      </c>
      <c r="F19">
        <v>44741</v>
      </c>
      <c r="G19">
        <v>7103.2057000000004</v>
      </c>
      <c r="H19">
        <v>106882.56690000001</v>
      </c>
      <c r="I19" s="38">
        <v>11.944599999999999</v>
      </c>
      <c r="J19">
        <v>-62141.566899999998</v>
      </c>
      <c r="K19" s="35">
        <v>-1.3889177018841801</v>
      </c>
    </row>
    <row r="20" spans="1:32" x14ac:dyDescent="0.3">
      <c r="A20">
        <v>1022</v>
      </c>
      <c r="B20" t="s">
        <v>2</v>
      </c>
      <c r="C20" t="s">
        <v>75</v>
      </c>
      <c r="D20">
        <v>4</v>
      </c>
      <c r="E20">
        <v>66343</v>
      </c>
      <c r="F20">
        <v>265372</v>
      </c>
      <c r="G20">
        <v>171703.49780000001</v>
      </c>
      <c r="H20">
        <v>145232.87280000001</v>
      </c>
      <c r="I20" s="38">
        <v>2.1890999999999998</v>
      </c>
      <c r="J20">
        <v>120139.1272</v>
      </c>
      <c r="K20" s="35">
        <v>0.45271968105150501</v>
      </c>
    </row>
    <row r="21" spans="1:32" x14ac:dyDescent="0.3">
      <c r="A21">
        <v>1217</v>
      </c>
      <c r="B21" t="s">
        <v>17</v>
      </c>
      <c r="C21" t="s">
        <v>80</v>
      </c>
      <c r="D21">
        <v>7</v>
      </c>
      <c r="E21">
        <v>11221.857142857143</v>
      </c>
      <c r="F21">
        <v>78553</v>
      </c>
      <c r="G21">
        <v>11737.893700000001</v>
      </c>
      <c r="H21">
        <v>72535.252099999998</v>
      </c>
      <c r="I21" s="38">
        <v>6.4637000000000002</v>
      </c>
      <c r="J21">
        <v>6017.7479000000003</v>
      </c>
      <c r="K21" s="35">
        <v>7.6607486665054195E-2</v>
      </c>
      <c r="R21" s="36"/>
    </row>
    <row r="22" spans="1:32" x14ac:dyDescent="0.3">
      <c r="A22">
        <v>1223</v>
      </c>
      <c r="B22" t="s">
        <v>176</v>
      </c>
      <c r="C22" t="s">
        <v>77</v>
      </c>
      <c r="D22">
        <v>5</v>
      </c>
      <c r="E22">
        <v>37402.800000000003</v>
      </c>
      <c r="F22">
        <v>187014</v>
      </c>
      <c r="G22">
        <v>92225.256200000003</v>
      </c>
      <c r="H22">
        <v>228212.6409</v>
      </c>
      <c r="I22" s="38">
        <v>6.1014999999999997</v>
      </c>
      <c r="J22">
        <v>-41198.640899999999</v>
      </c>
      <c r="K22" s="35">
        <v>-0.22029709486990301</v>
      </c>
    </row>
    <row r="23" spans="1:32" x14ac:dyDescent="0.3">
      <c r="A23">
        <v>1075</v>
      </c>
      <c r="B23" t="s">
        <v>8</v>
      </c>
      <c r="C23" t="s">
        <v>77</v>
      </c>
      <c r="D23">
        <v>10</v>
      </c>
      <c r="E23">
        <v>17853.400000000001</v>
      </c>
      <c r="F23">
        <v>178534</v>
      </c>
      <c r="G23">
        <v>79369.259300000005</v>
      </c>
      <c r="H23">
        <v>143895.3792</v>
      </c>
      <c r="I23" s="38">
        <v>8.0597999999999992</v>
      </c>
      <c r="J23">
        <v>34638.620799999997</v>
      </c>
      <c r="K23" s="35">
        <v>0.19401694243113399</v>
      </c>
    </row>
    <row r="24" spans="1:32" x14ac:dyDescent="0.3">
      <c r="A24">
        <v>1074</v>
      </c>
      <c r="B24" t="s">
        <v>103</v>
      </c>
      <c r="C24" t="s">
        <v>77</v>
      </c>
      <c r="D24">
        <v>5</v>
      </c>
      <c r="E24">
        <v>24819.200000000001</v>
      </c>
      <c r="F24">
        <v>124096</v>
      </c>
      <c r="G24">
        <v>66505.479699999996</v>
      </c>
      <c r="I24" s="38"/>
      <c r="J24"/>
    </row>
    <row r="25" spans="1:32" x14ac:dyDescent="0.3">
      <c r="A25">
        <v>1319</v>
      </c>
      <c r="B25" t="s">
        <v>177</v>
      </c>
      <c r="C25" t="s">
        <v>72</v>
      </c>
      <c r="D25">
        <v>5</v>
      </c>
      <c r="E25">
        <v>30552.2</v>
      </c>
      <c r="F25">
        <v>152761</v>
      </c>
      <c r="G25">
        <v>86832.960900000005</v>
      </c>
      <c r="H25">
        <v>72877.954700000002</v>
      </c>
      <c r="I25" s="38">
        <v>2.3854000000000002</v>
      </c>
      <c r="J25">
        <v>79883.045299999998</v>
      </c>
      <c r="K25" s="35">
        <v>0.52292826899535905</v>
      </c>
    </row>
    <row r="26" spans="1:32" x14ac:dyDescent="0.3">
      <c r="A26">
        <v>1298</v>
      </c>
      <c r="B26" t="s">
        <v>178</v>
      </c>
      <c r="C26" t="s">
        <v>82</v>
      </c>
      <c r="D26">
        <v>4</v>
      </c>
      <c r="E26">
        <v>15837.5</v>
      </c>
      <c r="F26">
        <v>63350</v>
      </c>
      <c r="G26">
        <v>23340.9202</v>
      </c>
      <c r="H26">
        <v>69214.494000000006</v>
      </c>
      <c r="I26" s="38">
        <v>4.3703000000000003</v>
      </c>
      <c r="J26">
        <v>-5864.4939999999997</v>
      </c>
      <c r="K26" s="35">
        <v>-9.2572912391475901E-2</v>
      </c>
    </row>
    <row r="27" spans="1:32" x14ac:dyDescent="0.3">
      <c r="A27">
        <v>1146</v>
      </c>
      <c r="B27" t="s">
        <v>179</v>
      </c>
      <c r="C27" t="s">
        <v>76</v>
      </c>
      <c r="D27">
        <v>5</v>
      </c>
      <c r="E27">
        <v>15057.4</v>
      </c>
      <c r="F27">
        <v>75287</v>
      </c>
      <c r="G27">
        <v>32247.584699999999</v>
      </c>
      <c r="H27">
        <v>158482.1188</v>
      </c>
      <c r="I27" s="38">
        <v>10.5252</v>
      </c>
      <c r="J27">
        <v>-83195.118799999997</v>
      </c>
      <c r="K27" s="35">
        <v>-1.1050396323402401</v>
      </c>
    </row>
    <row r="28" spans="1:32" x14ac:dyDescent="0.3">
      <c r="A28">
        <v>1342</v>
      </c>
      <c r="B28" t="s">
        <v>43</v>
      </c>
      <c r="C28" t="s">
        <v>77</v>
      </c>
      <c r="D28">
        <v>5</v>
      </c>
      <c r="E28">
        <v>5699.6</v>
      </c>
      <c r="F28">
        <v>28498</v>
      </c>
      <c r="G28">
        <v>26302.187600000001</v>
      </c>
      <c r="H28">
        <v>68356.054900000003</v>
      </c>
      <c r="I28" s="38">
        <v>11.9931</v>
      </c>
      <c r="J28">
        <v>-39858.054900000003</v>
      </c>
      <c r="K28" s="35">
        <v>-1.39862639132571</v>
      </c>
    </row>
    <row r="29" spans="1:32" x14ac:dyDescent="0.3">
      <c r="A29">
        <v>1317</v>
      </c>
      <c r="B29" t="s">
        <v>180</v>
      </c>
      <c r="C29" t="s">
        <v>76</v>
      </c>
      <c r="D29">
        <v>5</v>
      </c>
      <c r="E29">
        <v>4544.8</v>
      </c>
      <c r="F29">
        <v>22724</v>
      </c>
      <c r="G29">
        <v>4466.0789999999997</v>
      </c>
      <c r="H29">
        <v>99147.792100000006</v>
      </c>
      <c r="I29" s="38">
        <v>21.8157</v>
      </c>
      <c r="J29">
        <v>-76423.792100000006</v>
      </c>
      <c r="K29" s="35">
        <v>-3.36313114328463</v>
      </c>
      <c r="Q29" t="str">
        <f>"Cost_per_kg vs Payout_per_kg &amp; Correlation:  "&amp;ROUND(CORREL(Cost_per_kg,per_kg_rate),3)</f>
        <v>Cost_per_kg vs Payout_per_kg &amp; Correlation:  0.037</v>
      </c>
    </row>
    <row r="30" spans="1:32" x14ac:dyDescent="0.3">
      <c r="A30">
        <v>1364</v>
      </c>
      <c r="B30" t="s">
        <v>181</v>
      </c>
      <c r="C30" t="s">
        <v>73</v>
      </c>
      <c r="D30">
        <v>19</v>
      </c>
      <c r="E30">
        <v>1351.2631578947369</v>
      </c>
      <c r="F30">
        <v>25674</v>
      </c>
      <c r="G30">
        <v>4075.4627999999998</v>
      </c>
      <c r="H30">
        <v>82591.180500000002</v>
      </c>
      <c r="I30" s="38">
        <v>61.121499999999997</v>
      </c>
      <c r="J30">
        <v>-56917.180500000002</v>
      </c>
      <c r="K30" s="35">
        <v>-2.2169190815611102</v>
      </c>
    </row>
    <row r="31" spans="1:32" x14ac:dyDescent="0.3">
      <c r="A31">
        <v>1335</v>
      </c>
      <c r="B31" t="s">
        <v>182</v>
      </c>
      <c r="C31" t="s">
        <v>74</v>
      </c>
      <c r="D31">
        <v>9</v>
      </c>
      <c r="E31">
        <v>9502.6666666666661</v>
      </c>
      <c r="F31">
        <v>85524</v>
      </c>
      <c r="G31">
        <v>57868.4804</v>
      </c>
      <c r="H31">
        <v>77359.168099999995</v>
      </c>
      <c r="I31" s="38">
        <v>8.1408000000000005</v>
      </c>
      <c r="J31">
        <v>8164.8319000000001</v>
      </c>
      <c r="K31" s="35">
        <v>9.5468311818904597E-2</v>
      </c>
    </row>
    <row r="32" spans="1:32" x14ac:dyDescent="0.3">
      <c r="A32">
        <v>1289</v>
      </c>
      <c r="B32" t="s">
        <v>183</v>
      </c>
      <c r="C32" t="s">
        <v>72</v>
      </c>
      <c r="D32">
        <v>5</v>
      </c>
      <c r="E32">
        <v>25992</v>
      </c>
      <c r="F32">
        <v>129960</v>
      </c>
      <c r="G32">
        <v>75155.343500000003</v>
      </c>
      <c r="H32">
        <v>110486.0952</v>
      </c>
      <c r="I32" s="38">
        <v>4.2507999999999999</v>
      </c>
      <c r="J32">
        <v>19473.9048</v>
      </c>
      <c r="K32" s="35">
        <v>0.149845373961219</v>
      </c>
    </row>
    <row r="33" spans="1:11" x14ac:dyDescent="0.3">
      <c r="A33">
        <v>1327</v>
      </c>
      <c r="B33" t="s">
        <v>184</v>
      </c>
      <c r="C33" t="s">
        <v>77</v>
      </c>
      <c r="D33">
        <v>5</v>
      </c>
      <c r="E33">
        <v>4279.8</v>
      </c>
      <c r="F33">
        <v>21399</v>
      </c>
      <c r="G33">
        <v>17570.849200000001</v>
      </c>
      <c r="H33">
        <v>68356.054900000003</v>
      </c>
      <c r="I33" s="38">
        <v>15.9718</v>
      </c>
      <c r="J33">
        <v>-46957.054900000003</v>
      </c>
      <c r="K33" s="35">
        <v>-2.1943574419365399</v>
      </c>
    </row>
    <row r="34" spans="1:11" x14ac:dyDescent="0.3">
      <c r="A34">
        <v>1042</v>
      </c>
      <c r="B34" t="s">
        <v>4</v>
      </c>
      <c r="C34" t="s">
        <v>80</v>
      </c>
      <c r="D34">
        <v>7</v>
      </c>
      <c r="E34">
        <v>3512.4285714285716</v>
      </c>
      <c r="F34">
        <v>24587</v>
      </c>
      <c r="G34">
        <v>6656.7475999999997</v>
      </c>
      <c r="H34">
        <v>125986.91039999999</v>
      </c>
      <c r="I34" s="38">
        <v>35.868899999999996</v>
      </c>
      <c r="J34">
        <v>-101399.91039999999</v>
      </c>
      <c r="K34" s="35">
        <v>-4.1241269939398899</v>
      </c>
    </row>
    <row r="35" spans="1:11" x14ac:dyDescent="0.3">
      <c r="A35">
        <v>1302</v>
      </c>
      <c r="B35" t="s">
        <v>185</v>
      </c>
      <c r="C35" t="s">
        <v>74</v>
      </c>
      <c r="D35">
        <v>9</v>
      </c>
      <c r="E35">
        <v>7681.4444444444443</v>
      </c>
      <c r="F35">
        <v>69133</v>
      </c>
      <c r="G35">
        <v>52203.105000000003</v>
      </c>
      <c r="H35">
        <v>75988.762400000007</v>
      </c>
      <c r="I35" s="38">
        <v>9.8925000000000001</v>
      </c>
      <c r="J35">
        <v>-6855.7623999999996</v>
      </c>
      <c r="K35" s="35">
        <v>-9.9167725977463705E-2</v>
      </c>
    </row>
    <row r="36" spans="1:11" x14ac:dyDescent="0.3">
      <c r="A36">
        <v>1229</v>
      </c>
      <c r="B36" t="s">
        <v>19</v>
      </c>
      <c r="C36" t="s">
        <v>76</v>
      </c>
      <c r="D36">
        <v>14</v>
      </c>
      <c r="E36">
        <v>17967.571428571428</v>
      </c>
      <c r="F36">
        <v>251546</v>
      </c>
      <c r="G36">
        <v>19214.750599999999</v>
      </c>
      <c r="H36">
        <v>70260.734599999996</v>
      </c>
      <c r="I36" s="38">
        <v>3.9104000000000001</v>
      </c>
      <c r="J36">
        <v>181285.2654</v>
      </c>
      <c r="K36" s="35">
        <v>0.72068434958218397</v>
      </c>
    </row>
    <row r="37" spans="1:11" x14ac:dyDescent="0.3">
      <c r="A37">
        <v>1031</v>
      </c>
      <c r="B37" t="s">
        <v>3</v>
      </c>
      <c r="C37" t="s">
        <v>72</v>
      </c>
      <c r="D37">
        <v>5</v>
      </c>
      <c r="E37">
        <v>5234.2</v>
      </c>
      <c r="F37">
        <v>26171</v>
      </c>
      <c r="G37">
        <v>13791.290199999999</v>
      </c>
      <c r="H37">
        <v>110486.0952</v>
      </c>
      <c r="I37" s="38">
        <v>21.108499999999999</v>
      </c>
      <c r="J37">
        <v>-84315.095199999996</v>
      </c>
      <c r="K37" s="35">
        <v>-3.2216994077413901</v>
      </c>
    </row>
    <row r="38" spans="1:11" x14ac:dyDescent="0.3">
      <c r="A38">
        <v>1357</v>
      </c>
      <c r="B38" t="s">
        <v>186</v>
      </c>
      <c r="C38" t="s">
        <v>73</v>
      </c>
      <c r="D38">
        <v>19</v>
      </c>
      <c r="E38">
        <v>1308.8421052631579</v>
      </c>
      <c r="F38">
        <v>24868</v>
      </c>
      <c r="G38">
        <v>12643.490400000001</v>
      </c>
      <c r="H38">
        <v>82591.180500000002</v>
      </c>
      <c r="I38" s="38">
        <v>63.102499999999999</v>
      </c>
      <c r="J38">
        <v>-57723.180500000002</v>
      </c>
      <c r="K38" s="35">
        <v>-2.3211830665915998</v>
      </c>
    </row>
    <row r="39" spans="1:11" x14ac:dyDescent="0.3">
      <c r="A39">
        <v>1328</v>
      </c>
      <c r="B39" t="s">
        <v>34</v>
      </c>
      <c r="C39" t="s">
        <v>77</v>
      </c>
      <c r="D39">
        <v>8</v>
      </c>
      <c r="E39">
        <v>19592.125</v>
      </c>
      <c r="F39">
        <v>156737</v>
      </c>
      <c r="G39">
        <v>123213.6407</v>
      </c>
      <c r="H39">
        <v>146983.61799999999</v>
      </c>
      <c r="I39" s="38">
        <v>7.5022000000000002</v>
      </c>
      <c r="J39">
        <v>9753.3819999999996</v>
      </c>
      <c r="K39" s="35">
        <v>6.2227693524821798E-2</v>
      </c>
    </row>
    <row r="40" spans="1:11" x14ac:dyDescent="0.3">
      <c r="A40">
        <v>1329</v>
      </c>
      <c r="B40" t="s">
        <v>105</v>
      </c>
      <c r="C40" t="s">
        <v>77</v>
      </c>
      <c r="D40">
        <v>5</v>
      </c>
      <c r="E40">
        <v>19532.2</v>
      </c>
      <c r="F40">
        <v>97661</v>
      </c>
      <c r="G40">
        <v>43395.029799999997</v>
      </c>
      <c r="I40" s="38"/>
      <c r="J40"/>
    </row>
    <row r="41" spans="1:11" x14ac:dyDescent="0.3">
      <c r="A41">
        <v>1344</v>
      </c>
      <c r="B41" t="s">
        <v>187</v>
      </c>
      <c r="C41" t="s">
        <v>83</v>
      </c>
      <c r="D41">
        <v>6</v>
      </c>
      <c r="E41">
        <v>3031.3333333333335</v>
      </c>
      <c r="F41">
        <v>18188</v>
      </c>
      <c r="G41">
        <v>5989.2420000000002</v>
      </c>
      <c r="H41">
        <v>66286.415999999997</v>
      </c>
      <c r="I41" s="38">
        <v>21.867100000000001</v>
      </c>
      <c r="J41">
        <v>-48098.415999999997</v>
      </c>
      <c r="K41" s="35">
        <v>-2.6445137453265901</v>
      </c>
    </row>
    <row r="42" spans="1:11" x14ac:dyDescent="0.3">
      <c r="A42">
        <v>1240</v>
      </c>
      <c r="B42" t="s">
        <v>188</v>
      </c>
      <c r="C42" t="s">
        <v>84</v>
      </c>
      <c r="D42">
        <v>7</v>
      </c>
      <c r="E42">
        <v>1583.1428571428571</v>
      </c>
      <c r="F42">
        <v>11082</v>
      </c>
      <c r="G42">
        <v>1041.6165000000001</v>
      </c>
      <c r="H42">
        <v>161346.15760000001</v>
      </c>
      <c r="I42" s="38">
        <v>101.9151</v>
      </c>
      <c r="J42">
        <v>-150264.15760000001</v>
      </c>
      <c r="K42" s="35">
        <v>-13.559299548817901</v>
      </c>
    </row>
    <row r="43" spans="1:11" x14ac:dyDescent="0.3">
      <c r="A43">
        <v>1237</v>
      </c>
      <c r="B43" t="s">
        <v>189</v>
      </c>
      <c r="C43" t="s">
        <v>72</v>
      </c>
      <c r="D43">
        <v>5</v>
      </c>
      <c r="E43">
        <v>12357.2</v>
      </c>
      <c r="F43">
        <v>61786</v>
      </c>
      <c r="G43">
        <v>39833.290200000003</v>
      </c>
      <c r="H43">
        <v>110486.0952</v>
      </c>
      <c r="I43" s="38">
        <v>8.9410000000000007</v>
      </c>
      <c r="J43">
        <v>-48700.095200000003</v>
      </c>
      <c r="K43" s="35">
        <v>-0.78820598841161404</v>
      </c>
    </row>
    <row r="44" spans="1:11" x14ac:dyDescent="0.3">
      <c r="A44">
        <v>1338</v>
      </c>
      <c r="B44" t="s">
        <v>190</v>
      </c>
      <c r="C44" t="s">
        <v>74</v>
      </c>
      <c r="D44">
        <v>9</v>
      </c>
      <c r="E44">
        <v>4789</v>
      </c>
      <c r="F44">
        <v>43101</v>
      </c>
      <c r="G44">
        <v>14793.643700000001</v>
      </c>
      <c r="H44">
        <v>77359.168099999995</v>
      </c>
      <c r="I44" s="38">
        <v>16.153500000000001</v>
      </c>
      <c r="J44">
        <v>-34258.168100000003</v>
      </c>
      <c r="K44" s="35">
        <v>-0.79483464652792302</v>
      </c>
    </row>
    <row r="45" spans="1:11" x14ac:dyDescent="0.3">
      <c r="A45">
        <v>1367</v>
      </c>
      <c r="B45" t="s">
        <v>48</v>
      </c>
      <c r="C45" t="s">
        <v>77</v>
      </c>
      <c r="D45">
        <v>5</v>
      </c>
      <c r="E45">
        <v>8847.4</v>
      </c>
      <c r="F45">
        <v>44237</v>
      </c>
      <c r="G45">
        <v>31992.051899999999</v>
      </c>
      <c r="H45">
        <v>68356.054900000003</v>
      </c>
      <c r="I45" s="38">
        <v>7.7260999999999997</v>
      </c>
      <c r="J45">
        <v>-24119.054899999999</v>
      </c>
      <c r="K45" s="35">
        <v>-0.54522356624545099</v>
      </c>
    </row>
    <row r="46" spans="1:11" x14ac:dyDescent="0.3">
      <c r="A46">
        <v>1299</v>
      </c>
      <c r="B46" t="s">
        <v>27</v>
      </c>
      <c r="C46" t="s">
        <v>76</v>
      </c>
      <c r="D46">
        <v>5</v>
      </c>
      <c r="E46">
        <v>9403.6</v>
      </c>
      <c r="F46">
        <v>47018</v>
      </c>
      <c r="G46">
        <v>36462.953600000001</v>
      </c>
      <c r="H46">
        <v>70260.734599999996</v>
      </c>
      <c r="I46" s="38">
        <v>7.4717000000000002</v>
      </c>
      <c r="J46">
        <v>-23242.7346</v>
      </c>
      <c r="K46" s="35">
        <v>-0.49433694755200103</v>
      </c>
    </row>
    <row r="47" spans="1:11" x14ac:dyDescent="0.3">
      <c r="A47">
        <v>1330</v>
      </c>
      <c r="B47" t="s">
        <v>191</v>
      </c>
      <c r="C47" t="s">
        <v>74</v>
      </c>
      <c r="D47">
        <v>9</v>
      </c>
      <c r="E47">
        <v>11325</v>
      </c>
      <c r="F47">
        <v>101925</v>
      </c>
      <c r="G47">
        <v>68251.613299999997</v>
      </c>
      <c r="H47">
        <v>344478.12699999998</v>
      </c>
      <c r="I47" s="38">
        <v>30.4175</v>
      </c>
      <c r="J47">
        <v>-242553.12700000001</v>
      </c>
      <c r="K47" s="35">
        <v>-2.3797216286485199</v>
      </c>
    </row>
    <row r="48" spans="1:11" x14ac:dyDescent="0.3">
      <c r="A48">
        <v>1331</v>
      </c>
      <c r="B48" t="s">
        <v>192</v>
      </c>
      <c r="C48" t="s">
        <v>78</v>
      </c>
      <c r="D48">
        <v>3</v>
      </c>
      <c r="E48">
        <v>20175</v>
      </c>
      <c r="F48">
        <v>60525</v>
      </c>
      <c r="G48">
        <v>5138.8496999999998</v>
      </c>
      <c r="H48">
        <v>72667.721000000005</v>
      </c>
      <c r="I48" s="38">
        <v>3.6019000000000001</v>
      </c>
      <c r="J48">
        <v>-12142.721</v>
      </c>
      <c r="K48" s="35">
        <v>-0.20062323007021901</v>
      </c>
    </row>
    <row r="49" spans="1:11" x14ac:dyDescent="0.3">
      <c r="A49">
        <v>1105</v>
      </c>
      <c r="B49" t="s">
        <v>193</v>
      </c>
      <c r="C49" t="s">
        <v>71</v>
      </c>
      <c r="D49">
        <v>5</v>
      </c>
      <c r="E49">
        <v>12176.6</v>
      </c>
      <c r="F49">
        <v>60883</v>
      </c>
      <c r="G49">
        <v>60573.277499999997</v>
      </c>
      <c r="H49">
        <v>87211.221900000004</v>
      </c>
      <c r="I49" s="38">
        <v>7.1622000000000003</v>
      </c>
      <c r="J49">
        <v>-26328.2219</v>
      </c>
      <c r="K49" s="35">
        <v>-0.432439628467717</v>
      </c>
    </row>
    <row r="50" spans="1:11" x14ac:dyDescent="0.3">
      <c r="A50">
        <v>1104</v>
      </c>
      <c r="B50" t="s">
        <v>194</v>
      </c>
      <c r="C50" t="s">
        <v>79</v>
      </c>
      <c r="D50">
        <v>5</v>
      </c>
      <c r="E50">
        <v>5479.6</v>
      </c>
      <c r="F50">
        <v>27398</v>
      </c>
      <c r="G50">
        <v>9412.3101000000006</v>
      </c>
      <c r="H50">
        <v>72877.954700000002</v>
      </c>
      <c r="I50" s="38">
        <v>13.299899999999999</v>
      </c>
      <c r="J50">
        <v>-45479.954700000002</v>
      </c>
      <c r="K50" s="35">
        <v>-1.65997352726476</v>
      </c>
    </row>
    <row r="51" spans="1:11" x14ac:dyDescent="0.3">
      <c r="A51">
        <v>1171</v>
      </c>
      <c r="B51" t="s">
        <v>15</v>
      </c>
      <c r="C51" t="s">
        <v>79</v>
      </c>
      <c r="D51">
        <v>5</v>
      </c>
      <c r="E51">
        <v>5290.4</v>
      </c>
      <c r="F51">
        <v>26452</v>
      </c>
      <c r="G51">
        <v>10107.177100000001</v>
      </c>
      <c r="H51">
        <v>72877.954700000002</v>
      </c>
      <c r="I51" s="38">
        <v>13.775499999999999</v>
      </c>
      <c r="J51">
        <v>-46425.954700000002</v>
      </c>
      <c r="K51" s="35">
        <v>-1.75510187131408</v>
      </c>
    </row>
    <row r="52" spans="1:11" x14ac:dyDescent="0.3">
      <c r="A52">
        <v>1151</v>
      </c>
      <c r="B52" t="s">
        <v>195</v>
      </c>
      <c r="C52" t="s">
        <v>77</v>
      </c>
      <c r="D52">
        <v>5</v>
      </c>
      <c r="E52">
        <v>7018.8</v>
      </c>
      <c r="F52">
        <v>35094</v>
      </c>
      <c r="G52">
        <v>5041.5173000000004</v>
      </c>
      <c r="H52">
        <v>81229.022899999996</v>
      </c>
      <c r="I52" s="38">
        <v>11.5731</v>
      </c>
      <c r="J52">
        <v>-46135.022900000004</v>
      </c>
      <c r="K52" s="35">
        <v>-1.3146128369521899</v>
      </c>
    </row>
    <row r="53" spans="1:11" x14ac:dyDescent="0.3">
      <c r="A53" t="s">
        <v>1399</v>
      </c>
      <c r="H53">
        <f>SUBTOTAL(109,Table_Profit[Cost])</f>
        <v>5039290.5946999984</v>
      </c>
      <c r="I53"/>
      <c r="J53"/>
      <c r="K53" s="35">
        <f>SUBTOTAL(109,Table_Profit[Profit %])</f>
        <v>-142.76630625309954</v>
      </c>
    </row>
  </sheetData>
  <conditionalFormatting sqref="J2:J52">
    <cfRule type="cellIs" dxfId="1" priority="4" operator="equal">
      <formula>"="</formula>
    </cfRule>
    <cfRule type="cellIs" dxfId="0" priority="5" operator="lessThan">
      <formula>0</formula>
    </cfRule>
  </conditionalFormatting>
  <conditionalFormatting sqref="R2">
    <cfRule type="iconSet" priority="1">
      <iconSet iconSet="3Arrows" showValue="0">
        <cfvo type="percent" val="0"/>
        <cfvo type="num" val="0"/>
        <cfvo type="num" val="0" gte="0"/>
      </iconSet>
    </cfRule>
  </conditionalFormatting>
  <conditionalFormatting sqref="Y2">
    <cfRule type="iconSet" priority="2">
      <iconSet iconSet="3Arrows" showValue="0">
        <cfvo type="percent" val="0"/>
        <cfvo type="num" val="0"/>
        <cfvo type="num" val="0" gte="0"/>
      </iconSet>
    </cfRule>
  </conditionalFormatting>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1 0 a f f f - 1 0 5 f - 4 f 7 a - 8 e 6 2 - e 0 0 f 8 e 1 7 f 2 e e "   x m l n s = " h t t p : / / s c h e m a s . m i c r o s o f t . c o m / D a t a M a s h u p " > A A A A A F I H A A B Q S w M E F A A C A A g A 8 Q T s 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8 Q T 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E 7 F Z O 3 D X 9 T A Q A A B k V A A A T A B w A R m 9 y b X V s Y X M v U 2 V j d G l v b j E u b S C i G A A o o B Q A A A A A A A A A A A A A A A A A A A A A A A A A A A D t W E t v 2 0 Y Q v h v w f y A Y F J A L W g G V I I c W O c S 0 U r i R E z d W G g S i I K z I s c S a L y y X i V R D / z 2 z u 3 w u V y 8 n a C / 2 x d L O c t 7 f 8 B t l 4 L E g i Y 1 b + d / + / f T k 9 C R b E g q + M S b z E G Y p W S c 5 M 1 4 b I b D T E w P / b p O c e o A n w 5 U H Y d / J K Y W Y f U 7 o / T x J 7 n t n D 5 P 3 J I L X p n j e N q e b i Z P E D K 9 M L a n g m e k s S b z g J t Y p m K h J X O 2 P K Y m z u 4 R G T h L m U c y F W U 9 a s x 4 e z H k 6 C 3 z T M q 5 i 9 u p l n 0 s 3 l i G O Y 7 S H A o Z H B o M V k + e o z V v q Z S n Q 2 f 1 i R g m r Z H E e z Y E K K U p 8 C I O v g F l Q x J u z K o Y 3 v o 8 R O H n G k q i O A U + l 9 z 0 l S s s w i 7 u W A c R b G p O G E 9 N f J 0 2 j 0 z N t p u w 9 q V J 8 4 j m r T M o q e W u Z t 0 Y Y H 4 F n C B 8 S i r L a h B Q U x z 3 V k 5 Z y 8 0 Y 0 i d n U 6 5 A 0 Y C Q M / s V H h j x e b B B / a w D c g O p J U f O i g G O s X f + G J p i 1 Z j X 3 W d y e M x G T 1 s k D D Z + e B P E e 2 1 0 4 X a S z M M h 2 4 a k C 0 t s A n S 6 g k / V M 5 z f 3 U w Y 0 c y + H o 5 F 7 C d k 9 S 1 L 3 A r 1 B c 7 Y r H n b R z 3 8 Q y p k 7 I m j k G j W 4 l 4 S R D J j L v 2 C 9 Y j g f 9 F d h t j L P L O z q M M S g a A 5 l G l t e z s Q 3 9 E y 6 + D C 5 Y h A V w C 7 v m N a 7 I P a L Q w 5 2 b u 9 R S N e Y 5 p W 4 z e f n a A F W J R R J v B Y w v S o O l X l w c W N o M f / h E 3 a W r z v v H P 0 N y 8 D D w D 3 d / V K o N V I K k 2 8 x l m o Z p J 0 b X 4 B Q I 7 k z U s z o E g v T u Y C t R L y A r T W D i Z e Q L H Q j 6 1 2 E V S R f I Q x B M y L f 5 h B i 8 L x Y X Z 0 k i B m J c V b y z P o G 8 f 2 A v w p I 2 N U z v L 7 S a K i z p T U w B h K V M k X f O E H M l D J 1 Q r X g 1 e y i L q i 4 h i d E P S H q C V E 7 E V W 1 0 B 8 0 y V N s o Y / J t 8 Y L X 5 x 2 a U t d f 2 4 B s y m V C w 4 z w r 7 q 3 + Z R b 1 I b R v J S e h y G o t u 7 3 O k 4 V t N y 1 6 p d 2 B r f 8 d y j S 2 7 q p n 8 8 A W i N K t R w F + j H l H T r P Q 4 T 8 P 9 M g r j X p N 5 N j o s V q C e e U h q z l q D T X A 0 f I / 0 R 3 L E P O Q N a p 2 e 4 S r E v W 9 O z T o 4 U i s 8 F k S 0 Y u G K g q M K m / n Q M N d a 5 0 G X I k l Z O z y e O 7 K u j O e t 2 P m z K c p j b u n J v U + r Y a q F z R 2 c 2 H b I f t T V I G 9 P n Z X J + x q q g 0 P k b w H r j C F v A v m 3 B f u S 6 I K H w S y v 7 1 0 D 5 / b 9 y o A E 0 a t q A h c a + D h 2 2 R E Y N C v s o Q N i 7 w N D x s 2 k D r e b + A t B d I y 0 2 I u 1 h M 5 8 4 J v j K p + t l I a o z q n p p 1 S t x Y 1 1 R 9 l 5 l 1 V V 3 2 3 J z w 0 + q l 7 z 1 C l h W f d 2 o n L 7 v B g f g R o 1 Y T N u O 8 Y M g N N g P o Q F 3 m 8 + X m c x E B S Q x U 5 5 v 2 7 u V R h s c N m M G I p i 2 N Z H F 8 u t m V + 3 t H c X v + P P f V d 9 p h 3 N 4 M 7 w 4 v h n s 6 v 1 e W z x 0 M X j R 3 Q z s / 3 U r s P d t B f a u d c D + y X u A X S 8 A y B q 0 x B 1 n p o b j d / l 0 i M 0 O t H M u O W D V U y p t 7 b b Y l l / W f o y + F e z t B 4 n b d 1 B L A Q I t A B Q A A g A I A P E E 7 F a 9 B M l a p A A A A P Y A A A A S A A A A A A A A A A A A A A A A A A A A A A B D b 2 5 m a W c v U G F j a 2 F n Z S 5 4 b W x Q S w E C L Q A U A A I A C A D x B O x W D 8 r p q 6 Q A A A D p A A A A E w A A A A A A A A A A A A A A A A D w A A A A W 0 N v b n R l b n R f V H l w Z X N d L n h t b F B L A Q I t A B Q A A g A I A P E E 7 F Z O 3 D X 9 T A Q A A B k V A A A T A A A A A A A A A A A A A A A A A O E B A A B G b 3 J t d W x h c y 9 T Z W N 0 a W 9 u M S 5 t U E s F B g A A A A A D A A M A w g A A A H 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h E A A A A A A A A 5 k 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0 J w X 2 x p c 3 Q 8 L 0 l 0 Z W 1 Q Y X R o P j w v S X R l b U x v Y 2 F 0 a W 9 u P j x T d G F i b G V F b n R y a W V z P j x F b n R y e S B U e X B l P S J J c 1 B y a X Z h d G U i I F Z h b H V l P S J s M C I g L z 4 8 R W 5 0 c n k g V H l w Z T 0 i R m l s b E V u Y W J s Z W Q i I F Z h b H V l P S J s M S I g L z 4 8 R W 5 0 c n k g V H l w Z T 0 i U m V s Y X R p b 2 5 z a G l w S W 5 m b 0 N v b n R h a W 5 l c i I g V m F s d W U 9 I n N 7 J n F 1 b 3 Q 7 Y 2 9 s d W 1 u Q 2 9 1 b n Q m c X V v d D s 6 M T g s J n F 1 b 3 Q 7 a 2 V 5 Q 2 9 s d W 1 u T m F t Z X M m c X V v d D s 6 W 1 0 s J n F 1 b 3 Q 7 c X V l c n l S Z W x h d G l v b n N o a X B z J n F 1 b 3 Q 7 O l t d L C Z x d W 9 0 O 2 N v b H V t b k l k Z W 5 0 a X R p Z X M m c X V v d D s 6 W y Z x d W 9 0 O 1 N l Y 3 R p b 2 4 x L 1 R h Y m x l X 0 J w X 2 x p c 3 Q v Q 2 h h b m d l Z C B U e X B l L n t T d W I t a W 5 k Z X g s M H 0 m c X V v d D s s J n F 1 b 3 Q 7 U 2 V j d G l v b j E v V G F i b G V f Q n B f b G l z d C 9 D a G F u Z 2 V k I F R 5 c G U u e 0 l u Z G V 4 L D F 9 J n F 1 b 3 Q 7 L C Z x d W 9 0 O 1 N l Y 3 R p b 2 4 x L 1 R h Y m x l X 0 J w X 2 x p c 3 Q v Q 2 h h b m d l Z C B U e X B l L n t C U C B u Y W 1 l L D J 9 J n F 1 b 3 Q 7 L C Z x d W 9 0 O 1 N l Y 3 R p b 2 4 x L 1 R h Y m x l X 0 J w X 2 x p c 3 Q v Q 2 h h b m d l Z C B U e X B l L n t P V S B D b 2 R l L D N 9 J n F 1 b 3 Q 7 L C Z x d W 9 0 O 1 N l Y 3 R p b 2 4 x L 1 R h Y m x l X 0 J w X 2 x p c 3 Q v Q 2 h h b m d l Z C B U e X B l L n t P V S w 0 f S Z x d W 9 0 O y w m c X V v d D t T Z W N 0 a W 9 u M S 9 U Y W J s Z V 9 C c F 9 s a X N 0 L 0 N o Y W 5 n Z W Q g V H l w Z S 5 7 V m V o a W N s Z S B j b 2 R l L D V 9 J n F 1 b 3 Q 7 L C Z x d W 9 0 O 1 N l Y 3 R p b 2 4 x L 1 R h Y m x l X 0 J w X 2 x p c 3 Q v Q 2 h h b m d l Z C B U e X B l L n t W Z W h p Y 2 x l I G 5 h b W U s N n 0 m c X V v d D s s J n F 1 b 3 Q 7 U 2 V j d G l v b j E v V G F i b G V f Q n B f b G l z d C 9 D a G F u Z 2 V k I F R 5 c G U u e 1 Z l a G l j b G U g b 3 d u Z X J z a G l w L D d 9 J n F 1 b 3 Q 7 L C Z x d W 9 0 O 1 N l Y 3 R p b 2 4 x L 1 R h Y m x l X 0 J w X 2 x p c 3 Q v Q 2 h h b m d l Z C B U e X B l L n t Z Z W F y I G 9 m I H B 1 c m N o Y X N l L D h 9 J n F 1 b 3 Q 7 L C Z x d W 9 0 O 1 N l Y 3 R p b 2 4 x L 1 R h Y m x l X 0 J w X 2 x p c 3 Q v Q 2 h h b m d l Z C B U e X B l L n t D Y X B h Y 2 l 0 e S w 5 f S Z x d W 9 0 O y w m c X V v d D t T Z W N 0 a W 9 u M S 9 U Y W J s Z V 9 C c F 9 s a X N 0 L 0 N o Y W 5 n Z W Q g V H l w Z S 5 7 T W l s Z W F n Z S w x M H 0 m c X V v d D s s J n F 1 b 3 Q 7 U 2 V j d G l v b j E v V G F i b G V f Q n B f b G l z d C 9 D a G F u Z 2 V k I F R 5 c G U u e 0 t t I H R y Y X Z l b G x l Z C w x M X 0 m c X V v d D s s J n F 1 b 3 Q 7 U 2 V j d G l v b j E v V G F i b G V f Q n B f b G l z d C 9 D a G F u Z 2 V k I F R 5 c G U u e 0 Z 1 Z W w g Q 2 9 z d C w x M n 0 m c X V v d D s s J n F 1 b 3 Q 7 U 2 V j d G l v b j E v V G F i b G V f Q n B f b G l z d C 9 D a G F u Z 2 V k I F R 5 c G U u e 0 1 h a W 5 0 Y W 5 h b m N l I G F u Z C B h Z G R p d G l v b m F s L D E z f S Z x d W 9 0 O y w m c X V v d D t T Z W N 0 a W 9 u M S 9 U Y W J s Z V 9 C c F 9 s a X N 0 L 0 N o Y W 5 n Z W Q g V H l w Z S 5 7 R U 1 J L D E 0 f S Z x d W 9 0 O y w m c X V v d D t T Z W N 0 a W 9 u M S 9 U Y W J s Z V 9 C c F 9 s a X N 0 L 0 N o Y W 5 n Z W Q g V H l w Z S 5 7 V m V o a W N s Z S B j b 3 N 0 L D E 1 f S Z x d W 9 0 O y w m c X V v d D t T Z W N 0 a W 9 u M S 9 U Y W J s Z V 9 C c F 9 s a X N 0 L 0 N o Y W 5 n Z W Q g V H l w Z S 5 7 V G V h b S B j b 3 N 0 L D E 2 f S Z x d W 9 0 O y w m c X V v d D t T Z W N 0 a W 9 u M S 9 U Y W J s Z V 9 C c F 9 s a X N 0 L 0 N o Y W 5 n Z W Q g V H l w Z S 5 7 V G 9 0 Y W w g Y 2 9 z d C w x N 3 0 m c X V v d D t d L C Z x d W 9 0 O 0 N v b H V t b k N v d W 5 0 J n F 1 b 3 Q 7 O j E 4 L C Z x d W 9 0 O 0 t l e U N v b H V t b k 5 h b W V z J n F 1 b 3 Q 7 O l t d L C Z x d W 9 0 O 0 N v b H V t b k l k Z W 5 0 a X R p Z X M m c X V v d D s 6 W y Z x d W 9 0 O 1 N l Y 3 R p b 2 4 x L 1 R h Y m x l X 0 J w X 2 x p c 3 Q v Q 2 h h b m d l Z C B U e X B l L n t T d W I t a W 5 k Z X g s M H 0 m c X V v d D s s J n F 1 b 3 Q 7 U 2 V j d G l v b j E v V G F i b G V f Q n B f b G l z d C 9 D a G F u Z 2 V k I F R 5 c G U u e 0 l u Z G V 4 L D F 9 J n F 1 b 3 Q 7 L C Z x d W 9 0 O 1 N l Y 3 R p b 2 4 x L 1 R h Y m x l X 0 J w X 2 x p c 3 Q v Q 2 h h b m d l Z C B U e X B l L n t C U C B u Y W 1 l L D J 9 J n F 1 b 3 Q 7 L C Z x d W 9 0 O 1 N l Y 3 R p b 2 4 x L 1 R h Y m x l X 0 J w X 2 x p c 3 Q v Q 2 h h b m d l Z C B U e X B l L n t P V S B D b 2 R l L D N 9 J n F 1 b 3 Q 7 L C Z x d W 9 0 O 1 N l Y 3 R p b 2 4 x L 1 R h Y m x l X 0 J w X 2 x p c 3 Q v Q 2 h h b m d l Z C B U e X B l L n t P V S w 0 f S Z x d W 9 0 O y w m c X V v d D t T Z W N 0 a W 9 u M S 9 U Y W J s Z V 9 C c F 9 s a X N 0 L 0 N o Y W 5 n Z W Q g V H l w Z S 5 7 V m V o a W N s Z S B j b 2 R l L D V 9 J n F 1 b 3 Q 7 L C Z x d W 9 0 O 1 N l Y 3 R p b 2 4 x L 1 R h Y m x l X 0 J w X 2 x p c 3 Q v Q 2 h h b m d l Z C B U e X B l L n t W Z W h p Y 2 x l I G 5 h b W U s N n 0 m c X V v d D s s J n F 1 b 3 Q 7 U 2 V j d G l v b j E v V G F i b G V f Q n B f b G l z d C 9 D a G F u Z 2 V k I F R 5 c G U u e 1 Z l a G l j b G U g b 3 d u Z X J z a G l w L D d 9 J n F 1 b 3 Q 7 L C Z x d W 9 0 O 1 N l Y 3 R p b 2 4 x L 1 R h Y m x l X 0 J w X 2 x p c 3 Q v Q 2 h h b m d l Z C B U e X B l L n t Z Z W F y I G 9 m I H B 1 c m N o Y X N l L D h 9 J n F 1 b 3 Q 7 L C Z x d W 9 0 O 1 N l Y 3 R p b 2 4 x L 1 R h Y m x l X 0 J w X 2 x p c 3 Q v Q 2 h h b m d l Z C B U e X B l L n t D Y X B h Y 2 l 0 e S w 5 f S Z x d W 9 0 O y w m c X V v d D t T Z W N 0 a W 9 u M S 9 U Y W J s Z V 9 C c F 9 s a X N 0 L 0 N o Y W 5 n Z W Q g V H l w Z S 5 7 T W l s Z W F n Z S w x M H 0 m c X V v d D s s J n F 1 b 3 Q 7 U 2 V j d G l v b j E v V G F i b G V f Q n B f b G l z d C 9 D a G F u Z 2 V k I F R 5 c G U u e 0 t t I H R y Y X Z l b G x l Z C w x M X 0 m c X V v d D s s J n F 1 b 3 Q 7 U 2 V j d G l v b j E v V G F i b G V f Q n B f b G l z d C 9 D a G F u Z 2 V k I F R 5 c G U u e 0 Z 1 Z W w g Q 2 9 z d C w x M n 0 m c X V v d D s s J n F 1 b 3 Q 7 U 2 V j d G l v b j E v V G F i b G V f Q n B f b G l z d C 9 D a G F u Z 2 V k I F R 5 c G U u e 0 1 h a W 5 0 Y W 5 h b m N l I G F u Z C B h Z G R p d G l v b m F s L D E z f S Z x d W 9 0 O y w m c X V v d D t T Z W N 0 a W 9 u M S 9 U Y W J s Z V 9 C c F 9 s a X N 0 L 0 N o Y W 5 n Z W Q g V H l w Z S 5 7 R U 1 J L D E 0 f S Z x d W 9 0 O y w m c X V v d D t T Z W N 0 a W 9 u M S 9 U Y W J s Z V 9 C c F 9 s a X N 0 L 0 N o Y W 5 n Z W Q g V H l w Z S 5 7 V m V o a W N s Z S B j b 3 N 0 L D E 1 f S Z x d W 9 0 O y w m c X V v d D t T Z W N 0 a W 9 u M S 9 U Y W J s Z V 9 C c F 9 s a X N 0 L 0 N o Y W 5 n Z W Q g V H l w Z S 5 7 V G V h b S B j b 3 N 0 L D E 2 f S Z x d W 9 0 O y w m c X V v d D t T Z W N 0 a W 9 u M S 9 U Y W J s Z V 9 C c F 9 s a X N 0 L 0 N o Y W 5 n Z W Q g V H l w Z S 5 7 V G 9 0 Y W w g Y 2 9 z d C w x N 3 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T d W I t a W 5 k Z X g m c X V v d D s s J n F 1 b 3 Q 7 S W 5 k Z X g m c X V v d D s s J n F 1 b 3 Q 7 Q l A g b m F t Z S Z x d W 9 0 O y w m c X V v d D t P V S B D b 2 R l J n F 1 b 3 Q 7 L C Z x d W 9 0 O 0 9 V J n F 1 b 3 Q 7 L C Z x d W 9 0 O 1 Z l a G l j b G U g Y 2 9 k Z S Z x d W 9 0 O y w m c X V v d D t W Z W h p Y 2 x l I G 5 h b W U m c X V v d D s s J n F 1 b 3 Q 7 V m V o a W N s Z S B v d 2 5 l c n N o a X A m c X V v d D s s J n F 1 b 3 Q 7 W W V h c i B v Z i B w d X J j a G F z Z S Z x d W 9 0 O y w m c X V v d D t D Y X B h Y 2 l 0 e S Z x d W 9 0 O y w m c X V v d D t N a W x l Y W d l J n F 1 b 3 Q 7 L C Z x d W 9 0 O 0 t t I H R y Y X Z l b G x l Z C Z x d W 9 0 O y w m c X V v d D t G d W V s I E N v c 3 Q m c X V v d D s s J n F 1 b 3 Q 7 T W F p b n R h b m F u Y 2 U g Y W 5 k I G F k Z G l 0 a W 9 u Y W w m c X V v d D s s J n F 1 b 3 Q 7 R U 1 J J n F 1 b 3 Q 7 L C Z x d W 9 0 O 1 Z l a G l j b G U g Y 2 9 z d C Z x d W 9 0 O y w m c X V v d D t U Z W F t I G N v c 3 Q m c X V v d D s s J n F 1 b 3 Q 7 V G 9 0 Y W w g Y 2 9 z d C Z x d W 9 0 O 1 0 i I C 8 + P E V u d H J 5 I F R 5 c G U 9 I k Z p b G x D b 2 x 1 b W 5 U e X B l c y I g V m F s d W U 9 I n N B Q U 1 H Q m d Z R 0 J n W U d C U V V E Q l F N R k J R T V I i I C 8 + P E V u d H J 5 I F R 5 c G U 9 I k Z p b G x M Y X N 0 V X B k Y X R l Z C I g V m F s d W U 9 I m Q y M D I z L T A 3 L T E w V D E 1 O j Q y O j U 4 L j U w M j M 1 O T V a I i A v P j x F b n R y e S B U e X B l P S J G a W x s V G F y Z 2 V 0 I i B W Y W x 1 Z T 0 i c 1 R h Y m x l X 1 R h Y m x l X 0 J w X 2 x p c 3 Q i I C 8 + P E V u d H J 5 I F R 5 c G U 9 I k Z p b G x l Z E N v b X B s Z X R l U m V z d W x 0 V G 9 X b 3 J r c 2 h l Z X Q i I F Z h b H V l P S J s M S I g L z 4 8 R W 5 0 c n k g V H l w Z T 0 i R m l s b E 9 i a m V j d F R 5 c G U i I F Z h b H V l P S J z V G F i b G U i I C 8 + P E V u d H J 5 I F R 5 c G U 9 I k Z p b G x U b 0 R h d G F N b 2 R l b E V u Y W J s Z W Q i I F Z h b H V l P S J s M C I g L z 4 8 R W 5 0 c n k g V H l w Z T 0 i U m V j b 3 Z l c n l U Y X J n Z X R T a G V l d C I g V m F s d W U 9 I n N j b 3 N 0 X 2 J h c 2 U i I C 8 + P E V u d H J 5 I F R 5 c G U 9 I l J l Y 2 9 2 Z X J 5 V G F y Z 2 V 0 Q 2 9 s d W 1 u I i B W Y W x 1 Z T 0 i b D E i I C 8 + P E V u d H J 5 I F R 5 c G U 9 I l J l Y 2 9 2 Z X J 5 V G F y Z 2 V 0 U m 9 3 I i B W Y W x 1 Z T 0 i b D E i I C 8 + P E V u d H J 5 I F R 5 c G U 9 I k Z p b G x D b 3 V u d C I g V m F s d W U 9 I m w 2 M y I g L z 4 8 R W 5 0 c n k g V H l w Z T 0 i Q W R k Z W R U b 0 R h d G F N b 2 R l b C I g V m F s d W U 9 I m w w I i A v P j x F b n R y e S B U e X B l P S J G a W x s R X J y b 3 J D b 3 V u d C I g V m F s d W U 9 I m w w I i A v P j x F b n R y e S B U e X B l P S J G a W x s R X J y b 3 J D b 2 R l I i B W Y W x 1 Z T 0 i c 1 V u a 2 5 v d 2 4 i I C 8 + P E V u d H J 5 I F R 5 c G U 9 I l F 1 Z X J 5 S U Q i I F Z h b H V l P S J z M W M 0 N W Q 3 Z T c t M T B k M S 0 0 M j c w L W I 4 Y j Q t M m Q x Y z g 4 N D U 5 M D d j I i A v P j w v U 3 R h Y m x l R W 5 0 c m l l c z 4 8 L 0 l 0 Z W 0 + P E l 0 Z W 0 + P E l 0 Z W 1 M b 2 N h d G l v b j 4 8 S X R l b V R 5 c G U + R m 9 y b X V s Y T w v S X R l b V R 5 c G U + P E l 0 Z W 1 Q Y X R o P l N l Y 3 R p b 2 4 x L 1 R h Y m x l X 0 J w X 2 x p c 3 Q v U 2 9 1 c m N l P C 9 J d G V t U G F 0 a D 4 8 L 0 l 0 Z W 1 M b 2 N h d G l v b j 4 8 U 3 R h Y m x l R W 5 0 c m l l c y A v P j w v S X R l b T 4 8 S X R l b T 4 8 S X R l b U x v Y 2 F 0 a W 9 u P j x J d G V t V H l w Z T 5 G b 3 J t d W x h P C 9 J d G V t V H l w Z T 4 8 S X R l b V B h d G g + U 2 V j d G l v b j E v V G F i b G V f Q n B f b G l z d C 9 U Y W J s Z V 9 C c F 9 s a X N 0 X 1 R h Y m x l P C 9 J d G V t U G F 0 a D 4 8 L 0 l 0 Z W 1 M b 2 N h d G l v b j 4 8 U 3 R h Y m x l R W 5 0 c m l l c y A v P j w v S X R l b T 4 8 S X R l b T 4 8 S X R l b U x v Y 2 F 0 a W 9 u P j x J d G V t V H l w Z T 5 G b 3 J t d W x h P C 9 J d G V t V H l w Z T 4 8 S X R l b V B h d G g + U 2 V j d G l v b j E v V G F i b G V f c G F 5 b 3 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N y 0 x M F Q x N T o z M z o 1 N S 4 2 N j Y 5 N z A y W i I g L z 4 8 R W 5 0 c n k g V H l w Z T 0 i R m l s b F N 0 Y X R 1 c y I g V m F s d W U 9 I n N D b 2 1 w b G V 0 Z S I g L z 4 8 L 1 N 0 Y W J s Z U V u d H J p Z X M + P C 9 J d G V t P j x J d G V t P j x J d G V t T G 9 j Y X R p b 2 4 + P E l 0 Z W 1 U e X B l P k Z v c m 1 1 b G E 8 L 0 l 0 Z W 1 U e X B l P j x J d G V t U G F 0 a D 5 T Z W N 0 a W 9 u M S 9 U Y W J s Z V 9 w Y X l v d X Q v U 2 9 1 c m N l P C 9 J d G V t U G F 0 a D 4 8 L 0 l 0 Z W 1 M b 2 N h d G l v b j 4 8 U 3 R h Y m x l R W 5 0 c m l l c y A v P j w v S X R l b T 4 8 S X R l b T 4 8 S X R l b U x v Y 2 F 0 a W 9 u P j x J d G V t V H l w Z T 5 G b 3 J t d W x h P C 9 J d G V t V H l w Z T 4 8 S X R l b V B h d G g + U 2 V j d G l v b j E v V G F i b G V f c G F 5 b 3 V 0 L 0 N o Y W 5 n Z W Q l M j B U e X B l P C 9 J d G V t U G F 0 a D 4 8 L 0 l 0 Z W 1 M b 2 N h d G l v b j 4 8 U 3 R h Y m x l R W 5 0 c m l l c y A v P j w v S X R l b T 4 8 S X R l b T 4 8 S X R l b U x v Y 2 F 0 a W 9 u P j x J d G V t V H l w Z T 5 G b 3 J t d W x h P C 9 J d G V t V H l w Z T 4 8 S X R l b V B h d G g + U 2 V j d G l v b j E v V G F i b G V f c G F 5 b 3 V 0 L 0 F k Z G V k J T I w Q 3 V z d G 9 t P C 9 J d G V t U G F 0 a D 4 8 L 0 l 0 Z W 1 M b 2 N h d G l v b j 4 8 U 3 R h Y m x l R W 5 0 c m l l c y A v P j w v S X R l b T 4 8 S X R l b T 4 8 S X R l b U x v Y 2 F 0 a W 9 u P j x J d G V t V H l w Z T 5 G b 3 J t d W x h P C 9 J d G V t V H l w Z T 4 8 S X R l b V B h d G g + U 2 V j d G l v b j E v V G F i b G V f c G F 5 b 3 V 0 L 0 N o Y W 5 n Z W Q l M j B U e X B l M T w v S X R l b V B h d G g + P C 9 J d G V t T G 9 j Y X R p b 2 4 + P F N 0 Y W J s Z U V u d H J p Z X M g L z 4 8 L 0 l 0 Z W 0 + P E l 0 Z W 0 + P E l 0 Z W 1 M b 2 N h d G l v b j 4 8 S X R l b V R 5 c G U + R m 9 y b X V s Y T w v S X R l b V R 5 c G U + P E l 0 Z W 1 Q Y X R o P l N l Y 3 R p b 2 4 x L 1 R h Y m x l X 3 B h e W 9 1 d C 9 S Z W 5 h b W V k J T I w Q 2 9 s d W 1 u c z w v S X R l b V B h d G g + P C 9 J d G V t T G 9 j Y X R p b 2 4 + P F N 0 Y W J s Z U V u d H J p Z X M g L z 4 8 L 0 l 0 Z W 0 + P E l 0 Z W 0 + P E l 0 Z W 1 M b 2 N h d G l v b j 4 8 S X R l b V R 5 c G U + R m 9 y b X V s Y T w v S X R l b V R 5 c G U + P E l 0 Z W 1 Q Y X R o P l N l Y 3 R p b 2 4 x L 1 R h Y m x l X 0 J w X 2 x p c 3 Q v Q 2 h h b m d l Z C U y M F R 5 c G U 8 L 0 l 0 Z W 1 Q Y X R o P j w v S X R l b U x v Y 2 F 0 a W 9 u P j x T d G F i b G V F b n R y a W V z I C 8 + P C 9 J d G V t P j x J d G V t P j x J d G V t T G 9 j Y X R p b 2 4 + P E l 0 Z W 1 U e X B l P k Z v c m 1 1 b G E 8 L 0 l 0 Z W 1 U e X B l P j x J d G V t U G F 0 a D 5 T Z W N 0 a W 9 u M S 9 U Y W J s Z V 9 w Y X l v d X Q v Q 2 F w a X R h b G l 6 Z W Q l M j B F Y W N o J T I w V 2 9 y Z D w v S X R l b V B h d G g + P C 9 J d G V t T G 9 j Y X R p b 2 4 + P F N 0 Y W J s Z U V u d H J p Z X M g L z 4 8 L 0 l 0 Z W 0 + P E l 0 Z W 0 + P E l 0 Z W 1 M b 2 N h d G l v b j 4 8 S X R l b V R 5 c G U + R m 9 y b X V s Y T w v S X R l b V R 5 c G U + P E l 0 Z W 1 Q Y X R o P l N l Y 3 R p b 2 4 x L 1 R h Y m x l X 3 B h e W 9 1 d C 9 D Y X B p d G F s a X p l Z C U y M E V h Y 2 g l M j B X b 3 J k M T w v S X R l b V B h d G g + P C 9 J d G V t T G 9 j Y X R p b 2 4 + P F N 0 Y W J s Z U V u d H J p Z X M g L z 4 8 L 0 l 0 Z W 0 + P E l 0 Z W 0 + P E l 0 Z W 1 M b 2 N h d G l v b j 4 8 S X R l b V R 5 c G U + R m 9 y b X V s Y T w v S X R l b V R 5 c G U + P E l 0 Z W 1 Q Y X R o P l N l Y 3 R p b 2 4 x L 1 R h Y m x l X 2 N v c 3 Q 8 L 0 l 0 Z W 1 Q Y X R o P j w v S X R l b U x v Y 2 F 0 a W 9 u P j x T d G F i b G V F b n R y a W V z P j x F b n R y e S B U e X B l P S J J c 1 B y a X Z h d G U i I F Z h b H V l P S J s M C I g L z 4 8 R W 5 0 c n k g V H l w Z T 0 i R m l s b E V u Y W J s Z W Q i I F Z h b H V l P S J s M S I g L z 4 8 R W 5 0 c n k g V H l w Z T 0 i Q W R k Z W R U b 0 R h d G F N b 2 R l b C I g V m F s d W U 9 I m w w I i A v P j x F b n R y e S B U e X B l P S J G a W x s R X J y b 3 J D b 2 R l I i B W Y W x 1 Z T 0 i c 1 V u a 2 5 v d 2 4 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T G F z d F V w Z G F 0 Z W Q i I F Z h b H V l P S J k M j A y M y 0 w N y 0 x M F Q x N T o 0 M j o 1 O C 4 0 O T E y M j I x W i I g L z 4 8 R W 5 0 c n k g V H l w Z T 0 i R m l s b E N v b H V t b l R 5 c G V z I i B W Y W x 1 Z T 0 i c 0 J o R T 0 i I C 8 + P E V u d H J 5 I F R 5 c G U 9 I k Z p b G x U Y X J n Z X Q i I F Z h b H V l P S J z V G F i b G V f V G F i b G V f Y 2 9 z d C I g L z 4 8 R W 5 0 c n k g V H l w Z T 0 i R m l s b G V k Q 2 9 t c G x l d G V S Z X N 1 b H R U b 1 d v c m t z a G V l d C I g V m F s d W U 9 I m w x I i A v P j x F b n R y e S B U e X B l P S J G a W x s T 2 J q Z W N 0 V H l w Z S I g V m F s d W U 9 I n N U Y W J s Z S I g L z 4 8 R W 5 0 c n k g V H l w Z T 0 i R m l s b F R v R G F 0 Y U 1 v Z G V s R W 5 h Y m x l Z C I g V m F s d W U 9 I m w w I i A v P j x F b n R y e S B U e X B l P S J S Z W N v d m V y e V R h c m d l d F N o Z W V 0 I i B W Y W x 1 Z T 0 i c 2 N v c 3 R f d G F i b G U i I C 8 + P E V u d H J 5 I F R 5 c G U 9 I l J l Y 2 9 2 Z X J 5 V G F y Z 2 V 0 Q 2 9 s d W 1 u I i B W Y W x 1 Z T 0 i b D E i I C 8 + P E V u d H J 5 I F R 5 c G U 9 I l J l Y 2 9 2 Z X J 5 V G F y Z 2 V 0 U m 9 3 I i B W Y W x 1 Z T 0 i b D E i I C 8 + P E V u d H J 5 I F R 5 c G U 9 I k Z p b G x D b 3 V u d C I g V m F s d W U 9 I m w 0 O C I g L z 4 8 R W 5 0 c n k g V H l w Z T 0 i U m V s Y X R p b 2 5 z a G l w S W 5 m b 0 N v b n R h a W 5 l c i I g V m F s d W U 9 I n N 7 J n F 1 b 3 Q 7 Y 2 9 s d W 1 u Q 2 9 1 b n Q m c X V v d D s 6 M i w m c X V v d D t r Z X l D b 2 x 1 b W 5 O Y W 1 l c y Z x d W 9 0 O z p b X S w m c X V v d D t x d W V y e V J l b G F 0 a W 9 u c 2 h p c H M m c X V v d D s 6 W 1 0 s J n F 1 b 3 Q 7 Y 2 9 s d W 1 u S W R l b n R p d G l l c y Z x d W 9 0 O z p b J n F 1 b 3 Q 7 U 2 V j d G l v b j E v V G F i b G V f Y 2 9 z d C 9 D Y X B p d G F s a X p l Z C B F Y W N o I F d v c m Q u e 0 J Q I G 5 h b W U s M H 0 m c X V v d D s s J n F 1 b 3 Q 7 U 2 V j d G l v b j E v V G F i b G V f Y 2 9 z d C 9 D a G F u Z 2 V k I F R 5 c G U x L n t D b 3 N 0 L D F 9 J n F 1 b 3 Q 7 X S w m c X V v d D t D b 2 x 1 b W 5 D b 3 V u d C Z x d W 9 0 O z o y L C Z x d W 9 0 O 0 t l e U N v b H V t b k 5 h b W V z J n F 1 b 3 Q 7 O l t d L C Z x d W 9 0 O 0 N v b H V t b k l k Z W 5 0 a X R p Z X M m c X V v d D s 6 W y Z x d W 9 0 O 1 N l Y 3 R p b 2 4 x L 1 R h Y m x l X 2 N v c 3 Q v Q 2 F w a X R h b G l 6 Z W Q g R W F j a C B X b 3 J k L n t C U C B u Y W 1 l L D B 9 J n F 1 b 3 Q 7 L C Z x d W 9 0 O 1 N l Y 3 R p b 2 4 x L 1 R h Y m x l X 2 N v c 3 Q v Q 2 h h b m d l Z C B U e X B l M S 5 7 Q 2 9 z d C w x f S Z x d W 9 0 O 1 0 s J n F 1 b 3 Q 7 U m V s Y X R p b 2 5 z a G l w S W 5 m b y Z x d W 9 0 O z p b X X 0 i I C 8 + P E V u d H J 5 I F R 5 c G U 9 I k Z p b G x D b 2 x 1 b W 5 O Y W 1 l c y I g V m F s d W U 9 I n N b J n F 1 b 3 Q 7 Q l A g b m F t Z S Z x d W 9 0 O y w m c X V v d D t D b 3 N 0 J n F 1 b 3 Q 7 X S I g L z 4 8 R W 5 0 c n k g V H l w Z T 0 i R m l s b F N 0 Y X R 1 c y I g V m F s d W U 9 I n N D b 2 1 w b G V 0 Z S I g L z 4 8 R W 5 0 c n k g V H l w Z T 0 i T G 9 h Z G V k V G 9 B b m F s e X N p c 1 N l c n Z p Y 2 V z I i B W Y W x 1 Z T 0 i b D A i I C 8 + P C 9 T d G F i b G V F b n R y a W V z P j w v S X R l b T 4 8 S X R l b T 4 8 S X R l b U x v Y 2 F 0 a W 9 u P j x J d G V t V H l w Z T 5 G b 3 J t d W x h P C 9 J d G V t V H l w Z T 4 8 S X R l b V B h d G g + U 2 V j d G l v b j E v V G F i b G V f Y 2 9 z d C 9 T b 3 V y Y 2 U 8 L 0 l 0 Z W 1 Q Y X R o P j w v S X R l b U x v Y 2 F 0 a W 9 u P j x T d G F i b G V F b n R y a W V z I C 8 + P C 9 J d G V t P j x J d G V t P j x J d G V t T G 9 j Y X R p b 2 4 + P E l 0 Z W 1 U e X B l P k Z v c m 1 1 b G E 8 L 0 l 0 Z W 1 U e X B l P j x J d G V t U G F 0 a D 5 T Z W N 0 a W 9 u M S 9 U Y W J s Z V 9 j b 3 N 0 L 1 R h Y m x l X 0 J w X 2 x p c 3 R f V G F i b G U 8 L 0 l 0 Z W 1 Q Y X R o P j w v S X R l b U x v Y 2 F 0 a W 9 u P j x T d G F i b G V F b n R y a W V z I C 8 + P C 9 J d G V t P j x J d G V t P j x J d G V t T G 9 j Y X R p b 2 4 + P E l 0 Z W 1 U e X B l P k Z v c m 1 1 b G E 8 L 0 l 0 Z W 1 U e X B l P j x J d G V t U G F 0 a D 5 T Z W N 0 a W 9 u M S 9 U Y W J s Z V 9 j b 3 N 0 L 0 N o Y W 5 n Z W Q l M j B U e X B l P C 9 J d G V t U G F 0 a D 4 8 L 0 l 0 Z W 1 M b 2 N h d G l v b j 4 8 U 3 R h Y m x l R W 5 0 c m l l c y A v P j w v S X R l b T 4 8 S X R l b T 4 8 S X R l b U x v Y 2 F 0 a W 9 u P j x J d G V t V H l w Z T 5 G b 3 J t d W x h P C 9 J d G V t V H l w Z T 4 8 S X R l b V B h d G g + U 2 V j d G l v b j E v V G F i b G V f Y 2 9 z d C 9 H c m 9 1 c G V k J T I w U m 9 3 c z w v S X R l b V B h d G g + P C 9 J d G V t T G 9 j Y X R p b 2 4 + P F N 0 Y W J s Z U V u d H J p Z X M g L z 4 8 L 0 l 0 Z W 0 + P E l 0 Z W 0 + P E l 0 Z W 1 M b 2 N h d G l v b j 4 8 S X R l b V R 5 c G U + R m 9 y b X V s Y T w v S X R l b V R 5 c G U + P E l 0 Z W 1 Q Y X R o P l N l Y 3 R p b 2 4 x L 1 R h Y m x l X 2 N v c 3 Q v Q 2 h h b m d l Z C U y M F R 5 c G U x P C 9 J d G V t U G F 0 a D 4 8 L 0 l 0 Z W 1 M b 2 N h d G l v b j 4 8 U 3 R h Y m x l R W 5 0 c m l l c y A v P j w v S X R l b T 4 8 S X R l b T 4 8 S X R l b U x v Y 2 F 0 a W 9 u P j x J d G V t V H l w Z T 5 G b 3 J t d W x h P C 9 J d G V t V H l w Z T 4 8 S X R l b V B h d G g + U 2 V j d G l v b j E v V G F i b G V f Y 2 9 z d C 9 D Y X B p d G F s a X p l Z C U y M E V h Y 2 g l M j B X b 3 J k P C 9 J d G V t U G F 0 a D 4 8 L 0 l 0 Z W 1 M b 2 N h d G l v b j 4 8 U 3 R h Y m x l R W 5 0 c m l l c y A v P j w v S X R l b T 4 8 S X R l b T 4 8 S X R l b U x v Y 2 F 0 a W 9 u P j x J d G V t V H l w Z T 5 G b 3 J t d W x h P C 9 J d G V t V H l w Z T 4 8 S X R l b V B h d G g + U 2 V j d G l v b j E v U H J v Z m l 0 P C 9 J d G V t U G F 0 a D 4 8 L 0 l 0 Z W 1 M b 2 N h d G l v b j 4 8 U 3 R h Y m x l R W 5 0 c m l l c z 4 8 R W 5 0 c n k g V H l w Z T 0 i S X N Q c m l 2 Y X R l I i B W Y W x 1 Z T 0 i b D A i I C 8 + P E V u d H J 5 I F R 5 c G U 9 I k Z p b G x F b m F i b G V k I i B W Y W x 1 Z T 0 i b D E i I C 8 + P E V u d H J 5 I F R 5 c G U 9 I k F k Z G V k V G 9 E Y X R h T W 9 k Z W w i I F Z h b H V l P S J s M C I g L z 4 8 R W 5 0 c n k g V H l w Z T 0 i R m l s b E N v d W 5 0 I i B W Y W x 1 Z T 0 i b D U 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y c m 9 y Q 2 9 1 b n Q i I F Z h b H V l P S J s M C I g L z 4 8 R W 5 0 c n k g V H l w Z T 0 i R m l s b E x h c 3 R V c G R h d G V k I i B W Y W x 1 Z T 0 i Z D I w M j M t M D c t M T F U M T k 6 M D k 6 M z U u O T Q 5 N z A x N 1 o i I C 8 + P E V u d H J 5 I F R 5 c G U 9 I k Z p b G x U Y X J n Z X Q i I F Z h b H V l P S J z V G F i b G V f U H J v Z m l 0 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U Y W J s Z V 9 w Y X l v d X Q v Q 2 h h b m d l Z C B U e X B l L n t i c F 9 p Z C w w f S Z x d W 9 0 O y w m c X V v d D t T Z W N 0 a W 9 u M S 9 U Y W J s Z V 9 w Y X l v d X Q v Q 2 F w a X R h b G l 6 Z W Q g R W F j a C B X b 3 J k M S 5 7 Y n B f b m F t Z S w x f S Z x d W 9 0 O y w m c X V v d D t T Z W N 0 a W 9 u M S 9 U Y W J s Z V 9 w Y X l v d X Q v Q 2 h h b m d l Z C B U e X B l L n t i c m F u Y 2 h f b m F t Z S w y f S Z x d W 9 0 O y w m c X V v d D t T Z W N 0 a W 9 u M S 9 U Y W J s Z V 9 w Y X l v d X Q v Q 2 h h b m d l Z C B U e X B l L n t w Z X J f a 2 d f c m F 0 Z S w z f S Z x d W 9 0 O y w m c X V v d D t T Z W N 0 a W 9 u M S 9 U Y W J s Z V 9 w Y X l v d X Q v Q 2 h h b m d l Z C B U e X B l L n t r Z 1 9 k Z W x p d m V y Z W Q s N H 0 m c X V v d D s s J n F 1 b 3 Q 7 U 2 V j d G l v b j E v V G F i b G V f c G F 5 b 3 V 0 L 0 N o Y W 5 n Z W Q g V H l w Z T E u e 0 N 1 c 3 R v b S w 1 f S Z x d W 9 0 O y w m c X V v d D t T Z W N 0 a W 9 u M S 9 Q c m 9 m a X Q v Q 2 h h b m d l Z C B U e X B l M i 5 7 Q n V k Z 2 V 0 Z W Q g c G F 5 b 3 V 0 L D Z 9 J n F 1 b 3 Q 7 L C Z x d W 9 0 O 1 N l Y 3 R p b 2 4 x L 1 R h Y m x l X 2 N v c 3 Q v Q 2 h h b m d l Z C B U e X B l M S 5 7 Q 2 9 z d C w x f S Z x d W 9 0 O y w m c X V v d D t T Z W N 0 a W 9 u M S 9 Q c m 9 m a X Q v Q 2 h h b m d l Z C B U e X B l M y 5 7 Q 2 9 z d F 9 w Z X J f a 2 c s O H 0 m c X V v d D s s J n F 1 b 3 Q 7 U 2 V j d G l v b j E v U H J v Z m l 0 L 0 N o Y W 5 n Z W Q g V H l w Z S 5 7 U H J v Z m l 0 L D d 9 J n F 1 b 3 Q 7 L C Z x d W 9 0 O 1 N l Y 3 R p b 2 4 x L 1 B y b 2 Z p d C 9 D a G F u Z 2 V k I F R 5 c G U x L n t D d X N 0 b 2 0 s O H 0 m c X V v d D t d L C Z x d W 9 0 O 0 N v b H V t b k N v d W 5 0 J n F 1 b 3 Q 7 O j E x L C Z x d W 9 0 O 0 t l e U N v b H V t b k 5 h b W V z J n F 1 b 3 Q 7 O l t d L C Z x d W 9 0 O 0 N v b H V t b k l k Z W 5 0 a X R p Z X M m c X V v d D s 6 W y Z x d W 9 0 O 1 N l Y 3 R p b 2 4 x L 1 R h Y m x l X 3 B h e W 9 1 d C 9 D a G F u Z 2 V k I F R 5 c G U u e 2 J w X 2 l k L D B 9 J n F 1 b 3 Q 7 L C Z x d W 9 0 O 1 N l Y 3 R p b 2 4 x L 1 R h Y m x l X 3 B h e W 9 1 d C 9 D Y X B p d G F s a X p l Z C B F Y W N o I F d v c m Q x L n t i c F 9 u Y W 1 l L D F 9 J n F 1 b 3 Q 7 L C Z x d W 9 0 O 1 N l Y 3 R p b 2 4 x L 1 R h Y m x l X 3 B h e W 9 1 d C 9 D a G F u Z 2 V k I F R 5 c G U u e 2 J y Y W 5 j a F 9 u Y W 1 l L D J 9 J n F 1 b 3 Q 7 L C Z x d W 9 0 O 1 N l Y 3 R p b 2 4 x L 1 R h Y m x l X 3 B h e W 9 1 d C 9 D a G F u Z 2 V k I F R 5 c G U u e 3 B l c l 9 r Z 1 9 y Y X R l L D N 9 J n F 1 b 3 Q 7 L C Z x d W 9 0 O 1 N l Y 3 R p b 2 4 x L 1 R h Y m x l X 3 B h e W 9 1 d C 9 D a G F u Z 2 V k I F R 5 c G U u e 2 t n X 2 R l b G l 2 Z X J l Z C w 0 f S Z x d W 9 0 O y w m c X V v d D t T Z W N 0 a W 9 u M S 9 U Y W J s Z V 9 w Y X l v d X Q v Q 2 h h b m d l Z C B U e X B l M S 5 7 Q 3 V z d G 9 t L D V 9 J n F 1 b 3 Q 7 L C Z x d W 9 0 O 1 N l Y 3 R p b 2 4 x L 1 B y b 2 Z p d C 9 D a G F u Z 2 V k I F R 5 c G U y L n t C d W R n Z X R l Z C B w Y X l v d X Q s N n 0 m c X V v d D s s J n F 1 b 3 Q 7 U 2 V j d G l v b j E v V G F i b G V f Y 2 9 z d C 9 D a G F u Z 2 V k I F R 5 c G U x L n t D b 3 N 0 L D F 9 J n F 1 b 3 Q 7 L C Z x d W 9 0 O 1 N l Y 3 R p b 2 4 x L 1 B y b 2 Z p d C 9 D a G F u Z 2 V k I F R 5 c G U z L n t D b 3 N 0 X 3 B l c l 9 r Z y w 4 f S Z x d W 9 0 O y w m c X V v d D t T Z W N 0 a W 9 u M S 9 Q c m 9 m a X Q v Q 2 h h b m d l Z C B U e X B l L n t Q c m 9 m a X Q s N 3 0 m c X V v d D s s J n F 1 b 3 Q 7 U 2 V j d G l v b j E v U H J v Z m l 0 L 0 N o Y W 5 n Z W Q g V H l w Z T E u e 0 N 1 c 3 R v b S w 4 f S Z x d W 9 0 O 1 0 s J n F 1 b 3 Q 7 U m V s Y X R p b 2 5 z a G l w S W 5 m b y Z x d W 9 0 O z p b X X 0 i I C 8 + P E V u d H J 5 I F R 5 c G U 9 I k Z p b G x T d G F 0 d X M i I F Z h b H V l P S J z Q 2 9 t c G x l d G U i I C 8 + P E V u d H J 5 I F R 5 c G U 9 I l J l Y 2 9 2 Z X J 5 V G F y Z 2 V 0 U m 9 3 I i B W Y W x 1 Z T 0 i b D E i I C 8 + P E V u d H J 5 I F R 5 c G U 9 I l J l Y 2 9 2 Z X J 5 V G F y Z 2 V 0 Q 2 9 s d W 1 u I i B W Y W x 1 Z T 0 i b D E i I C 8 + P E V u d H J 5 I F R 5 c G U 9 I l J l Y 2 9 2 Z X J 5 V G F y Z 2 V 0 U 2 h l Z X Q i I F Z h b H V l P S J z U H J v Z m l 0 I i A v P j x F b n R y e S B U e X B l P S J G a W x s V G 9 E Y X R h T W 9 k Z W x F b m F i b G V k I i B W Y W x 1 Z T 0 i b D A i I C 8 + P E V u d H J 5 I F R 5 c G U 9 I k Z p b G x P Y m p l Y 3 R U e X B l I i B W Y W x 1 Z T 0 i c 1 R h Y m x l I i A v P j x F b n R y e S B U e X B l P S J R d W V y e U l E I i B W Y W x 1 Z T 0 i c 2 U x N W E 2 M z l j L W N k M 2 U t N D B k N S 0 5 M D c x L W Y 0 N j k 4 N m Y 2 M D k 3 M C I g L z 4 8 R W 5 0 c n k g V H l w Z T 0 i R m l s b E N v b H V t b l R 5 c G V z I i B W Y W x 1 Z T 0 i c 0 F 3 W U d C U V V S R V J F U k V R U T 0 i I C 8 + P E V u d H J 5 I F R 5 c G U 9 I k Z p b G x F c n J v c k N v Z G U i I F Z h b H V l P S J z V W 5 r b m 9 3 b i I g L z 4 8 R W 5 0 c n k g V H l w Z T 0 i R m l s b E N v b H V t b k 5 h b W V z I i B W Y W x 1 Z T 0 i c 1 s m c X V v d D t i c F 9 p Z C Z x d W 9 0 O y w m c X V v d D t i c F 9 u Y W 1 l J n F 1 b 3 Q 7 L C Z x d W 9 0 O 2 J y Y W 5 j a F 9 u Y W 1 l J n F 1 b 3 Q 7 L C Z x d W 9 0 O 3 B l c l 9 r Z 1 9 y Y X R l J n F 1 b 3 Q 7 L C Z x d W 9 0 O 2 t n X 2 R l b G l 2 Z X J l Z C Z x d W 9 0 O y w m c X V v d D t Q Y X l v d X Q m c X V v d D s s J n F 1 b 3 Q 7 Q n V k Z 2 V 0 Z W Q g c G F 5 b 3 V 0 J n F 1 b 3 Q 7 L C Z x d W 9 0 O 0 N v c 3 Q m c X V v d D s s J n F 1 b 3 Q 7 Q 2 9 z d F 9 w Z X J f a 2 c m c X V v d D s s J n F 1 b 3 Q 7 U H J v Z m l 0 J n F 1 b 3 Q 7 L C Z x d W 9 0 O 1 B y b 2 Z p d C A l J n F 1 b 3 Q 7 X S I g L z 4 8 L 1 N 0 Y W J s Z U V u d H J p Z X M + P C 9 J d G V t P j x J d G V t P j x J d G V t T G 9 j Y X R p b 2 4 + P E l 0 Z W 1 U e X B l P k Z v c m 1 1 b G E 8 L 0 l 0 Z W 1 U e X B l P j x J d G V t U G F 0 a D 5 T Z W N 0 a W 9 u M S 9 Q c m 9 m a X Q v U 2 9 1 c m N l P C 9 J d G V t U G F 0 a D 4 8 L 0 l 0 Z W 1 M b 2 N h d G l v b j 4 8 U 3 R h Y m x l R W 5 0 c m l l c y A v P j w v S X R l b T 4 8 S X R l b T 4 8 S X R l b U x v Y 2 F 0 a W 9 u P j x J d G V t V H l w Z T 5 G b 3 J t d W x h P C 9 J d G V t V H l w Z T 4 8 S X R l b V B h d G g + U 2 V j d G l v b j E v U H J v Z m l 0 L 0 V 4 c G F u Z G V k J T I w V G F i b G V f Y 2 9 z d D w v S X R l b V B h d G g + P C 9 J d G V t T G 9 j Y X R p b 2 4 + P F N 0 Y W J s Z U V u d H J p Z X M g L z 4 8 L 0 l 0 Z W 0 + P E l 0 Z W 0 + P E l 0 Z W 1 M b 2 N h d G l v b j 4 8 S X R l b V R 5 c G U + R m 9 y b X V s Y T w v S X R l b V R 5 c G U + P E l 0 Z W 1 Q Y X R o P l N l Y 3 R p b 2 4 x L 1 B y b 2 Z p d C 9 B Z G R l Z C U y M E N 1 c 3 R v b T w v S X R l b V B h d G g + P C 9 J d G V t T G 9 j Y X R p b 2 4 + P F N 0 Y W J s Z U V u d H J p Z X M g L z 4 8 L 0 l 0 Z W 0 + P E l 0 Z W 0 + P E l 0 Z W 1 M b 2 N h d G l v b j 4 8 S X R l b V R 5 c G U + R m 9 y b X V s Y T w v S X R l b V R 5 c G U + P E l 0 Z W 1 Q Y X R o P l N l Y 3 R p b 2 4 x L 1 B y b 2 Z p d C 9 S Z W 5 h b W V k J T I w Q 2 9 s d W 1 u c z w v S X R l b V B h d G g + P C 9 J d G V t T G 9 j Y X R p b 2 4 + P F N 0 Y W J s Z U V u d H J p Z X M g L z 4 8 L 0 l 0 Z W 0 + P E l 0 Z W 0 + P E l 0 Z W 1 M b 2 N h d G l v b j 4 8 S X R l b V R 5 c G U + R m 9 y b X V s Y T w v S X R l b V R 5 c G U + P E l 0 Z W 1 Q Y X R o P l N l Y 3 R p b 2 4 x L 1 B y b 2 Z p d C 9 D a G F u Z 2 V k J T I w V H l w Z T w v S X R l b V B h d G g + P C 9 J d G V t T G 9 j Y X R p b 2 4 + P F N 0 Y W J s Z U V u d H J p Z X M g L z 4 8 L 0 l 0 Z W 0 + P E l 0 Z W 0 + P E l 0 Z W 1 M b 2 N h d G l v b j 4 8 S X R l b V R 5 c G U + R m 9 y b X V s Y T w v S X R l b V R 5 c G U + P E l 0 Z W 1 Q Y X R o P l N l Y 3 R p b 2 4 x L 1 B y b 2 Z p d C 9 B Z G R l Z C U y M E N 1 c 3 R v b T E 8 L 0 l 0 Z W 1 Q Y X R o P j w v S X R l b U x v Y 2 F 0 a W 9 u P j x T d G F i b G V F b n R y a W V z I C 8 + P C 9 J d G V t P j x J d G V t P j x J d G V t T G 9 j Y X R p b 2 4 + P E l 0 Z W 1 U e X B l P k Z v c m 1 1 b G E 8 L 0 l 0 Z W 1 U e X B l P j x J d G V t U G F 0 a D 5 T Z W N 0 a W 9 u M S 9 Q c m 9 m a X Q v Q 2 h h b m d l Z C U y M F R 5 c G U x P C 9 J d G V t U G F 0 a D 4 8 L 0 l 0 Z W 1 M b 2 N h d G l v b j 4 8 U 3 R h Y m x l R W 5 0 c m l l c y A v P j w v S X R l b T 4 8 S X R l b T 4 8 S X R l b U x v Y 2 F 0 a W 9 u P j x J d G V t V H l w Z T 5 G b 3 J t d W x h P C 9 J d G V t V H l w Z T 4 8 S X R l b V B h d G g + U 2 V j d G l v b j E v U H J v Z m l 0 L 1 J l b m F t Z W Q l M j B D b 2 x 1 b W 5 z M 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U Y W J s Z T E i I C 8 + P E V u d H J 5 I F R 5 c G U 9 I k Z p b G x l Z E N v b X B s Z X R l U m V z d W x 0 V G 9 X b 3 J r c 2 h l Z X Q i I F Z h b H V l P S J s M S I g L z 4 8 R W 5 0 c n k g V H l w Z T 0 i Q W R k Z W R U b 0 R h d G F N b 2 R l b C I g V m F s d W U 9 I m w w I i A v P j x F b n R y e S B U e X B l P S J G a W x s Q 2 9 1 b n Q i I F Z h b H V l P S J s N T A 5 I i A v P j x F b n R y e S B U e X B l P S J G a W x s R X J y b 3 J D b 2 R l I i B W Y W x 1 Z T 0 i c 1 V u a 2 5 v d 2 4 i I C 8 + P E V u d H J 5 I F R 5 c G U 9 I k Z p b G x F c n J v c k N v d W 5 0 I i B W Y W x 1 Z T 0 i b D A i I C 8 + P E V u d H J 5 I F R 5 c G U 9 I k Z p b G x M Y X N 0 V X B k Y X R l Z C I g V m F s d W U 9 I m Q y M D I z L T A 3 L T E w V D E 3 O j U 4 O j M 3 L j k w M D g 1 O T Z a I i A v P j x F b n R y e S B U e X B l P S J G a W x s Q 2 9 s d W 1 u V H l w Z X M i I F Z h b H V l P S J z Q m d Z R 0 J n V U Y i I C 8 + P E V u d H J 5 I F R 5 c G U 9 I k Z p b G x D b 2 x 1 b W 5 O Y W 1 l c y I g V m F s d W U 9 I n N b J n F 1 b 3 Q 7 Q l A g Q 2 9 k Z S Z x d W 9 0 O y w m c X V v d D t C U C Z x d W 9 0 O y w m c X V v d D t P V S A m c X V v d D s s J n F 1 b 3 Q 7 Q 2 x 1 c 3 R l c i Z x d W 9 0 O y w m c X V v d D t U b 3 R h b C B Q Y X l v d X Q m c X V v d D s s J n F 1 b 3 Q 7 Q n V k Z 2 V 0 Z W Q g c G F 5 b 3 V 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x L 0 N o Y W 5 n Z W Q g V H l w Z S 5 7 Q l A g Q 2 9 k Z S w w f S Z x d W 9 0 O y w m c X V v d D t T Z W N 0 a W 9 u M S 9 U Y W J s Z T E v Q 2 F w a X R h b G l 6 Z W Q g R W F j a C B X b 3 J k L n t C U C w x f S Z x d W 9 0 O y w m c X V v d D t T Z W N 0 a W 9 u M S 9 U Y W J s Z T E v Q 2 h h b m d l Z C B U e X B l L n t P V S A s M n 0 m c X V v d D s s J n F 1 b 3 Q 7 U 2 V j d G l v b j E v V G F i b G U x L 0 N o Y W 5 n Z W Q g V H l w Z S 5 7 Q 2 x 1 c 3 R l c i w z f S Z x d W 9 0 O y w m c X V v d D t T Z W N 0 a W 9 u M S 9 U Y W J s Z T E v Q 2 h h b m d l Z C B U e X B l L n t U b 3 R h b C B Q Y X l v d X Q s N H 0 m c X V v d D s s J n F 1 b 3 Q 7 U 2 V j d G l v b j E v V G F i b G U x L 0 N o Y W 5 n Z W Q g V H l w Z S 5 7 Q n V k Z 2 V 0 Z W Q g c G F 5 b 3 V 0 L D V 9 J n F 1 b 3 Q 7 X S w m c X V v d D t D b 2 x 1 b W 5 D b 3 V u d C Z x d W 9 0 O z o 2 L C Z x d W 9 0 O 0 t l e U N v b H V t b k 5 h b W V z J n F 1 b 3 Q 7 O l t d L C Z x d W 9 0 O 0 N v b H V t b k l k Z W 5 0 a X R p Z X M m c X V v d D s 6 W y Z x d W 9 0 O 1 N l Y 3 R p b 2 4 x L 1 R h Y m x l M S 9 D a G F u Z 2 V k I F R 5 c G U u e 0 J Q I E N v Z G U s M H 0 m c X V v d D s s J n F 1 b 3 Q 7 U 2 V j d G l v b j E v V G F i b G U x L 0 N h c G l 0 Y W x p e m V k I E V h Y 2 g g V 2 9 y Z C 5 7 Q l A s M X 0 m c X V v d D s s J n F 1 b 3 Q 7 U 2 V j d G l v b j E v V G F i b G U x L 0 N o Y W 5 n Z W Q g V H l w Z S 5 7 T 1 U g L D J 9 J n F 1 b 3 Q 7 L C Z x d W 9 0 O 1 N l Y 3 R p b 2 4 x L 1 R h Y m x l M S 9 D a G F u Z 2 V k I F R 5 c G U u e 0 N s d X N 0 Z X I s M 3 0 m c X V v d D s s J n F 1 b 3 Q 7 U 2 V j d G l v b j E v V G F i b G U x L 0 N o Y W 5 n Z W Q g V H l w Z S 5 7 V G 9 0 Y W w g U G F 5 b 3 V 0 L D R 9 J n F 1 b 3 Q 7 L C Z x d W 9 0 O 1 N l Y 3 R p b 2 4 x L 1 R h Y m x l M S 9 D a G F u Z 2 V k I F R 5 c G U u e 0 J 1 Z G d l d G V k I H B h e W 9 1 d C w 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Q 2 F w a X R h b G l 6 Z W Q l M j B F Y W N o J T I w V 2 9 y Z D w v S X R l b V B h d G g + P C 9 J d G V t T G 9 j Y X R p b 2 4 + P F N 0 Y W J s Z U V u d H J p Z X M g L z 4 8 L 0 l 0 Z W 0 + P E l 0 Z W 0 + P E l 0 Z W 1 M b 2 N h d G l v b j 4 8 S X R l b V R 5 c G U + R m 9 y b X V s Y T w v S X R l b V R 5 c G U + P E l 0 Z W 1 Q Y X R o P l N l Y 3 R p b 2 4 x L 1 B y b 2 Z p d C 9 N Z X J n Z W Q l M j B R d W V y a W V z P C 9 J d G V t U G F 0 a D 4 8 L 0 l 0 Z W 1 M b 2 N h d G l v b j 4 8 U 3 R h Y m x l R W 5 0 c m l l c y A v P j w v S X R l b T 4 8 S X R l b T 4 8 S X R l b U x v Y 2 F 0 a W 9 u P j x J d G V t V H l w Z T 5 G b 3 J t d W x h P C 9 J d G V t V H l w Z T 4 8 S X R l b V B h d G g + U 2 V j d G l v b j E v U H J v Z m l 0 L 0 V 4 c G F u Z G V k J T I w V G F i b G U x P C 9 J d G V t U G F 0 a D 4 8 L 0 l 0 Z W 1 M b 2 N h d G l v b j 4 8 U 3 R h Y m x l R W 5 0 c m l l c y A v P j w v S X R l b T 4 8 S X R l b T 4 8 S X R l b U x v Y 2 F 0 a W 9 u P j x J d G V t V H l w Z T 5 G b 3 J t d W x h P C 9 J d G V t V H l w Z T 4 8 S X R l b V B h d G g + U 2 V j d G l v b j E v U H J v Z m l 0 L 1 J l b 3 J k Z X J l Z C U y M E N v b H V t b n M 8 L 0 l 0 Z W 1 Q Y X R o P j w v S X R l b U x v Y 2 F 0 a W 9 u P j x T d G F i b G V F b n R y a W V z I C 8 + P C 9 J d G V t P j x J d G V t P j x J d G V t T G 9 j Y X R p b 2 4 + P E l 0 Z W 1 U e X B l P k Z v c m 1 1 b G E 8 L 0 l 0 Z W 1 U e X B l P j x J d G V t U G F 0 a D 5 T Z W N 0 a W 9 u M S 9 Q c m 9 m a X Q v Q 2 h h b m d l Z C U y M F R 5 c G U y P C 9 J d G V t U G F 0 a D 4 8 L 0 l 0 Z W 1 M b 2 N h d G l v b j 4 8 U 3 R h Y m x l R W 5 0 c m l l c y A v P j w v S X R l b T 4 8 S X R l b T 4 8 S X R l b U x v Y 2 F 0 a W 9 u P j x J d G V t V H l w Z T 5 G b 3 J t d W x h P C 9 J d G V t V H l w Z T 4 8 S X R l b V B h d G g + U 2 V j d G l v b j E v U H J v Z m l 0 L 0 F k Z G V k J T I w Q 3 V z d G 9 t M j w v S X R l b V B h d G g + P C 9 J d G V t T G 9 j Y X R p b 2 4 + P F N 0 Y W J s Z U V u d H J p Z X M g L z 4 8 L 0 l 0 Z W 0 + P E l 0 Z W 0 + P E l 0 Z W 1 M b 2 N h d G l v b j 4 8 S X R l b V R 5 c G U + R m 9 y b X V s Y T w v S X R l b V R 5 c G U + P E l 0 Z W 1 Q Y X R o P l N l Y 3 R p b 2 4 x L 1 B y b 2 Z p d C 9 S Z W 5 h b W V k J T I w Q 2 9 s d W 1 u c z I 8 L 0 l 0 Z W 1 Q Y X R o P j w v S X R l b U x v Y 2 F 0 a W 9 u P j x T d G F i b G V F b n R y a W V z I C 8 + P C 9 J d G V t P j x J d G V t P j x J d G V t T G 9 j Y X R p b 2 4 + P E l 0 Z W 1 U e X B l P k Z v c m 1 1 b G E 8 L 0 l 0 Z W 1 U e X B l P j x J d G V t U G F 0 a D 5 T Z W N 0 a W 9 u M S 9 Q c m 9 m a X Q v U m V v c m R l c m V k J T I w Q 2 9 s d W 1 u c z E 8 L 0 l 0 Z W 1 Q Y X R o P j w v S X R l b U x v Y 2 F 0 a W 9 u P j x T d G F i b G V F b n R y a W V z I C 8 + P C 9 J d G V t P j x J d G V t P j x J d G V t T G 9 j Y X R p b 2 4 + P E l 0 Z W 1 U e X B l P k Z v c m 1 1 b G E 8 L 0 l 0 Z W 1 U e X B l P j x J d G V t U G F 0 a D 5 T Z W N 0 a W 9 u M S 9 Q c m 9 m a X Q v Q 2 h h b m d l Z C U y M F R 5 c G U z P C 9 J d G V t U G F 0 a D 4 8 L 0 l 0 Z W 1 M b 2 N h d G l v b j 4 8 U 3 R h Y m x l R W 5 0 c m l l c y A v P j w v S X R l b T 4 8 L 0 l 0 Z W 1 z P j w v T G 9 j Y W x Q Y W N r Y W d l T W V 0 Y W R h d G F G a W x l P h Y A A A B Q S w U G A A A A A A A A A A A A A A A A A A A A A A A A J g E A A A E A A A D Q j J 3 f A R X R E Y x 6 A M B P w p f r A Q A A A F m 4 j j 7 k 8 R R L i L J G M L o p a p s A A A A A A g A A A A A A E G Y A A A A B A A A g A A A A b u H 7 v W f X D f 0 N H H O e c G T O z J S + B 2 q D H F C + O 0 Z 1 P I Q t x D I A A A A A D o A A A A A C A A A g A A A A W l Q Q R o Q y d q S 5 H O r A C b O 3 r m 1 d N x l m n Z V Y n 6 V x W O Y N 3 F R Q A A A A z 6 2 9 N w g T y w 2 W e j 5 I 3 r q v i u 9 B c k c w 4 G 6 A A T M x e f t 4 + S / C b 8 h 9 n z 0 R g l O o L t 8 i E B y w H d / p w j 6 E L b R G 6 z N F d d j Q v T a x 0 4 d F f 1 0 l D S 6 Y M j U F E 0 1 A A A A A 8 F f n X I j V J J B q o Z B O J 0 e v x 0 o Q z m B 8 r n D y I / i n + C 2 P v i 4 F s b V c x O E Z J e I J u a D Q S E + j w S Y B E J H y L v h e d j U P Y S 7 + A w = = < / D a t a M a s h u p > 
</file>

<file path=customXml/itemProps1.xml><?xml version="1.0" encoding="utf-8"?>
<ds:datastoreItem xmlns:ds="http://schemas.openxmlformats.org/officeDocument/2006/customXml" ds:itemID="{C2DE51A9-489C-418A-ADF4-47C4173FD8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BP Profitability_Sample</vt:lpstr>
      <vt:lpstr>Budget</vt:lpstr>
      <vt:lpstr>cost_base</vt:lpstr>
      <vt:lpstr>payouts_table_AMD</vt:lpstr>
      <vt:lpstr>cost_table</vt:lpstr>
      <vt:lpstr>Profit</vt:lpstr>
      <vt:lpstr>bp_id</vt:lpstr>
      <vt:lpstr>bp_name</vt:lpstr>
      <vt:lpstr>branch_name</vt:lpstr>
      <vt:lpstr>Budgeted_payout</vt:lpstr>
      <vt:lpstr>Cost</vt:lpstr>
      <vt:lpstr>Cost_per_kg</vt:lpstr>
      <vt:lpstr>kg_delivered</vt:lpstr>
      <vt:lpstr>Payout</vt:lpstr>
      <vt:lpstr>per_kg_rate</vt:lpstr>
      <vt:lpstr>Profit</vt:lpstr>
      <vt:lpstr>Profit_percentage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DELL</cp:lastModifiedBy>
  <dcterms:created xsi:type="dcterms:W3CDTF">2023-03-20T16:53:36Z</dcterms:created>
  <dcterms:modified xsi:type="dcterms:W3CDTF">2023-07-12T16:56:52Z</dcterms:modified>
</cp:coreProperties>
</file>