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CC52B659-C6BE-4C0F-8358-F028836A1221}" xr6:coauthVersionLast="47" xr6:coauthVersionMax="47" xr10:uidLastSave="{00000000-0000-0000-0000-000000000000}"/>
  <bookViews>
    <workbookView xWindow="1455" yWindow="900" windowWidth="35430" windowHeight="20235" activeTab="4" xr2:uid="{12AB0069-08DC-4F06-9A7D-57D2D5173796}"/>
  </bookViews>
  <sheets>
    <sheet name="!Usable" sheetId="4" r:id="rId1"/>
    <sheet name="!Desc" sheetId="1" r:id="rId2"/>
    <sheet name="!참조_ENUM" sheetId="3" r:id="rId3"/>
    <sheet name="pc_data" sheetId="2" r:id="rId4"/>
    <sheet name="pc_battle_data" sheetId="5" r:id="rId5"/>
    <sheet name="position_icon_data" sheetId="6" r:id="rId6"/>
    <sheet name="role_icon_data" sheetId="7" r:id="rId7"/>
    <sheet name="attribute_icon_data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0" i="5" l="1"/>
  <c r="L91" i="5" s="1"/>
  <c r="L92" i="5" s="1"/>
  <c r="L93" i="5" s="1"/>
  <c r="L94" i="5" s="1"/>
  <c r="L96" i="5"/>
  <c r="L97" i="5" s="1"/>
  <c r="L98" i="5" s="1"/>
  <c r="L99" i="5" s="1"/>
  <c r="L100" i="5" s="1"/>
  <c r="L102" i="5"/>
  <c r="L103" i="5" s="1"/>
  <c r="L104" i="5" s="1"/>
  <c r="L105" i="5" s="1"/>
  <c r="L106" i="5" s="1"/>
  <c r="K84" i="5"/>
  <c r="K85" i="5" s="1"/>
  <c r="K86" i="5" s="1"/>
  <c r="K87" i="5" s="1"/>
  <c r="K88" i="5" s="1"/>
  <c r="M108" i="5"/>
  <c r="M109" i="5" s="1"/>
  <c r="M110" i="5" s="1"/>
  <c r="M111" i="5" s="1"/>
  <c r="M112" i="5" s="1"/>
  <c r="L66" i="5"/>
  <c r="L67" i="5" s="1"/>
  <c r="L68" i="5" s="1"/>
  <c r="L69" i="5" s="1"/>
  <c r="L70" i="5" s="1"/>
  <c r="M114" i="5"/>
  <c r="M115" i="5" s="1"/>
  <c r="M116" i="5" s="1"/>
  <c r="M117" i="5" s="1"/>
  <c r="M118" i="5" s="1"/>
  <c r="L120" i="5"/>
  <c r="L121" i="5" s="1"/>
  <c r="L122" i="5" s="1"/>
  <c r="L123" i="5" s="1"/>
  <c r="L124" i="5" s="1"/>
  <c r="L78" i="5"/>
  <c r="L79" i="5" s="1"/>
  <c r="L80" i="5" s="1"/>
  <c r="L81" i="5" s="1"/>
  <c r="L82" i="5" s="1"/>
  <c r="M61" i="5"/>
  <c r="M62" i="5"/>
  <c r="M63" i="5" s="1"/>
  <c r="M64" i="5" s="1"/>
  <c r="M60" i="5"/>
  <c r="A123" i="5" l="1"/>
  <c r="B123" i="5" s="1"/>
  <c r="A121" i="5"/>
  <c r="B121" i="5" s="1"/>
  <c r="A120" i="5"/>
  <c r="B120" i="5" s="1"/>
  <c r="A119" i="5"/>
  <c r="B119" i="5" s="1"/>
  <c r="A118" i="5"/>
  <c r="A124" i="5" s="1"/>
  <c r="B124" i="5" s="1"/>
  <c r="A117" i="5"/>
  <c r="B117" i="5" s="1"/>
  <c r="A116" i="5"/>
  <c r="B116" i="5" s="1"/>
  <c r="A115" i="5"/>
  <c r="B115" i="5" s="1"/>
  <c r="A114" i="5"/>
  <c r="B114" i="5" s="1"/>
  <c r="A113" i="5"/>
  <c r="B113" i="5" s="1"/>
  <c r="A60" i="5"/>
  <c r="A61" i="5"/>
  <c r="A62" i="5"/>
  <c r="A63" i="5"/>
  <c r="A64" i="5"/>
  <c r="A70" i="5" s="1"/>
  <c r="A76" i="5" s="1"/>
  <c r="A82" i="5" s="1"/>
  <c r="A88" i="5" s="1"/>
  <c r="A94" i="5" s="1"/>
  <c r="A100" i="5" s="1"/>
  <c r="A106" i="5" s="1"/>
  <c r="A112" i="5" s="1"/>
  <c r="A65" i="5"/>
  <c r="A66" i="5"/>
  <c r="A67" i="5"/>
  <c r="A68" i="5"/>
  <c r="A69" i="5"/>
  <c r="A71" i="5"/>
  <c r="A72" i="5"/>
  <c r="A73" i="5"/>
  <c r="A74" i="5"/>
  <c r="A80" i="5" s="1"/>
  <c r="A86" i="5" s="1"/>
  <c r="A92" i="5" s="1"/>
  <c r="A98" i="5" s="1"/>
  <c r="A104" i="5" s="1"/>
  <c r="A110" i="5" s="1"/>
  <c r="A75" i="5"/>
  <c r="A81" i="5" s="1"/>
  <c r="A87" i="5" s="1"/>
  <c r="A93" i="5" s="1"/>
  <c r="A99" i="5" s="1"/>
  <c r="A105" i="5" s="1"/>
  <c r="A111" i="5" s="1"/>
  <c r="A77" i="5"/>
  <c r="A83" i="5" s="1"/>
  <c r="A89" i="5" s="1"/>
  <c r="A95" i="5" s="1"/>
  <c r="A101" i="5" s="1"/>
  <c r="A107" i="5" s="1"/>
  <c r="A78" i="5"/>
  <c r="A84" i="5" s="1"/>
  <c r="A90" i="5" s="1"/>
  <c r="A96" i="5" s="1"/>
  <c r="A102" i="5" s="1"/>
  <c r="A108" i="5" s="1"/>
  <c r="A79" i="5"/>
  <c r="A85" i="5" s="1"/>
  <c r="A91" i="5" s="1"/>
  <c r="A97" i="5" s="1"/>
  <c r="A103" i="5" s="1"/>
  <c r="A109" i="5" s="1"/>
  <c r="B65" i="5"/>
  <c r="B67" i="5"/>
  <c r="A59" i="5"/>
  <c r="B63" i="5"/>
  <c r="B62" i="5"/>
  <c r="B61" i="5"/>
  <c r="B59" i="5"/>
  <c r="B118" i="5" l="1"/>
  <c r="A122" i="5"/>
  <c r="B122" i="5" s="1"/>
  <c r="B66" i="5"/>
  <c r="B70" i="5"/>
  <c r="B69" i="5"/>
  <c r="B68" i="5"/>
  <c r="B60" i="5"/>
  <c r="B64" i="5"/>
  <c r="B71" i="5" l="1"/>
  <c r="B73" i="5"/>
  <c r="B74" i="5"/>
  <c r="B75" i="5"/>
  <c r="B76" i="5"/>
  <c r="B72" i="5"/>
  <c r="B82" i="5" l="1"/>
  <c r="B81" i="5"/>
  <c r="B77" i="5"/>
  <c r="B78" i="5"/>
  <c r="B80" i="5"/>
  <c r="B79" i="5"/>
  <c r="B86" i="5" l="1"/>
  <c r="B84" i="5"/>
  <c r="B85" i="5"/>
  <c r="B83" i="5"/>
  <c r="B87" i="5"/>
  <c r="B88" i="5"/>
  <c r="B94" i="5" l="1"/>
  <c r="B93" i="5"/>
  <c r="B89" i="5"/>
  <c r="B91" i="5"/>
  <c r="B90" i="5"/>
  <c r="B92" i="5"/>
  <c r="B98" i="5" l="1"/>
  <c r="B96" i="5"/>
  <c r="B97" i="5"/>
  <c r="B95" i="5"/>
  <c r="B99" i="5"/>
  <c r="B100" i="5"/>
  <c r="B109" i="5" l="1"/>
  <c r="B103" i="5"/>
  <c r="B102" i="5"/>
  <c r="B108" i="5"/>
  <c r="B106" i="5"/>
  <c r="B112" i="5"/>
  <c r="B107" i="5"/>
  <c r="B101" i="5"/>
  <c r="B110" i="5"/>
  <c r="B104" i="5"/>
  <c r="B105" i="5"/>
  <c r="B111" i="5"/>
  <c r="E16" i="2"/>
  <c r="E17" i="2"/>
  <c r="E18" i="2"/>
  <c r="E19" i="2"/>
  <c r="E20" i="2"/>
  <c r="E21" i="2"/>
  <c r="E22" i="2"/>
  <c r="E23" i="2"/>
  <c r="E24" i="2"/>
  <c r="E15" i="2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" i="5"/>
  <c r="S4" i="3" l="1"/>
  <c r="S5" i="3"/>
  <c r="S6" i="3"/>
  <c r="S7" i="3"/>
  <c r="R4" i="3"/>
  <c r="R5" i="3"/>
  <c r="R6" i="3"/>
  <c r="R7" i="3"/>
  <c r="Q4" i="3"/>
  <c r="Q5" i="3"/>
  <c r="Q6" i="3"/>
  <c r="Q7" i="3"/>
  <c r="S3" i="3"/>
  <c r="R3" i="3"/>
  <c r="Q3" i="3"/>
  <c r="S2" i="3"/>
  <c r="R2" i="3"/>
  <c r="Q2" i="3"/>
  <c r="Q1" i="3"/>
  <c r="K14" i="2" l="1"/>
  <c r="K19" i="2"/>
  <c r="K16" i="2"/>
  <c r="K22" i="2"/>
  <c r="K24" i="2"/>
  <c r="K21" i="2"/>
  <c r="K20" i="2"/>
  <c r="K18" i="2"/>
  <c r="K17" i="2"/>
  <c r="K23" i="2"/>
  <c r="K15" i="2"/>
  <c r="K9" i="2"/>
  <c r="K8" i="2"/>
  <c r="K10" i="2"/>
  <c r="K7" i="2"/>
  <c r="A8" i="8"/>
  <c r="K5" i="2"/>
  <c r="A5" i="8"/>
  <c r="A6" i="8"/>
  <c r="A7" i="8"/>
  <c r="K13" i="2"/>
  <c r="K6" i="2"/>
  <c r="K12" i="2"/>
  <c r="K11" i="2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" i="3"/>
  <c r="N2" i="3"/>
  <c r="M2" i="3"/>
  <c r="M1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G6" i="3"/>
  <c r="F6" i="3"/>
  <c r="E6" i="3"/>
  <c r="G5" i="3"/>
  <c r="F5" i="3"/>
  <c r="E5" i="3"/>
  <c r="G4" i="3"/>
  <c r="F4" i="3"/>
  <c r="E4" i="3"/>
  <c r="G3" i="3"/>
  <c r="F3" i="3"/>
  <c r="E3" i="3"/>
  <c r="E2" i="3"/>
  <c r="G2" i="3"/>
  <c r="F2" i="3"/>
  <c r="E1" i="3"/>
  <c r="E124" i="5" l="1"/>
  <c r="E113" i="5"/>
  <c r="E95" i="5"/>
  <c r="E75" i="5"/>
  <c r="E73" i="5"/>
  <c r="E123" i="5"/>
  <c r="E94" i="5"/>
  <c r="E74" i="5"/>
  <c r="E93" i="5"/>
  <c r="E109" i="5"/>
  <c r="E104" i="5"/>
  <c r="E83" i="5"/>
  <c r="E62" i="5"/>
  <c r="E79" i="5"/>
  <c r="E114" i="5"/>
  <c r="E122" i="5"/>
  <c r="E112" i="5"/>
  <c r="E92" i="5"/>
  <c r="E72" i="5"/>
  <c r="E85" i="5"/>
  <c r="E82" i="5"/>
  <c r="E100" i="5"/>
  <c r="E78" i="5"/>
  <c r="E59" i="5"/>
  <c r="E121" i="5"/>
  <c r="E111" i="5"/>
  <c r="E91" i="5"/>
  <c r="E71" i="5"/>
  <c r="E89" i="5"/>
  <c r="E117" i="5"/>
  <c r="E99" i="5"/>
  <c r="E77" i="5"/>
  <c r="E110" i="5"/>
  <c r="E90" i="5"/>
  <c r="E70" i="5"/>
  <c r="E120" i="5"/>
  <c r="E69" i="5"/>
  <c r="E103" i="5"/>
  <c r="E116" i="5"/>
  <c r="E61" i="5"/>
  <c r="E96" i="5"/>
  <c r="E108" i="5"/>
  <c r="E88" i="5"/>
  <c r="E68" i="5"/>
  <c r="E106" i="5"/>
  <c r="E66" i="5"/>
  <c r="E118" i="5"/>
  <c r="E65" i="5"/>
  <c r="E64" i="5"/>
  <c r="E63" i="5"/>
  <c r="E101" i="5"/>
  <c r="E80" i="5"/>
  <c r="E98" i="5"/>
  <c r="E60" i="5"/>
  <c r="E119" i="5"/>
  <c r="E107" i="5"/>
  <c r="E87" i="5"/>
  <c r="E67" i="5"/>
  <c r="E86" i="5"/>
  <c r="E105" i="5"/>
  <c r="E84" i="5"/>
  <c r="E102" i="5"/>
  <c r="E81" i="5"/>
  <c r="E115" i="5"/>
  <c r="E97" i="5"/>
  <c r="E76" i="5"/>
  <c r="I21" i="2"/>
  <c r="I20" i="2"/>
  <c r="I18" i="2"/>
  <c r="I22" i="2"/>
  <c r="I14" i="2"/>
  <c r="I17" i="2"/>
  <c r="I23" i="2"/>
  <c r="I16" i="2"/>
  <c r="I19" i="2"/>
  <c r="I15" i="2"/>
  <c r="I24" i="2"/>
  <c r="G24" i="2"/>
  <c r="G15" i="2"/>
  <c r="G21" i="2"/>
  <c r="G22" i="2"/>
  <c r="G14" i="2"/>
  <c r="G20" i="2"/>
  <c r="G23" i="2"/>
  <c r="G16" i="2"/>
  <c r="G19" i="2"/>
  <c r="G18" i="2"/>
  <c r="G17" i="2"/>
  <c r="I10" i="2"/>
  <c r="I9" i="2"/>
  <c r="I7" i="2"/>
  <c r="I8" i="2"/>
  <c r="E34" i="5"/>
  <c r="E33" i="5"/>
  <c r="E32" i="5"/>
  <c r="E22" i="5"/>
  <c r="E21" i="5"/>
  <c r="E20" i="5"/>
  <c r="E31" i="5"/>
  <c r="E30" i="5"/>
  <c r="E19" i="5"/>
  <c r="E29" i="5"/>
  <c r="E23" i="5"/>
  <c r="E28" i="5"/>
  <c r="E18" i="5"/>
  <c r="E27" i="5"/>
  <c r="E17" i="5"/>
  <c r="E24" i="5"/>
  <c r="E26" i="5"/>
  <c r="E25" i="5"/>
  <c r="G7" i="2"/>
  <c r="G9" i="2"/>
  <c r="G10" i="2"/>
  <c r="G8" i="2"/>
  <c r="I5" i="2"/>
  <c r="G11" i="2"/>
  <c r="G12" i="2"/>
  <c r="G13" i="2"/>
  <c r="I11" i="2"/>
  <c r="I12" i="2"/>
  <c r="I13" i="2"/>
  <c r="E6" i="5"/>
  <c r="E39" i="5"/>
  <c r="E14" i="5"/>
  <c r="E40" i="5"/>
  <c r="E36" i="5"/>
  <c r="E44" i="5"/>
  <c r="E10" i="5"/>
  <c r="E47" i="5"/>
  <c r="E48" i="5"/>
  <c r="E41" i="5"/>
  <c r="E37" i="5"/>
  <c r="E13" i="5"/>
  <c r="E42" i="5"/>
  <c r="E43" i="5"/>
  <c r="E12" i="5"/>
  <c r="E45" i="5"/>
  <c r="E46" i="5"/>
  <c r="E9" i="5"/>
  <c r="E50" i="5"/>
  <c r="E7" i="5"/>
  <c r="E53" i="5"/>
  <c r="E56" i="5"/>
  <c r="E16" i="5"/>
  <c r="E52" i="5"/>
  <c r="E38" i="5"/>
  <c r="E8" i="5"/>
  <c r="E51" i="5"/>
  <c r="E54" i="5"/>
  <c r="E55" i="5"/>
  <c r="E57" i="5"/>
  <c r="E58" i="5"/>
  <c r="E15" i="5"/>
  <c r="E49" i="5"/>
  <c r="A6" i="6"/>
  <c r="A8" i="7"/>
  <c r="G5" i="2"/>
  <c r="I6" i="2"/>
  <c r="E5" i="5"/>
  <c r="A5" i="7"/>
  <c r="A7" i="7"/>
  <c r="E11" i="5"/>
  <c r="E35" i="5"/>
  <c r="A5" i="6"/>
  <c r="A7" i="6"/>
  <c r="A6" i="7"/>
  <c r="G6" i="2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tc={CB45DB7A-9AF2-466B-B2A5-9B249AA35C04}</author>
    <author>tc={15FA70F9-1022-46DA-A3AA-B5528ADE25BA}</author>
  </authors>
  <commentList>
    <comment ref="G2" authorId="0" shapeId="0" xr:uid="{CB45DB7A-9AF2-466B-B2A5-9B249AA35C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role_icon_data 시트 참조</t>
      </text>
    </comment>
    <comment ref="N2" authorId="1" shapeId="0" xr:uid="{15FA70F9-1022-46DA-A3AA-B5528ADE25B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생년월일 미정인 경우 0 으로 설정한다.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tc={CC159883-DA20-4026-854B-1C5B0E1D2B86}</author>
    <author>전홍림</author>
  </authors>
  <commentList>
    <comment ref="X2" authorId="0" shapeId="0" xr:uid="{CC159883-DA20-4026-854B-1C5B0E1D2B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  <comment ref="G4" authorId="1" shapeId="0" xr:uid="{AC483922-E7B6-40EE-8EE0-74991A12F7D1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4" authorId="1" shapeId="0" xr:uid="{86028095-9DEB-4D11-8C94-4AAA289DA834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<sst xmlns="http://schemas.openxmlformats.org/spreadsheetml/2006/main" count="995" uniqueCount="342">
  <si>
    <t>int</t>
    <phoneticPr fontId="1" type="noConversion"/>
  </si>
  <si>
    <t>player_character_id</t>
    <phoneticPr fontId="1" type="noConversion"/>
  </si>
  <si>
    <t>캐릭터 고유 인덱스</t>
    <phoneticPr fontId="1" type="noConversion"/>
  </si>
  <si>
    <t>캐릭터 명칭</t>
    <phoneticPr fontId="1" type="noConversion"/>
  </si>
  <si>
    <t>전투 정보 인덱스</t>
    <phoneticPr fontId="1" type="noConversion"/>
  </si>
  <si>
    <t>캐릭터 아이콘</t>
    <phoneticPr fontId="1" type="noConversion"/>
  </si>
  <si>
    <t>캐릭터 설명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</si>
  <si>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</si>
  <si>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</si>
  <si>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</si>
  <si>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battle_info_id</t>
    <phoneticPr fontId="1" type="noConversion"/>
  </si>
  <si>
    <t>name_kr</t>
    <phoneticPr fontId="1" type="noConversion"/>
  </si>
  <si>
    <t>icon_path</t>
    <phoneticPr fontId="1" type="noConversion"/>
  </si>
  <si>
    <t>script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</si>
  <si>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</si>
  <si>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</si>
  <si>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</si>
  <si>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</si>
  <si>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</si>
  <si>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</si>
  <si>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</si>
  <si>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</si>
  <si>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</si>
  <si>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</si>
  <si>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</si>
  <si>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</si>
  <si>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</si>
  <si>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</si>
  <si>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</si>
  <si>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</si>
  <si>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</si>
  <si>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캐릭터 설명(기획)</t>
    <phoneticPr fontId="1" type="noConversion"/>
  </si>
  <si>
    <t>배치 위치</t>
    <phoneticPr fontId="1" type="noConversion"/>
  </si>
  <si>
    <t>ENUM:POSITION_TYPE:NONE</t>
    <phoneticPr fontId="1" type="noConversion"/>
  </si>
  <si>
    <t>position_type</t>
    <phoneticPr fontId="1" type="noConversion"/>
  </si>
  <si>
    <t>배치 표시(기획)</t>
    <phoneticPr fontId="1" type="noConversion"/>
  </si>
  <si>
    <t>#position</t>
    <phoneticPr fontId="1" type="noConversion"/>
  </si>
  <si>
    <t>패시브</t>
    <phoneticPr fontId="1" type="noConversion"/>
  </si>
  <si>
    <t>궁극기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</si>
  <si>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</si>
  <si>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</si>
  <si>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</si>
  <si>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</si>
  <si>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</si>
  <si>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</si>
  <si>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</si>
  <si>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</si>
  <si>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icon</t>
    <phoneticPr fontId="1" type="noConversion"/>
  </si>
  <si>
    <t>공격하자</t>
    <phoneticPr fontId="1" type="noConversion"/>
  </si>
  <si>
    <t>나도 공격</t>
    <phoneticPr fontId="1" type="noConversion"/>
  </si>
  <si>
    <t>포지션 타입</t>
    <phoneticPr fontId="1" type="noConversion"/>
  </si>
  <si>
    <t>이름</t>
    <phoneticPr fontId="1" type="noConversion"/>
  </si>
  <si>
    <t>tribe_type</t>
    <phoneticPr fontId="1" type="noConversion"/>
  </si>
  <si>
    <t>prefab_path</t>
    <phoneticPr fontId="1" type="noConversion"/>
  </si>
  <si>
    <t>Player_Character_Data</t>
    <phoneticPr fontId="1" type="noConversion"/>
  </si>
  <si>
    <t>Player_Character_Battle_Data</t>
    <phoneticPr fontId="1" type="noConversion"/>
  </si>
  <si>
    <t>Position_Icon_Data</t>
    <phoneticPr fontId="1" type="noConversion"/>
  </si>
  <si>
    <t>접근 사거리</t>
    <phoneticPr fontId="1" type="noConversion"/>
  </si>
  <si>
    <t>approach</t>
    <phoneticPr fontId="1" type="noConversion"/>
  </si>
  <si>
    <t>회피</t>
    <phoneticPr fontId="1" type="noConversion"/>
  </si>
  <si>
    <t>명중</t>
    <phoneticPr fontId="1" type="noConversion"/>
  </si>
  <si>
    <t>자동 회복</t>
    <phoneticPr fontId="1" type="noConversion"/>
  </si>
  <si>
    <t>auto_recovery</t>
    <phoneticPr fontId="1" type="noConversion"/>
  </si>
  <si>
    <t>evasion</t>
    <phoneticPr fontId="1" type="noConversion"/>
  </si>
  <si>
    <t>[100501, 100502,100503]</t>
    <phoneticPr fontId="1" type="noConversion"/>
  </si>
  <si>
    <t>accuracy</t>
    <phoneticPr fontId="1" type="noConversion"/>
  </si>
  <si>
    <t>태생 성급</t>
    <phoneticPr fontId="1" type="noConversion"/>
  </si>
  <si>
    <t>역할군</t>
    <phoneticPr fontId="1" type="noConversion"/>
  </si>
  <si>
    <t>프로필 정보_나이</t>
    <phoneticPr fontId="1" type="noConversion"/>
  </si>
  <si>
    <t>프로필 정보_생일</t>
    <phoneticPr fontId="1" type="noConversion"/>
  </si>
  <si>
    <t>프로필 정보_키</t>
    <phoneticPr fontId="1" type="noConversion"/>
  </si>
  <si>
    <t>프로필 정보_취미</t>
    <phoneticPr fontId="1" type="noConversion"/>
  </si>
  <si>
    <t>캐릭터 일러스트</t>
    <phoneticPr fontId="1" type="noConversion"/>
  </si>
  <si>
    <t>Illustration_path</t>
    <phoneticPr fontId="1" type="noConversion"/>
  </si>
  <si>
    <t>Role_Icon_Data</t>
    <phoneticPr fontId="1" type="noConversion"/>
  </si>
  <si>
    <t>역할 타입</t>
    <phoneticPr fontId="1" type="noConversion"/>
  </si>
  <si>
    <t>profile_birthday</t>
    <phoneticPr fontId="1" type="noConversion"/>
  </si>
  <si>
    <t>profile_age</t>
    <phoneticPr fontId="1" type="noConversion"/>
  </si>
  <si>
    <t>profile_high</t>
    <phoneticPr fontId="1" type="noConversion"/>
  </si>
  <si>
    <t>profile_habby</t>
    <phoneticPr fontId="1" type="noConversion"/>
  </si>
  <si>
    <t>role_type</t>
    <phoneticPr fontId="1" type="noConversion"/>
  </si>
  <si>
    <t>ENUM:ROLE_TYPE:NONE</t>
    <phoneticPr fontId="1" type="noConversion"/>
  </si>
  <si>
    <t>역할군(기획)</t>
    <phoneticPr fontId="1" type="noConversion"/>
  </si>
  <si>
    <t>#role_type</t>
    <phoneticPr fontId="1" type="noConversion"/>
  </si>
  <si>
    <t>sd_prefab_path</t>
    <phoneticPr fontId="1" type="noConversion"/>
  </si>
  <si>
    <t>Assets/AssetResources/Prefabs/Units/Hero/Hero_100001</t>
    <phoneticPr fontId="1" type="noConversion"/>
  </si>
  <si>
    <t>Assets/AssetResources/Prefabs/Units/Hero/Hero_100002</t>
    <phoneticPr fontId="1" type="noConversion"/>
  </si>
  <si>
    <t>Assets/AssetResources/Prefabs/UI/Units/Hero/UIHero_100001</t>
    <phoneticPr fontId="1" type="noConversion"/>
  </si>
  <si>
    <t>Assets/AssetResources/Prefabs/UI/Units/Hero/UIHero_100002</t>
    <phoneticPr fontId="1" type="noConversion"/>
  </si>
  <si>
    <t>Assets/AssetResources/Prefabs/UI/Units/Hero/UIHero_100006</t>
    <phoneticPr fontId="1" type="noConversion"/>
  </si>
  <si>
    <t>Assets/AssetResources/Textures/Card/Pc_Icon/PC_100001</t>
  </si>
  <si>
    <t>Assets/AssetResources/Textures/Card/Pc_Icon/PC_100002</t>
    <phoneticPr fontId="1" type="noConversion"/>
  </si>
  <si>
    <t>1 탱커</t>
  </si>
  <si>
    <t>2 딜러</t>
  </si>
  <si>
    <t>3 서포터</t>
  </si>
  <si>
    <t>4 힐러</t>
  </si>
  <si>
    <t>2 엘프족</t>
  </si>
  <si>
    <t>1 전열 배치</t>
  </si>
  <si>
    <t>2 중열 배치</t>
  </si>
  <si>
    <t>3 후열 배치</t>
  </si>
  <si>
    <t>default_star</t>
    <phoneticPr fontId="1" type="noConversion"/>
  </si>
  <si>
    <t>Assets/AssetResources/Textures/UI/CharacterInfo/Img_Position_Front</t>
  </si>
  <si>
    <t>Assets/AssetResources/Textures/UI/CharacterInfo/Img_Position_Back</t>
    <phoneticPr fontId="1" type="noConversion"/>
  </si>
  <si>
    <t>카드 아이콘</t>
    <phoneticPr fontId="1" type="noConversion"/>
  </si>
  <si>
    <t>card_icon</t>
    <phoneticPr fontId="1" type="noConversion"/>
  </si>
  <si>
    <t>Assets/AssetResources/Textures/UI/CharacterInfo/Img_Position_Mid</t>
    <phoneticPr fontId="1" type="noConversion"/>
  </si>
  <si>
    <t>태그 bg</t>
    <phoneticPr fontId="1" type="noConversion"/>
  </si>
  <si>
    <t>tag_bg_path</t>
    <phoneticPr fontId="1" type="noConversion"/>
  </si>
  <si>
    <t>결과 UI 프리팹</t>
    <phoneticPr fontId="1" type="noConversion"/>
  </si>
  <si>
    <t>전투용 프리팹</t>
    <phoneticPr fontId="1" type="noConversion"/>
  </si>
  <si>
    <t>로비 스탠딩</t>
    <phoneticPr fontId="1" type="noConversion"/>
  </si>
  <si>
    <t>로비 서약 스탠딩</t>
    <phoneticPr fontId="1" type="noConversion"/>
  </si>
  <si>
    <t>Assets/AssetResources/Textures/UI/CharacterInfo/Icon_Role_Tanker</t>
  </si>
  <si>
    <t>Assets/AssetResources/Textures/UI/Common/Icon_Slot_Role_Tanker</t>
  </si>
  <si>
    <t>Assets/AssetResources/Textures/UI/Common/Box_Role_Tag_Tanker</t>
  </si>
  <si>
    <t>Assets/AssetResources/Textures/UI/CharacterInfo/Icon_Role_Dealer</t>
  </si>
  <si>
    <t>Assets/AssetResources/Textures/UI/Common/Icon_Slot_Role_Dealer</t>
  </si>
  <si>
    <t>Assets/AssetResources/Textures/UI/Common/Box_Role_Tag_Dealer</t>
  </si>
  <si>
    <t>Assets/AssetResources/Textures/UI/CharacterInfo/Icon_Role_Supporter</t>
  </si>
  <si>
    <t>Assets/AssetResources/Textures/UI/Common/Icon_Slot_Role_Supporter</t>
  </si>
  <si>
    <t>Assets/AssetResources/Textures/UI/Common/Box_Role_Tag_Supporter</t>
  </si>
  <si>
    <t>Assets/AssetResources/Textures/UI/CharacterInfo/Icon_Role_Healer</t>
  </si>
  <si>
    <t>Assets/AssetResources/Textures/UI/Common/Icon_Slot_Role_Healer</t>
  </si>
  <si>
    <t>Assets/AssetResources/Textures/UI/Common/Box_Role_Tag_Healer</t>
  </si>
  <si>
    <t>마법 공격력</t>
    <phoneticPr fontId="1" type="noConversion"/>
  </si>
  <si>
    <t>물리 공격력</t>
    <phoneticPr fontId="1" type="noConversion"/>
  </si>
  <si>
    <t>마법_방어력</t>
    <phoneticPr fontId="1" type="noConversion"/>
  </si>
  <si>
    <t>물리 방어력</t>
    <phoneticPr fontId="1" type="noConversion"/>
  </si>
  <si>
    <t>special_skill_group_id</t>
    <phoneticPr fontId="1" type="noConversion"/>
  </si>
  <si>
    <t>1 인간종족</t>
  </si>
  <si>
    <t>6 천사</t>
  </si>
  <si>
    <t>별성 정보</t>
    <phoneticPr fontId="1" type="noConversion"/>
  </si>
  <si>
    <t>star_grade</t>
    <phoneticPr fontId="1" type="noConversion"/>
  </si>
  <si>
    <t>key_1:int</t>
    <phoneticPr fontId="1" type="noConversion"/>
  </si>
  <si>
    <t>key_2:int</t>
    <phoneticPr fontId="1" type="noConversion"/>
  </si>
  <si>
    <t>key_1:ENUM:POSITION_TYPE:NONE</t>
    <phoneticPr fontId="1" type="noConversion"/>
  </si>
  <si>
    <t>key_1:ENUM:ROLE_TYPE:NONE</t>
    <phoneticPr fontId="1" type="noConversion"/>
  </si>
  <si>
    <t>Assets/AssetResources/Prefabs/Units/Hero/Hero_100006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</si>
  <si>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</si>
  <si>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</si>
  <si>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마법 크리티컬 추가 대미지</t>
    <phoneticPr fontId="1" type="noConversion"/>
  </si>
  <si>
    <t>물리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</si>
  <si>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</si>
  <si>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</si>
  <si>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heal</t>
    <phoneticPr fontId="1" type="noConversion"/>
  </si>
  <si>
    <t>강인함</t>
    <phoneticPr fontId="1" type="noConversion"/>
  </si>
  <si>
    <t xml:space="preserve">resist </t>
    <phoneticPr fontId="1" type="noConversion"/>
  </si>
  <si>
    <t>3 수인족</t>
  </si>
  <si>
    <t>5 악마</t>
  </si>
  <si>
    <t>무게</t>
    <phoneticPr fontId="1" type="noConversion"/>
  </si>
  <si>
    <t>weight</t>
    <phoneticPr fontId="1" type="noConversion"/>
  </si>
  <si>
    <t>(기획자 확인용)</t>
    <phoneticPr fontId="1" type="noConversion"/>
  </si>
  <si>
    <t>전기</t>
  </si>
  <si>
    <t>마력</t>
  </si>
  <si>
    <t>베리타리움</t>
  </si>
  <si>
    <t>요력</t>
  </si>
  <si>
    <t>공격 속성</t>
    <phoneticPr fontId="1" type="noConversion"/>
  </si>
  <si>
    <t>attribute_type</t>
    <phoneticPr fontId="1" type="noConversion"/>
  </si>
  <si>
    <t>ENUM:ATTRIBUTE_TYPE:NONE</t>
    <phoneticPr fontId="1" type="noConversion"/>
  </si>
  <si>
    <t>Attribute_Icon_Data</t>
    <phoneticPr fontId="1" type="noConversion"/>
  </si>
  <si>
    <t>key_1:ENUM:ATTRIBUTE_TYPE:NONE</t>
    <phoneticPr fontId="1" type="noConversion"/>
  </si>
  <si>
    <t>life</t>
    <phoneticPr fontId="1" type="noConversion"/>
  </si>
  <si>
    <t>physics_attack</t>
    <phoneticPr fontId="1" type="noConversion"/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</si>
  <si>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</si>
  <si>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</si>
  <si>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</si>
  <si>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</si>
  <si>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</si>
  <si>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</si>
  <si>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</si>
  <si>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</si>
  <si>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Assets/AssetResources/Prefabs/UI/Units/Hero/UIHero_100005</t>
    <phoneticPr fontId="1" type="noConversion"/>
  </si>
  <si>
    <t>lobby_basic_id</t>
    <phoneticPr fontId="1" type="noConversion"/>
  </si>
  <si>
    <t>종족</t>
    <phoneticPr fontId="1" type="noConversion"/>
  </si>
  <si>
    <t>종족명</t>
    <phoneticPr fontId="1" type="noConversion"/>
  </si>
  <si>
    <t>루시아</t>
  </si>
  <si>
    <t>라일라</t>
  </si>
  <si>
    <t>바이올렛</t>
  </si>
  <si>
    <t>데이지</t>
  </si>
  <si>
    <t>클레어</t>
  </si>
  <si>
    <t>에일린</t>
  </si>
  <si>
    <t>마네</t>
  </si>
  <si>
    <t>츠키</t>
  </si>
  <si>
    <t>엘리자베스</t>
  </si>
  <si>
    <t>character_name_0001</t>
  </si>
  <si>
    <t>character_name_0002</t>
  </si>
  <si>
    <t>character_name_0003</t>
  </si>
  <si>
    <t>character_name_0004</t>
  </si>
  <si>
    <t>character_name_0005</t>
  </si>
  <si>
    <t>character_name_0006</t>
  </si>
  <si>
    <t>character_name_0007</t>
  </si>
  <si>
    <t>character_name_0008</t>
  </si>
  <si>
    <t>character_name_0009</t>
  </si>
  <si>
    <t>name_id</t>
    <phoneticPr fontId="1" type="noConversion"/>
  </si>
  <si>
    <t>#name_kr</t>
    <phoneticPr fontId="1" type="noConversion"/>
  </si>
  <si>
    <t>Assets/AssetResources/Textures/Card/Pc_Icon/PC_100003</t>
  </si>
  <si>
    <t>Assets/AssetResources/Textures/Card/Pc_Icon/PC_100004</t>
  </si>
  <si>
    <t>Assets/AssetResources/Textures/Card/Pc_Icon/PC_100007</t>
  </si>
  <si>
    <t>Assets/AssetResources/Textures/Card/Pc_Icon/PC_100008</t>
  </si>
  <si>
    <t>Assets/AssetResources/Textures/Card/Pc_Icon/PC_100009</t>
  </si>
  <si>
    <t>Assets/AssetResources/Textures/UI/CharacterInfo/Icon_Power_Electric</t>
  </si>
  <si>
    <t>Assets/AssetResources/Textures/UI/CharacterInfo/Icon_Power_Veritarium</t>
  </si>
  <si>
    <t>Assets/AssetResources/Textures/UI/CharacterInfo/Icon_Power_Charm</t>
  </si>
  <si>
    <t>Assets/AssetResources/Textures/UI/CharacterInfo/Icon_Power_Mana</t>
  </si>
  <si>
    <t>크기</t>
    <phoneticPr fontId="1" type="noConversion"/>
  </si>
  <si>
    <t>scale</t>
    <phoneticPr fontId="1" type="noConversion"/>
  </si>
  <si>
    <t>이름</t>
  </si>
  <si>
    <t>string</t>
  </si>
  <si>
    <t>system_attribute_electric</t>
  </si>
  <si>
    <t>system_attribute_veritarium</t>
  </si>
  <si>
    <t>system_attribute_charm</t>
  </si>
  <si>
    <t>system_attribute_mana</t>
  </si>
  <si>
    <t>초기 오픈 캐릭터</t>
    <phoneticPr fontId="1" type="noConversion"/>
  </si>
  <si>
    <t>first_open_check</t>
    <phoneticPr fontId="1" type="noConversion"/>
  </si>
  <si>
    <t>4 안드로이드</t>
  </si>
  <si>
    <t>Assets/AssetResources/Textures/Card/Pc_Icon/PC_100006</t>
    <phoneticPr fontId="1" type="noConversion"/>
  </si>
  <si>
    <t>Assets/AssetResources/Textures/Card/Pc_Icon/PC_100005</t>
    <phoneticPr fontId="1" type="noConversion"/>
  </si>
  <si>
    <t>2 중열 배치</t>
    <phoneticPr fontId="1" type="noConversion"/>
  </si>
  <si>
    <t>Assets/AssetResources/Prefabs/Units/Hero/Hero_100009</t>
    <phoneticPr fontId="1" type="noConversion"/>
  </si>
  <si>
    <t>Assets/AssetResources/Prefabs/UI/Units/Hero/UIHero_100009</t>
    <phoneticPr fontId="1" type="noConversion"/>
  </si>
  <si>
    <t>[3, 10]</t>
  </si>
  <si>
    <t>쇼핑, 경전 읽기</t>
  </si>
  <si>
    <t>[1, 13]</t>
  </si>
  <si>
    <t>아무 것도 안 하기</t>
  </si>
  <si>
    <t>[2, 12]</t>
  </si>
  <si>
    <t>가사 전반</t>
  </si>
  <si>
    <t>아가씨 모시기</t>
  </si>
  <si>
    <t>[7, 10]</t>
  </si>
  <si>
    <t>애니메이션 보기</t>
  </si>
  <si>
    <t>서민체험</t>
  </si>
  <si>
    <t>[4, 24]</t>
  </si>
  <si>
    <t>장비 구매</t>
  </si>
  <si>
    <t>[9, 10]</t>
  </si>
  <si>
    <t>사람 구경</t>
  </si>
  <si>
    <t>[3, 2]</t>
  </si>
  <si>
    <t>독서</t>
  </si>
  <si>
    <t>클레어와 어릴 때부터 함께 지낸 안드로이드 자매 중 언니.
차가워 보이는 인상과 달리 속이 깊고 감정 표현도 풍부하다.</t>
  </si>
  <si>
    <t>클레어와 어릴 때부터 함께 지낸 안드로이드 자매 중 동생.
상냥한 외모와 달리 속은…?</t>
  </si>
  <si>
    <t>전이된 지 얼마 되지 않은 수색대원.
테라에 적응하지 못하고 위태롭게 홀로 활동하고 있었으나,
당신을 만나고 모든 것이 바뀌었다.</t>
  </si>
  <si>
    <t>차원 관리국 직속 특임대 제 3과의 지정사수.
겁이 많아 조준경도 쓰지 않지만 백발백중의
사격 실력을 자랑한다.
엄청난 부잣집 딸이라는 소문이 있다.</t>
    <phoneticPr fontId="1" type="noConversion"/>
  </si>
  <si>
    <t>비너스 수도회의 수녀님.
본인의 의상은 물론, 수도회 특산품인 수제 여성복을
대부분 디자인하고 있다.
갸루 스타일인건 그냥 취향. 알고 보면 순수하다.</t>
    <phoneticPr fontId="1" type="noConversion"/>
  </si>
  <si>
    <t>뒷골목 해결사 집단 '노네임' 소속 용병.
분명 엘프인데도 마나를 전혀 사용하지 않고,
과거도 베일에 싸여 있다.
실력이 뛰어나서 벌이가 좋지만 대부분 장비를
구매하는데에 써버리기 때문에 항상 생활고에 시달리고 있다.</t>
    <phoneticPr fontId="1" type="noConversion"/>
  </si>
  <si>
    <t>암살단, '월영단'의 두 간부 중 하나.
본업을 하는 중에는 섬뜩한 모습을 보인다는
소문이 무성하지만, 진위는 밝혀지지 않았다.</t>
    <phoneticPr fontId="1" type="noConversion"/>
  </si>
  <si>
    <t>차원 관리국 수색 지원과에 파견 나온 고위 천사.
원래 소속과 직위는 재무기획과의 비서관이다.
겉모습과 행동은 콧대높은 귀족 아가씨 그 자체.
하지만 특이하게도 안드로이드인 바이올렛, 데이지와
실제 자매처럼 지내고 있다.</t>
    <phoneticPr fontId="1" type="noConversion"/>
  </si>
  <si>
    <t>마족들의 모임인 만마전의 여왕.
아주 마족답게도 속으로는 내향적이고 소심하다.
그래도 오랜 경험으로 겉으로는 완벽한 여왕님을 연기할 수 있게 되었으니 다행.</t>
    <phoneticPr fontId="1" type="noConversion"/>
  </si>
  <si>
    <t>근원전달 스탠딩</t>
    <phoneticPr fontId="1" type="noConversion"/>
  </si>
  <si>
    <t>essence_id</t>
    <phoneticPr fontId="1" type="noConversion"/>
  </si>
  <si>
    <t>Assets/AssetResources/Prefabs/Units/Hero/Hero_100003</t>
    <phoneticPr fontId="1" type="noConversion"/>
  </si>
  <si>
    <t>Assets/AssetResources/Prefabs/Units/Hero/Hero_100004</t>
    <phoneticPr fontId="1" type="noConversion"/>
  </si>
  <si>
    <t>lobby_merry_id</t>
    <phoneticPr fontId="1" type="noConversion"/>
  </si>
  <si>
    <t>Assets/AssetResources/Prefabs/Units/Hero/Hero_100005</t>
    <phoneticPr fontId="1" type="noConversion"/>
  </si>
  <si>
    <t>Assets/AssetResources/Prefabs/UI/Units/Hero/UIHero_100003</t>
    <phoneticPr fontId="1" type="noConversion"/>
  </si>
  <si>
    <t>Assets/AssetResources/Prefabs/UI/Units/Hero/UIHero_100004</t>
    <phoneticPr fontId="1" type="noConversion"/>
  </si>
  <si>
    <t>desc_id</t>
    <phoneticPr fontId="1" type="noConversion"/>
  </si>
  <si>
    <t>#desc_id</t>
    <phoneticPr fontId="1" type="noConversion"/>
  </si>
  <si>
    <t>character_desc_0001</t>
  </si>
  <si>
    <t>character_desc_0002</t>
  </si>
  <si>
    <t>character_desc_0003</t>
  </si>
  <si>
    <t>character_desc_0004</t>
  </si>
  <si>
    <t>character_desc_0005</t>
  </si>
  <si>
    <t>character_desc_0006</t>
  </si>
  <si>
    <t>character_desc_0007</t>
  </si>
  <si>
    <t>character_desc_0008</t>
  </si>
  <si>
    <t>character_desc_0009</t>
  </si>
  <si>
    <t>시스터 루시아이다.</t>
  </si>
  <si>
    <t>보라머리 라일라이다.</t>
  </si>
  <si>
    <t>쌍둥이 바이올렛이다.</t>
  </si>
  <si>
    <t>쌍둥이 데이지이다.</t>
  </si>
  <si>
    <t>귀족 클레어이다.</t>
  </si>
  <si>
    <t>여주인공 에일린이다.</t>
  </si>
  <si>
    <t>맥주를 좋아하는 마네이다.</t>
  </si>
  <si>
    <t>토끼 츠키이다.</t>
  </si>
  <si>
    <t>보스 엘리자베스이다.</t>
  </si>
  <si>
    <t>3 서포터</t>
    <phoneticPr fontId="1" type="noConversion"/>
  </si>
  <si>
    <t>툴 팁용 캐릭터 설명 ID</t>
  </si>
  <si>
    <t>툴 팁용 캐릭터 설명 ID</t>
    <phoneticPr fontId="1" type="noConversion"/>
  </si>
  <si>
    <t>skill_pattern_start</t>
    <phoneticPr fontId="1" type="noConversion"/>
  </si>
  <si>
    <t>스킬 패턴(시작)</t>
    <phoneticPr fontId="1" type="noConversion"/>
  </si>
  <si>
    <t>스킬 패턴(반복)</t>
    <phoneticPr fontId="1" type="noConversion"/>
  </si>
  <si>
    <t>[100003, 100001, 100001, 100002]</t>
    <phoneticPr fontId="1" type="noConversion"/>
  </si>
  <si>
    <t>[100103, 100102]</t>
    <phoneticPr fontId="1" type="noConversion"/>
  </si>
  <si>
    <t>[100001, 100001, 100002, 100001, 100003]</t>
    <phoneticPr fontId="1" type="noConversion"/>
  </si>
  <si>
    <t>[100101, 100101, 100103, 100101, 100102, 100101]</t>
    <phoneticPr fontId="1" type="noConversion"/>
  </si>
  <si>
    <t>[100203, 100202, 100201, 100201, 100201]</t>
    <phoneticPr fontId="1" type="noConversion"/>
  </si>
  <si>
    <t>[100203, 100201,100202, 100201, 100201]</t>
    <phoneticPr fontId="1" type="noConversion"/>
  </si>
  <si>
    <t>[100301, 100303, 100302, 100301, 100301]</t>
    <phoneticPr fontId="1" type="noConversion"/>
  </si>
  <si>
    <t>[100303, 100301,100302, 100301, 100301]</t>
    <phoneticPr fontId="1" type="noConversion"/>
  </si>
  <si>
    <t>[100503, 100501, 100501, 100502, 100501, 100501]</t>
    <phoneticPr fontId="1" type="noConversion"/>
  </si>
  <si>
    <t>[100503, 100502, 100501, 100501, 100503, 100501, 100501]</t>
    <phoneticPr fontId="1" type="noConversion"/>
  </si>
  <si>
    <t>[100402, 100401, 100401, 100403]</t>
    <phoneticPr fontId="1" type="noConversion"/>
  </si>
  <si>
    <t>[100401, 100402, 100401, 100401, 100403]</t>
    <phoneticPr fontId="1" type="noConversion"/>
  </si>
  <si>
    <t>[100603, 100601,100602, 100601]</t>
    <phoneticPr fontId="1" type="noConversion"/>
  </si>
  <si>
    <t>[100601, 100603, 100601, 100602, 100601]</t>
    <phoneticPr fontId="1" type="noConversion"/>
  </si>
  <si>
    <t>속성 컬러</t>
    <phoneticPr fontId="1" type="noConversion"/>
  </si>
  <si>
    <t>bb54e6</t>
    <phoneticPr fontId="1" type="noConversion"/>
  </si>
  <si>
    <t>de934a</t>
    <phoneticPr fontId="1" type="noConversion"/>
  </si>
  <si>
    <t>ff4e74</t>
    <phoneticPr fontId="1" type="noConversion"/>
  </si>
  <si>
    <t>59a7ff</t>
    <phoneticPr fontId="1" type="noConversion"/>
  </si>
  <si>
    <t>color</t>
    <phoneticPr fontId="1" type="noConversion"/>
  </si>
  <si>
    <t>국장</t>
  </si>
  <si>
    <t>에일린(스킨)</t>
  </si>
  <si>
    <t>엘리자베스(스킨)</t>
  </si>
  <si>
    <t>마네(스킨)</t>
  </si>
  <si>
    <t>녹는 악마</t>
  </si>
  <si>
    <t>유미 (구)</t>
  </si>
  <si>
    <t>유미 (신)</t>
  </si>
  <si>
    <t>모리나</t>
  </si>
  <si>
    <t>모리나(스킨)</t>
  </si>
  <si>
    <t>소피아</t>
  </si>
  <si>
    <t>라미</t>
  </si>
  <si>
    <t>character_desc_0010</t>
  </si>
  <si>
    <t>character_desc_0011</t>
  </si>
  <si>
    <t>character_desc_0012</t>
  </si>
  <si>
    <t>character_desc_0013</t>
  </si>
  <si>
    <t>character_desc_0014</t>
  </si>
  <si>
    <t>character_desc_0015</t>
  </si>
  <si>
    <t>character_desc_0016</t>
  </si>
  <si>
    <t>character_desc_0017</t>
  </si>
  <si>
    <t>character_desc_0018</t>
  </si>
  <si>
    <t>character_desc_0019</t>
  </si>
  <si>
    <t>character_desc_0020</t>
  </si>
  <si>
    <t>character_name_0010</t>
  </si>
  <si>
    <t>character_name_0011</t>
  </si>
  <si>
    <t>character_name_0012</t>
  </si>
  <si>
    <t>character_name_0013</t>
  </si>
  <si>
    <t>character_name_0014</t>
  </si>
  <si>
    <t>character_name_0015</t>
  </si>
  <si>
    <t>character_name_0016</t>
  </si>
  <si>
    <t>character_name_0017</t>
  </si>
  <si>
    <t>character_name_0018</t>
  </si>
  <si>
    <t>character_name_0019</t>
  </si>
  <si>
    <t>character_name_0020</t>
  </si>
  <si>
    <t>국장이다</t>
    <phoneticPr fontId="1" type="noConversion"/>
  </si>
  <si>
    <t>Assets/AssetResources/Textures/Card/Pc_Icon/PC_100010</t>
  </si>
  <si>
    <t>Assets/AssetResources/Textures/Card/Pc_Icon/PC_100011</t>
    <phoneticPr fontId="1" type="noConversion"/>
  </si>
  <si>
    <t>Assets/AssetResources/Textures/Card/Pc_Icon/PC_100014</t>
    <phoneticPr fontId="1" type="noConversion"/>
  </si>
  <si>
    <t>Assets/AssetResources/Textures/Card/Pc_Icon/PC_100015</t>
    <phoneticPr fontId="1" type="noConversion"/>
  </si>
  <si>
    <t>Assets/AssetResources/Textures/Card/Pc_Icon/PC_100016</t>
    <phoneticPr fontId="1" type="noConversion"/>
  </si>
  <si>
    <t>Assets/AssetResources/Textures/Card/Pc_Icon/PC_100017</t>
    <phoneticPr fontId="1" type="noConversion"/>
  </si>
  <si>
    <t>Assets/AssetResources/Textures/Card/Pc_Icon/PC_100018</t>
    <phoneticPr fontId="1" type="noConversion"/>
  </si>
  <si>
    <t>Assets/AssetResources/Textures/Card/Pc_Icon/PC_100019</t>
    <phoneticPr fontId="1" type="noConversion"/>
  </si>
  <si>
    <t>Assets/AssetResources/Textures/Card/Pc_Icon/PC_100020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</si>
</sst>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3" fillId="4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</sheetData>
      <sheetData sheetId="30"/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99C3A3CE-39E9-4C54-82A7-CCE82ABA6C36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3-12-19T02:22:00.75" personId="{99C3A3CE-39E9-4C54-82A7-CCE82ABA6C36}" id="{CB45DB7A-9AF2-466B-B2A5-9B249AA35C04}">
    <text>role_icon_data 시트 참조</text>
  </threadedComment>
  <threadedComment ref="N2" dT="2024-02-06T05:07:34.38" personId="{99C3A3CE-39E9-4C54-82A7-CCE82ABA6C36}" id="{15FA70F9-1022-46DA-A3AA-B5528ADE25BA}">
    <text>생년월일 미정인 경우 0 으로 설정한다.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X2" dT="2024-02-02T05:50:03.72" personId="{99C3A3CE-39E9-4C54-82A7-CCE82ABA6C36}" id="{CC159883-DA20-4026-854B-1C5B0E1D2B86}">
    <text>상태이상 저항 값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sheetPr codeName="Sheet1"/>
  <dimension ref="A1:B23"/>
  <sheetViews>
    <sheetView workbookViewId="0">
      <selection activeCell="G38" sqref="G38"/>
    </sheetView>
  </sheetViews>
  <sheetFormatPr defaultRowHeight="16.5" x14ac:dyDescent="0.3"/>
  <sheetData>
    <row r="1" spans="1:2" x14ac:dyDescent="0.3">
      <c r="A1" t="s">
        <v>14</v>
      </c>
    </row>
    <row r="3" spans="1:2" x14ac:dyDescent="0.3">
      <c r="A3" s="6" t="s">
        <v>15</v>
      </c>
    </row>
    <row r="4" spans="1:2" x14ac:dyDescent="0.3">
      <c r="A4" s="7" t="s">
        <v>0</v>
      </c>
    </row>
    <row r="5" spans="1:2" x14ac:dyDescent="0.3">
      <c r="A5" s="7" t="s">
        <v>16</v>
      </c>
    </row>
    <row r="6" spans="1:2" x14ac:dyDescent="0.3">
      <c r="A6" s="7" t="s">
        <v>7</v>
      </c>
    </row>
    <row r="7" spans="1:2" x14ac:dyDescent="0.3">
      <c r="A7" s="7" t="s">
        <v>17</v>
      </c>
    </row>
    <row r="8" spans="1:2" x14ac:dyDescent="0.3">
      <c r="A8" s="7" t="s">
        <v>18</v>
      </c>
      <c r="B8" t="s">
        <v>19</v>
      </c>
    </row>
    <row r="10" spans="1:2" x14ac:dyDescent="0.3">
      <c r="A10" s="6" t="s">
        <v>20</v>
      </c>
    </row>
    <row r="11" spans="1:2" x14ac:dyDescent="0.3">
      <c r="A11" s="7" t="s">
        <v>21</v>
      </c>
    </row>
    <row r="12" spans="1:2" x14ac:dyDescent="0.3">
      <c r="A12" s="7" t="s">
        <v>22</v>
      </c>
    </row>
    <row r="13" spans="1:2" x14ac:dyDescent="0.3">
      <c r="A13" s="7" t="s">
        <v>23</v>
      </c>
    </row>
    <row r="14" spans="1:2" x14ac:dyDescent="0.3">
      <c r="A14" s="7" t="s">
        <v>24</v>
      </c>
    </row>
    <row r="15" spans="1:2" x14ac:dyDescent="0.3">
      <c r="A15" s="7" t="s">
        <v>25</v>
      </c>
      <c r="B15" t="s">
        <v>26</v>
      </c>
    </row>
    <row r="19" spans="1:1" x14ac:dyDescent="0.3">
      <c r="A19" t="s">
        <v>27</v>
      </c>
    </row>
    <row r="21" spans="1:1" x14ac:dyDescent="0.3">
      <c r="A21" t="s">
        <v>28</v>
      </c>
    </row>
    <row r="23" spans="1:1" x14ac:dyDescent="0.3">
      <c r="A2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sheetPr codeName="Sheet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sheetPr codeName="Sheet3"/>
  <dimension ref="A1:S9"/>
  <sheetViews>
    <sheetView workbookViewId="0">
      <selection activeCell="C7" sqref="A7:C7"/>
    </sheetView>
  </sheetViews>
  <sheetFormatPr defaultRowHeight="16.5" x14ac:dyDescent="0.3"/>
  <cols>
    <col min="1" max="1" width="11.875" bestFit="1" customWidth="1"/>
    <col min="2" max="2" width="12.25" customWidth="1"/>
    <col min="3" max="3" width="11" bestFit="1" customWidth="1"/>
    <col min="7" max="7" width="11.375" bestFit="1" customWidth="1"/>
    <col min="9" max="9" width="10.125" bestFit="1" customWidth="1"/>
    <col min="11" max="11" width="13.75" bestFit="1" customWidth="1"/>
    <col min="13" max="13" width="12.125" bestFit="1" customWidth="1"/>
    <col min="15" max="15" width="10.125" bestFit="1" customWidth="1"/>
    <col min="19" max="19" width="11" bestFit="1" customWidth="1"/>
  </cols>
  <sheetData>
    <row r="1" spans="1:19" x14ac:dyDescent="0.3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 x14ac:dyDescent="0.3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CHARM</v>
      </c>
      <c r="R6" s="4">
        <f>'[1]@attribute_type'!$B7</f>
        <v>3</v>
      </c>
      <c r="S6" s="4" t="str">
        <f>'[1]@attribute_type'!$C7</f>
        <v>요력</v>
      </c>
    </row>
    <row r="7" spans="1:19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MANA</v>
      </c>
      <c r="R7" s="4">
        <f>'[1]@attribute_type'!$B8</f>
        <v>4</v>
      </c>
      <c r="S7" s="4" t="str">
        <f>'[1]@attribute_type'!$C8</f>
        <v>마력</v>
      </c>
    </row>
    <row r="8" spans="1:19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sheetPr codeName="Sheet4"/>
  <dimension ref="A1:AA24"/>
  <sheetViews>
    <sheetView workbookViewId="0">
      <pane xSplit="12" ySplit="4" topLeftCell="M5" activePane="bottomRight" state="frozen"/>
      <selection pane="topRight" activeCell="J1" sqref="J1"/>
      <selection pane="bottomLeft" activeCell="A5" sqref="A5"/>
      <selection pane="bottomRight" activeCell="AC21" sqref="AC21"/>
    </sheetView>
  </sheetViews>
  <sheetFormatPr defaultRowHeight="16.5" x14ac:dyDescent="0.3"/>
  <cols>
    <col min="1" max="1" width="21.375" bestFit="1" customWidth="1"/>
    <col min="2" max="2" width="20.5" bestFit="1" customWidth="1"/>
    <col min="3" max="3" width="15.5" customWidth="1"/>
    <col min="4" max="4" width="20.5" bestFit="1" customWidth="1"/>
    <col min="5" max="5" width="23.875" bestFit="1" customWidth="1"/>
    <col min="6" max="6" width="10.25" bestFit="1" customWidth="1"/>
    <col min="7" max="7" width="9.75" customWidth="1"/>
    <col min="8" max="8" width="12.625" bestFit="1" customWidth="1"/>
    <col min="9" max="9" width="10.375" customWidth="1"/>
    <col min="10" max="10" width="19.625" customWidth="1"/>
    <col min="11" max="11" width="9.5" customWidth="1"/>
    <col min="12" max="12" width="15.375" bestFit="1" customWidth="1"/>
    <col min="13" max="14" width="16.875" bestFit="1" customWidth="1"/>
    <col min="15" max="15" width="14.875" bestFit="1" customWidth="1"/>
    <col min="16" max="16" width="16.875" bestFit="1" customWidth="1"/>
    <col min="17" max="17" width="16.75" bestFit="1" customWidth="1"/>
    <col min="18" max="18" width="53.875" bestFit="1" customWidth="1"/>
    <col min="19" max="19" width="58" bestFit="1" customWidth="1"/>
    <col min="20" max="20" width="15.75" bestFit="1" customWidth="1"/>
    <col min="21" max="21" width="15.75" customWidth="1"/>
    <col min="22" max="22" width="16.75" bestFit="1" customWidth="1"/>
    <col min="23" max="23" width="51.375" bestFit="1" customWidth="1"/>
    <col min="24" max="24" width="16.75" bestFit="1" customWidth="1"/>
    <col min="25" max="25" width="19.25" bestFit="1" customWidth="1"/>
    <col min="27" max="27" width="16.75" bestFit="1" customWidth="1"/>
  </cols>
  <sheetData>
    <row r="1" spans="1:27" x14ac:dyDescent="0.3">
      <c r="A1" t="s">
        <v>54</v>
      </c>
      <c r="N1" s="9"/>
    </row>
    <row r="2" spans="1:27" x14ac:dyDescent="0.3">
      <c r="A2" s="1" t="s">
        <v>2</v>
      </c>
      <c r="B2" s="1" t="s">
        <v>3</v>
      </c>
      <c r="C2" s="15" t="s">
        <v>3</v>
      </c>
      <c r="D2" s="1" t="s">
        <v>275</v>
      </c>
      <c r="E2" s="15" t="s">
        <v>274</v>
      </c>
      <c r="F2" s="1" t="s">
        <v>66</v>
      </c>
      <c r="G2" s="1" t="s">
        <v>67</v>
      </c>
      <c r="H2" s="1" t="s">
        <v>82</v>
      </c>
      <c r="I2" s="1" t="s">
        <v>173</v>
      </c>
      <c r="J2" s="1" t="s">
        <v>174</v>
      </c>
      <c r="K2" s="1" t="s">
        <v>156</v>
      </c>
      <c r="L2" s="1" t="s">
        <v>151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4</v>
      </c>
      <c r="R2" s="1" t="s">
        <v>109</v>
      </c>
      <c r="S2" s="1" t="s">
        <v>108</v>
      </c>
      <c r="T2" s="1" t="s">
        <v>110</v>
      </c>
      <c r="U2" s="1" t="s">
        <v>245</v>
      </c>
      <c r="V2" s="1" t="s">
        <v>111</v>
      </c>
      <c r="W2" s="1" t="s">
        <v>5</v>
      </c>
      <c r="X2" s="1" t="s">
        <v>72</v>
      </c>
      <c r="Y2" s="1" t="s">
        <v>6</v>
      </c>
      <c r="Z2" s="1" t="s">
        <v>204</v>
      </c>
      <c r="AA2" s="1" t="s">
        <v>212</v>
      </c>
    </row>
    <row r="3" spans="1:27" ht="19.5" customHeight="1" x14ac:dyDescent="0.3">
      <c r="A3" s="2" t="s">
        <v>133</v>
      </c>
      <c r="B3" s="2" t="s">
        <v>7</v>
      </c>
      <c r="C3" s="15" t="s">
        <v>7</v>
      </c>
      <c r="D3" s="2" t="s">
        <v>7</v>
      </c>
      <c r="E3" s="15" t="s">
        <v>7</v>
      </c>
      <c r="F3" s="2" t="s">
        <v>0</v>
      </c>
      <c r="G3" s="2" t="s">
        <v>81</v>
      </c>
      <c r="H3" s="2" t="s">
        <v>7</v>
      </c>
      <c r="I3" s="2" t="s">
        <v>8</v>
      </c>
      <c r="J3" s="2" t="s">
        <v>7</v>
      </c>
      <c r="K3" s="2" t="s">
        <v>158</v>
      </c>
      <c r="L3" s="2" t="s">
        <v>7</v>
      </c>
      <c r="M3" s="2" t="s">
        <v>0</v>
      </c>
      <c r="N3" s="2" t="s">
        <v>21</v>
      </c>
      <c r="O3" s="2" t="s">
        <v>0</v>
      </c>
      <c r="P3" s="2" t="s">
        <v>7</v>
      </c>
      <c r="Q3" s="2" t="s">
        <v>0</v>
      </c>
      <c r="R3" s="2" t="s">
        <v>7</v>
      </c>
      <c r="S3" s="2" t="s">
        <v>7</v>
      </c>
      <c r="T3" s="2" t="s">
        <v>0</v>
      </c>
      <c r="U3" s="2" t="s">
        <v>0</v>
      </c>
      <c r="V3" s="2" t="s">
        <v>0</v>
      </c>
      <c r="W3" s="2" t="s">
        <v>7</v>
      </c>
      <c r="X3" s="2" t="s">
        <v>7</v>
      </c>
      <c r="Y3" s="2" t="s">
        <v>7</v>
      </c>
      <c r="Z3" s="2" t="s">
        <v>16</v>
      </c>
      <c r="AA3" s="2" t="s">
        <v>17</v>
      </c>
    </row>
    <row r="4" spans="1:27" x14ac:dyDescent="0.3">
      <c r="A4" s="3" t="s">
        <v>1</v>
      </c>
      <c r="B4" s="3" t="s">
        <v>193</v>
      </c>
      <c r="C4" s="16" t="s">
        <v>194</v>
      </c>
      <c r="D4" s="3" t="s">
        <v>253</v>
      </c>
      <c r="E4" s="16" t="s">
        <v>254</v>
      </c>
      <c r="F4" s="3" t="s">
        <v>100</v>
      </c>
      <c r="G4" s="3" t="s">
        <v>80</v>
      </c>
      <c r="H4" s="3" t="s">
        <v>83</v>
      </c>
      <c r="I4" s="3" t="s">
        <v>52</v>
      </c>
      <c r="J4" s="3" t="s">
        <v>9</v>
      </c>
      <c r="K4" s="14" t="s">
        <v>157</v>
      </c>
      <c r="L4" s="3" t="s">
        <v>9</v>
      </c>
      <c r="M4" s="3" t="s">
        <v>77</v>
      </c>
      <c r="N4" s="3" t="s">
        <v>76</v>
      </c>
      <c r="O4" s="3" t="s">
        <v>78</v>
      </c>
      <c r="P4" s="3" t="s">
        <v>79</v>
      </c>
      <c r="Q4" s="3" t="s">
        <v>10</v>
      </c>
      <c r="R4" s="3" t="s">
        <v>53</v>
      </c>
      <c r="S4" s="3" t="s">
        <v>84</v>
      </c>
      <c r="T4" s="3" t="s">
        <v>172</v>
      </c>
      <c r="U4" s="3" t="s">
        <v>246</v>
      </c>
      <c r="V4" s="3" t="s">
        <v>249</v>
      </c>
      <c r="W4" s="3" t="s">
        <v>12</v>
      </c>
      <c r="X4" s="3" t="s">
        <v>73</v>
      </c>
      <c r="Y4" s="3" t="s">
        <v>13</v>
      </c>
      <c r="Z4" s="3" t="s">
        <v>205</v>
      </c>
      <c r="AA4" s="3" t="s">
        <v>213</v>
      </c>
    </row>
    <row r="5" spans="1:27" x14ac:dyDescent="0.3">
      <c r="A5" s="4">
        <v>100001</v>
      </c>
      <c r="B5" s="4" t="s">
        <v>184</v>
      </c>
      <c r="C5" s="11" t="s">
        <v>175</v>
      </c>
      <c r="D5" s="4" t="s">
        <v>255</v>
      </c>
      <c r="E5" s="11" t="s">
        <v>264</v>
      </c>
      <c r="F5" s="4">
        <v>1</v>
      </c>
      <c r="G5" s="4">
        <f>INDEX('!참조_ENUM'!$N$3:$N$7,MATCH(H5,'!참조_ENUM'!$O$3:$O$7,0))</f>
        <v>4</v>
      </c>
      <c r="H5" s="11" t="s">
        <v>95</v>
      </c>
      <c r="I5" s="4">
        <f>INDEX('!참조_ENUM'!$B$3:$B$9,MATCH(J5,'!참조_ENUM'!$C$3:$C$9,0))</f>
        <v>2</v>
      </c>
      <c r="J5" s="8" t="s">
        <v>96</v>
      </c>
      <c r="K5" s="4">
        <f>INDEX('!참조_ENUM'!$R$3:$R$7,MATCH(L5,'!참조_ENUM'!$S$3:$S$7,0))</f>
        <v>4</v>
      </c>
      <c r="L5" s="8" t="s">
        <v>153</v>
      </c>
      <c r="M5" s="4">
        <v>19</v>
      </c>
      <c r="N5" s="10" t="s">
        <v>220</v>
      </c>
      <c r="O5" s="4">
        <v>164</v>
      </c>
      <c r="P5" s="4" t="s">
        <v>221</v>
      </c>
      <c r="Q5" s="4">
        <v>100001</v>
      </c>
      <c r="R5" s="4" t="s">
        <v>85</v>
      </c>
      <c r="S5" s="4" t="s">
        <v>87</v>
      </c>
      <c r="T5" s="4">
        <v>1010101</v>
      </c>
      <c r="U5" s="4">
        <v>1010602</v>
      </c>
      <c r="V5" s="4">
        <v>1010051</v>
      </c>
      <c r="W5" s="4" t="s">
        <v>90</v>
      </c>
      <c r="X5" s="4"/>
      <c r="Y5" s="4" t="s">
        <v>240</v>
      </c>
      <c r="Z5" s="4">
        <v>0.35</v>
      </c>
      <c r="AA5" s="4" t="b">
        <v>1</v>
      </c>
    </row>
    <row r="6" spans="1:27" x14ac:dyDescent="0.3">
      <c r="A6" s="4">
        <v>100002</v>
      </c>
      <c r="B6" s="4" t="s">
        <v>185</v>
      </c>
      <c r="C6" s="11" t="s">
        <v>176</v>
      </c>
      <c r="D6" s="4" t="s">
        <v>256</v>
      </c>
      <c r="E6" s="11" t="s">
        <v>265</v>
      </c>
      <c r="F6" s="4">
        <v>1</v>
      </c>
      <c r="G6" s="4">
        <f>INDEX('!참조_ENUM'!$N$3:$N$7,MATCH(H6,'!참조_ENUM'!$O$3:$O$7,0))</f>
        <v>2</v>
      </c>
      <c r="H6" s="11" t="s">
        <v>93</v>
      </c>
      <c r="I6" s="4">
        <f>INDEX('!참조_ENUM'!$B$3:$B$9,MATCH(J6,'!참조_ENUM'!$C$3:$C$9,0))</f>
        <v>1</v>
      </c>
      <c r="J6" s="8" t="s">
        <v>129</v>
      </c>
      <c r="K6" s="4">
        <f>INDEX('!참조_ENUM'!$R$3:$R$7,MATCH(L6,'!참조_ENUM'!$S$3:$S$7,0))</f>
        <v>1</v>
      </c>
      <c r="L6" s="8" t="s">
        <v>152</v>
      </c>
      <c r="M6" s="4">
        <v>21</v>
      </c>
      <c r="N6" s="10" t="s">
        <v>222</v>
      </c>
      <c r="O6" s="4">
        <v>171</v>
      </c>
      <c r="P6" s="4" t="s">
        <v>223</v>
      </c>
      <c r="Q6" s="4">
        <v>100002</v>
      </c>
      <c r="R6" s="4" t="s">
        <v>86</v>
      </c>
      <c r="S6" s="4" t="s">
        <v>88</v>
      </c>
      <c r="T6" s="4">
        <v>1010201</v>
      </c>
      <c r="U6" s="4">
        <v>1010602</v>
      </c>
      <c r="V6" s="4">
        <v>1010051</v>
      </c>
      <c r="W6" s="4" t="s">
        <v>91</v>
      </c>
      <c r="X6" s="4"/>
      <c r="Y6" s="4" t="s">
        <v>239</v>
      </c>
      <c r="Z6" s="4">
        <v>0.35</v>
      </c>
      <c r="AA6" s="4" t="b">
        <v>1</v>
      </c>
    </row>
    <row r="7" spans="1:27" x14ac:dyDescent="0.3">
      <c r="A7" s="4">
        <v>100003</v>
      </c>
      <c r="B7" s="4" t="s">
        <v>186</v>
      </c>
      <c r="C7" s="11" t="s">
        <v>177</v>
      </c>
      <c r="D7" s="4" t="s">
        <v>257</v>
      </c>
      <c r="E7" s="11" t="s">
        <v>266</v>
      </c>
      <c r="F7" s="4">
        <v>1</v>
      </c>
      <c r="G7" s="4">
        <f>INDEX('!참조_ENUM'!$N$3:$N$7,MATCH(H7,'!참조_ENUM'!$O$3:$O$7,0))</f>
        <v>2</v>
      </c>
      <c r="H7" s="11" t="s">
        <v>93</v>
      </c>
      <c r="I7" s="4">
        <f>INDEX('!참조_ENUM'!$B$3:$B$9,MATCH(J7,'!참조_ENUM'!$C$3:$C$9,0))</f>
        <v>4</v>
      </c>
      <c r="J7" s="8" t="s">
        <v>214</v>
      </c>
      <c r="K7" s="4">
        <f>INDEX('!참조_ENUM'!$R$3:$R$7,MATCH(L7,'!참조_ENUM'!$S$3:$S$7,0))</f>
        <v>2</v>
      </c>
      <c r="L7" s="8" t="s">
        <v>154</v>
      </c>
      <c r="M7" s="4">
        <v>15</v>
      </c>
      <c r="N7" s="10" t="s">
        <v>224</v>
      </c>
      <c r="O7" s="4">
        <v>147</v>
      </c>
      <c r="P7" s="4" t="s">
        <v>225</v>
      </c>
      <c r="Q7" s="4">
        <v>100003</v>
      </c>
      <c r="R7" s="4" t="s">
        <v>247</v>
      </c>
      <c r="S7" s="4" t="s">
        <v>251</v>
      </c>
      <c r="T7" s="4">
        <v>1010301</v>
      </c>
      <c r="U7" s="4">
        <v>1010602</v>
      </c>
      <c r="V7" s="4">
        <v>1010051</v>
      </c>
      <c r="W7" s="4" t="s">
        <v>195</v>
      </c>
      <c r="X7" s="4"/>
      <c r="Y7" s="4" t="s">
        <v>236</v>
      </c>
      <c r="Z7" s="4">
        <v>0.35</v>
      </c>
      <c r="AA7" s="4" t="b">
        <v>1</v>
      </c>
    </row>
    <row r="8" spans="1:27" x14ac:dyDescent="0.3">
      <c r="A8" s="4">
        <v>100004</v>
      </c>
      <c r="B8" s="4" t="s">
        <v>187</v>
      </c>
      <c r="C8" s="11" t="s">
        <v>178</v>
      </c>
      <c r="D8" s="4" t="s">
        <v>258</v>
      </c>
      <c r="E8" s="11" t="s">
        <v>267</v>
      </c>
      <c r="F8" s="4">
        <v>1</v>
      </c>
      <c r="G8" s="4">
        <f>INDEX('!참조_ENUM'!$N$3:$N$7,MATCH(H8,'!참조_ENUM'!$O$3:$O$7,0))</f>
        <v>2</v>
      </c>
      <c r="H8" s="11" t="s">
        <v>93</v>
      </c>
      <c r="I8" s="4">
        <f>INDEX('!참조_ENUM'!$B$3:$B$9,MATCH(J8,'!참조_ENUM'!$C$3:$C$9,0))</f>
        <v>4</v>
      </c>
      <c r="J8" s="8" t="s">
        <v>214</v>
      </c>
      <c r="K8" s="4">
        <f>INDEX('!참조_ENUM'!$R$3:$R$7,MATCH(L8,'!참조_ENUM'!$S$3:$S$7,0))</f>
        <v>2</v>
      </c>
      <c r="L8" s="8" t="s">
        <v>154</v>
      </c>
      <c r="M8" s="4">
        <v>15</v>
      </c>
      <c r="N8" s="10" t="s">
        <v>224</v>
      </c>
      <c r="O8" s="4">
        <v>147</v>
      </c>
      <c r="P8" s="4" t="s">
        <v>226</v>
      </c>
      <c r="Q8" s="4">
        <v>100004</v>
      </c>
      <c r="R8" s="4" t="s">
        <v>248</v>
      </c>
      <c r="S8" s="4" t="s">
        <v>252</v>
      </c>
      <c r="T8" s="4">
        <v>1010401</v>
      </c>
      <c r="U8" s="4">
        <v>1010602</v>
      </c>
      <c r="V8" s="4">
        <v>1010051</v>
      </c>
      <c r="W8" s="4" t="s">
        <v>196</v>
      </c>
      <c r="X8" s="4"/>
      <c r="Y8" s="4" t="s">
        <v>237</v>
      </c>
      <c r="Z8" s="4">
        <v>0.35</v>
      </c>
      <c r="AA8" s="4" t="b">
        <v>1</v>
      </c>
    </row>
    <row r="9" spans="1:27" x14ac:dyDescent="0.3">
      <c r="A9" s="4">
        <v>100005</v>
      </c>
      <c r="B9" s="4" t="s">
        <v>188</v>
      </c>
      <c r="C9" s="11" t="s">
        <v>179</v>
      </c>
      <c r="D9" s="4" t="s">
        <v>259</v>
      </c>
      <c r="E9" s="11" t="s">
        <v>268</v>
      </c>
      <c r="F9" s="4">
        <v>1</v>
      </c>
      <c r="G9" s="4">
        <f>INDEX('!참조_ENUM'!$N$3:$N$7,MATCH(H9,'!참조_ENUM'!$O$3:$O$7,0))</f>
        <v>1</v>
      </c>
      <c r="H9" s="11" t="s">
        <v>92</v>
      </c>
      <c r="I9" s="4">
        <f>INDEX('!참조_ENUM'!$B$3:$B$9,MATCH(J9,'!참조_ENUM'!$C$3:$C$9,0))</f>
        <v>6</v>
      </c>
      <c r="J9" s="8" t="s">
        <v>130</v>
      </c>
      <c r="K9" s="4">
        <f>INDEX('!참조_ENUM'!$R$3:$R$7,MATCH(L9,'!참조_ENUM'!$S$3:$S$7,0))</f>
        <v>2</v>
      </c>
      <c r="L9" s="8" t="s">
        <v>154</v>
      </c>
      <c r="M9" s="4">
        <v>26</v>
      </c>
      <c r="N9" s="10" t="s">
        <v>224</v>
      </c>
      <c r="O9" s="4">
        <v>176</v>
      </c>
      <c r="P9" s="4" t="s">
        <v>229</v>
      </c>
      <c r="Q9" s="4">
        <v>100005</v>
      </c>
      <c r="R9" s="4" t="s">
        <v>250</v>
      </c>
      <c r="S9" s="4" t="s">
        <v>171</v>
      </c>
      <c r="T9" s="4">
        <v>1010501</v>
      </c>
      <c r="U9" s="4">
        <v>1010602</v>
      </c>
      <c r="V9" s="4">
        <v>1010051</v>
      </c>
      <c r="W9" s="4" t="s">
        <v>216</v>
      </c>
      <c r="X9" s="4"/>
      <c r="Y9" s="4" t="s">
        <v>243</v>
      </c>
      <c r="Z9" s="4">
        <v>0.35</v>
      </c>
      <c r="AA9" s="4" t="b">
        <v>1</v>
      </c>
    </row>
    <row r="10" spans="1:27" x14ac:dyDescent="0.3">
      <c r="A10" s="4">
        <v>100006</v>
      </c>
      <c r="B10" s="4" t="s">
        <v>189</v>
      </c>
      <c r="C10" s="11" t="s">
        <v>180</v>
      </c>
      <c r="D10" s="4" t="s">
        <v>260</v>
      </c>
      <c r="E10" s="11" t="s">
        <v>269</v>
      </c>
      <c r="F10" s="4">
        <v>1</v>
      </c>
      <c r="G10" s="4">
        <f>INDEX('!참조_ENUM'!$N$3:$N$7,MATCH(H10,'!참조_ENUM'!$O$3:$O$7,0))</f>
        <v>1</v>
      </c>
      <c r="H10" s="11" t="s">
        <v>92</v>
      </c>
      <c r="I10" s="4">
        <f>INDEX('!참조_ENUM'!$B$3:$B$9,MATCH(J10,'!참조_ENUM'!$C$3:$C$9,0))</f>
        <v>1</v>
      </c>
      <c r="J10" s="8" t="s">
        <v>129</v>
      </c>
      <c r="K10" s="4">
        <f>INDEX('!참조_ENUM'!$R$3:$R$7,MATCH(L10,'!참조_ENUM'!$S$3:$S$7,0))</f>
        <v>1</v>
      </c>
      <c r="L10" s="8" t="s">
        <v>152</v>
      </c>
      <c r="M10" s="4">
        <v>23</v>
      </c>
      <c r="N10" s="10" t="s">
        <v>227</v>
      </c>
      <c r="O10" s="4">
        <v>163</v>
      </c>
      <c r="P10" s="4" t="s">
        <v>228</v>
      </c>
      <c r="Q10" s="4">
        <v>100006</v>
      </c>
      <c r="R10" s="4" t="s">
        <v>137</v>
      </c>
      <c r="S10" s="4" t="s">
        <v>89</v>
      </c>
      <c r="T10" s="4">
        <v>1010601</v>
      </c>
      <c r="U10" s="4">
        <v>1010602</v>
      </c>
      <c r="V10" s="4">
        <v>1010102</v>
      </c>
      <c r="W10" s="4" t="s">
        <v>215</v>
      </c>
      <c r="X10" s="4"/>
      <c r="Y10" s="4" t="s">
        <v>238</v>
      </c>
      <c r="Z10" s="4">
        <v>0.35</v>
      </c>
      <c r="AA10" s="4" t="b">
        <v>1</v>
      </c>
    </row>
    <row r="11" spans="1:27" x14ac:dyDescent="0.3">
      <c r="A11" s="4">
        <v>100007</v>
      </c>
      <c r="B11" s="4" t="s">
        <v>190</v>
      </c>
      <c r="C11" s="11" t="s">
        <v>181</v>
      </c>
      <c r="D11" s="4" t="s">
        <v>261</v>
      </c>
      <c r="E11" s="11" t="s">
        <v>270</v>
      </c>
      <c r="F11" s="4">
        <v>1</v>
      </c>
      <c r="G11" s="4">
        <f>INDEX('!참조_ENUM'!$N$3:$N$7,MATCH(H11,'!참조_ENUM'!$O$3:$O$7,0))</f>
        <v>2</v>
      </c>
      <c r="H11" s="11" t="s">
        <v>93</v>
      </c>
      <c r="I11" s="4">
        <f>INDEX('!참조_ENUM'!$B$3:$B$9,MATCH(J11,'!참조_ENUM'!$C$3:$C$9,0))</f>
        <v>2</v>
      </c>
      <c r="J11" s="8" t="s">
        <v>96</v>
      </c>
      <c r="K11" s="4">
        <f>INDEX('!참조_ENUM'!$R$3:$R$7,MATCH(L11,'!참조_ENUM'!$S$3:$S$7,0))</f>
        <v>1</v>
      </c>
      <c r="L11" s="8" t="s">
        <v>152</v>
      </c>
      <c r="M11" s="4">
        <v>24</v>
      </c>
      <c r="N11" s="10" t="s">
        <v>230</v>
      </c>
      <c r="O11" s="4">
        <v>168</v>
      </c>
      <c r="P11" s="4" t="s">
        <v>231</v>
      </c>
      <c r="Q11" s="4">
        <v>100007</v>
      </c>
      <c r="R11" s="4" t="s">
        <v>247</v>
      </c>
      <c r="S11" s="4" t="s">
        <v>251</v>
      </c>
      <c r="T11" s="4">
        <v>1010701</v>
      </c>
      <c r="U11" s="4">
        <v>1010602</v>
      </c>
      <c r="V11" s="4">
        <v>1010051</v>
      </c>
      <c r="W11" s="4" t="s">
        <v>197</v>
      </c>
      <c r="X11" s="4"/>
      <c r="Y11" s="4" t="s">
        <v>241</v>
      </c>
      <c r="Z11" s="4">
        <v>0.35</v>
      </c>
      <c r="AA11" s="4" t="b">
        <v>1</v>
      </c>
    </row>
    <row r="12" spans="1:27" x14ac:dyDescent="0.3">
      <c r="A12" s="4">
        <v>100008</v>
      </c>
      <c r="B12" s="4" t="s">
        <v>191</v>
      </c>
      <c r="C12" s="11" t="s">
        <v>182</v>
      </c>
      <c r="D12" s="4" t="s">
        <v>262</v>
      </c>
      <c r="E12" s="11" t="s">
        <v>271</v>
      </c>
      <c r="F12" s="4">
        <v>1</v>
      </c>
      <c r="G12" s="4">
        <f>INDEX('!참조_ENUM'!$N$3:$N$7,MATCH(H12,'!참조_ENUM'!$O$3:$O$7,0))</f>
        <v>2</v>
      </c>
      <c r="H12" s="11" t="s">
        <v>93</v>
      </c>
      <c r="I12" s="4">
        <f>INDEX('!참조_ENUM'!$B$3:$B$9,MATCH(J12,'!참조_ENUM'!$C$3:$C$9,0))</f>
        <v>3</v>
      </c>
      <c r="J12" s="8" t="s">
        <v>147</v>
      </c>
      <c r="K12" s="4">
        <f>INDEX('!참조_ENUM'!$R$3:$R$7,MATCH(L12,'!참조_ENUM'!$S$3:$S$7,0))</f>
        <v>3</v>
      </c>
      <c r="L12" s="8" t="s">
        <v>155</v>
      </c>
      <c r="M12" s="4">
        <v>11</v>
      </c>
      <c r="N12" s="10" t="s">
        <v>232</v>
      </c>
      <c r="O12" s="4">
        <v>131</v>
      </c>
      <c r="P12" s="4" t="s">
        <v>233</v>
      </c>
      <c r="Q12" s="4">
        <v>100008</v>
      </c>
      <c r="R12" s="4" t="s">
        <v>137</v>
      </c>
      <c r="S12" s="4" t="s">
        <v>89</v>
      </c>
      <c r="T12" s="4">
        <v>1010801</v>
      </c>
      <c r="U12" s="4">
        <v>1010602</v>
      </c>
      <c r="V12" s="4">
        <v>1010051</v>
      </c>
      <c r="W12" s="4" t="s">
        <v>198</v>
      </c>
      <c r="X12" s="4"/>
      <c r="Y12" s="4" t="s">
        <v>242</v>
      </c>
      <c r="Z12" s="4">
        <v>0.35</v>
      </c>
      <c r="AA12" s="4" t="b">
        <v>1</v>
      </c>
    </row>
    <row r="13" spans="1:27" x14ac:dyDescent="0.3">
      <c r="A13" s="4">
        <v>100009</v>
      </c>
      <c r="B13" s="4" t="s">
        <v>192</v>
      </c>
      <c r="C13" s="11" t="s">
        <v>183</v>
      </c>
      <c r="D13" s="4" t="s">
        <v>263</v>
      </c>
      <c r="E13" s="11" t="s">
        <v>272</v>
      </c>
      <c r="F13" s="4">
        <v>1</v>
      </c>
      <c r="G13" s="4">
        <f>INDEX('!참조_ENUM'!$N$3:$N$7,MATCH(H13,'!참조_ENUM'!$O$3:$O$7,0))</f>
        <v>2</v>
      </c>
      <c r="H13" s="11" t="s">
        <v>93</v>
      </c>
      <c r="I13" s="4">
        <f>INDEX('!참조_ENUM'!$B$3:$B$9,MATCH(J13,'!참조_ENUM'!$C$3:$C$9,0))</f>
        <v>5</v>
      </c>
      <c r="J13" s="8" t="s">
        <v>148</v>
      </c>
      <c r="K13" s="4">
        <f>INDEX('!참조_ENUM'!$R$3:$R$7,MATCH(L13,'!참조_ENUM'!$S$3:$S$7,0))</f>
        <v>4</v>
      </c>
      <c r="L13" s="8" t="s">
        <v>153</v>
      </c>
      <c r="M13" s="4">
        <v>32</v>
      </c>
      <c r="N13" s="10" t="s">
        <v>234</v>
      </c>
      <c r="O13" s="4">
        <v>175</v>
      </c>
      <c r="P13" s="4" t="s">
        <v>235</v>
      </c>
      <c r="Q13" s="4">
        <v>100009</v>
      </c>
      <c r="R13" s="4" t="s">
        <v>218</v>
      </c>
      <c r="S13" s="4" t="s">
        <v>219</v>
      </c>
      <c r="T13" s="4">
        <v>1010901</v>
      </c>
      <c r="U13" s="4">
        <v>1010602</v>
      </c>
      <c r="V13" s="4">
        <v>1010051</v>
      </c>
      <c r="W13" s="4" t="s">
        <v>199</v>
      </c>
      <c r="X13" s="4"/>
      <c r="Y13" s="4" t="s">
        <v>244</v>
      </c>
      <c r="Z13" s="4">
        <v>0.35</v>
      </c>
      <c r="AA13" s="4" t="b">
        <v>1</v>
      </c>
    </row>
    <row r="14" spans="1:27" x14ac:dyDescent="0.3">
      <c r="A14" s="4">
        <v>100010</v>
      </c>
      <c r="B14" s="4" t="s">
        <v>321</v>
      </c>
      <c r="C14" s="11" t="s">
        <v>299</v>
      </c>
      <c r="D14" s="4" t="s">
        <v>310</v>
      </c>
      <c r="E14" s="11" t="s">
        <v>332</v>
      </c>
      <c r="F14" s="4">
        <v>1</v>
      </c>
      <c r="G14" s="4">
        <f>INDEX('!참조_ENUM'!$N$3:$N$7,MATCH(H14,'!참조_ENUM'!$O$3:$O$7,0))</f>
        <v>3</v>
      </c>
      <c r="H14" s="11" t="s">
        <v>273</v>
      </c>
      <c r="I14" s="4">
        <f>INDEX('!참조_ENUM'!$B$3:$B$9,MATCH(J14,'!참조_ENUM'!$C$3:$C$9,0))</f>
        <v>1</v>
      </c>
      <c r="J14" s="8" t="s">
        <v>129</v>
      </c>
      <c r="K14" s="4">
        <f>INDEX('!참조_ENUM'!$R$3:$R$7,MATCH(L14,'!참조_ENUM'!$S$3:$S$7,0))</f>
        <v>1</v>
      </c>
      <c r="L14" s="8" t="s">
        <v>152</v>
      </c>
      <c r="M14" s="4">
        <v>32</v>
      </c>
      <c r="N14" s="10" t="s">
        <v>234</v>
      </c>
      <c r="O14" s="4">
        <v>175</v>
      </c>
      <c r="P14" s="4" t="s">
        <v>235</v>
      </c>
      <c r="Q14" s="4">
        <v>100009</v>
      </c>
      <c r="R14" s="4" t="s">
        <v>85</v>
      </c>
      <c r="S14" s="4" t="s">
        <v>87</v>
      </c>
      <c r="T14" s="4">
        <v>1011001</v>
      </c>
      <c r="U14" s="4">
        <v>1010602</v>
      </c>
      <c r="V14" s="4">
        <v>1010051</v>
      </c>
      <c r="W14" s="4" t="s">
        <v>333</v>
      </c>
      <c r="X14" s="4"/>
      <c r="Y14" s="4" t="s">
        <v>244</v>
      </c>
      <c r="Z14" s="4">
        <v>0.35</v>
      </c>
      <c r="AA14" s="4" t="b">
        <v>1</v>
      </c>
    </row>
    <row r="15" spans="1:27" x14ac:dyDescent="0.3">
      <c r="A15" s="4">
        <v>100011</v>
      </c>
      <c r="B15" s="4" t="s">
        <v>322</v>
      </c>
      <c r="C15" s="11" t="s">
        <v>300</v>
      </c>
      <c r="D15" s="4" t="s">
        <v>311</v>
      </c>
      <c r="E15" s="11" t="str">
        <f>C15&amp;"이다"</f>
        <v>에일린(스킨)이다</v>
      </c>
      <c r="F15" s="4">
        <v>1</v>
      </c>
      <c r="G15" s="4">
        <f>INDEX('!참조_ENUM'!$N$3:$N$7,MATCH(H15,'!참조_ENUM'!$O$3:$O$7,0))</f>
        <v>1</v>
      </c>
      <c r="H15" s="11" t="s">
        <v>92</v>
      </c>
      <c r="I15" s="4">
        <f>INDEX('!참조_ENUM'!$B$3:$B$9,MATCH(J15,'!참조_ENUM'!$C$3:$C$9,0))</f>
        <v>1</v>
      </c>
      <c r="J15" s="8" t="s">
        <v>129</v>
      </c>
      <c r="K15" s="4">
        <f>INDEX('!참조_ENUM'!$R$3:$R$7,MATCH(L15,'!참조_ENUM'!$S$3:$S$7,0))</f>
        <v>1</v>
      </c>
      <c r="L15" s="8" t="s">
        <v>152</v>
      </c>
      <c r="M15" s="4">
        <v>32</v>
      </c>
      <c r="N15" s="10" t="s">
        <v>234</v>
      </c>
      <c r="O15" s="4">
        <v>175</v>
      </c>
      <c r="P15" s="4" t="s">
        <v>235</v>
      </c>
      <c r="Q15" s="4">
        <v>100009</v>
      </c>
      <c r="R15" s="4" t="s">
        <v>137</v>
      </c>
      <c r="S15" s="4" t="s">
        <v>89</v>
      </c>
      <c r="T15" s="4">
        <v>1011101</v>
      </c>
      <c r="U15" s="4">
        <v>1010602</v>
      </c>
      <c r="V15" s="4">
        <v>1010051</v>
      </c>
      <c r="W15" s="4" t="s">
        <v>334</v>
      </c>
      <c r="X15" s="4"/>
      <c r="Y15" s="4" t="s">
        <v>244</v>
      </c>
      <c r="Z15" s="4">
        <v>0.35</v>
      </c>
      <c r="AA15" s="4" t="b">
        <v>1</v>
      </c>
    </row>
    <row r="16" spans="1:27" x14ac:dyDescent="0.3">
      <c r="A16" s="4">
        <v>100012</v>
      </c>
      <c r="B16" s="4" t="s">
        <v>323</v>
      </c>
      <c r="C16" s="11" t="s">
        <v>301</v>
      </c>
      <c r="D16" s="4" t="s">
        <v>312</v>
      </c>
      <c r="E16" s="11" t="str">
        <f t="shared" ref="E16:E24" si="0">C16&amp;"이다"</f>
        <v>엘리자베스(스킨)이다</v>
      </c>
      <c r="F16" s="4">
        <v>1</v>
      </c>
      <c r="G16" s="4">
        <f>INDEX('!참조_ENUM'!$N$3:$N$7,MATCH(H16,'!참조_ENUM'!$O$3:$O$7,0))</f>
        <v>2</v>
      </c>
      <c r="H16" s="11" t="s">
        <v>93</v>
      </c>
      <c r="I16" s="4">
        <f>INDEX('!참조_ENUM'!$B$3:$B$9,MATCH(J16,'!참조_ENUM'!$C$3:$C$9,0))</f>
        <v>5</v>
      </c>
      <c r="J16" s="8" t="s">
        <v>148</v>
      </c>
      <c r="K16" s="4">
        <f>INDEX('!참조_ENUM'!$R$3:$R$7,MATCH(L16,'!참조_ENUM'!$S$3:$S$7,0))</f>
        <v>4</v>
      </c>
      <c r="L16" s="8" t="s">
        <v>153</v>
      </c>
      <c r="M16" s="4">
        <v>32</v>
      </c>
      <c r="N16" s="10" t="s">
        <v>234</v>
      </c>
      <c r="O16" s="4">
        <v>175</v>
      </c>
      <c r="P16" s="4" t="s">
        <v>235</v>
      </c>
      <c r="Q16" s="4">
        <v>100009</v>
      </c>
      <c r="R16" s="4" t="s">
        <v>218</v>
      </c>
      <c r="S16" s="4" t="s">
        <v>219</v>
      </c>
      <c r="T16" s="4">
        <v>1011201</v>
      </c>
      <c r="U16" s="4">
        <v>1010602</v>
      </c>
      <c r="V16" s="4">
        <v>1010051</v>
      </c>
      <c r="W16" s="4" t="s">
        <v>199</v>
      </c>
      <c r="X16" s="4"/>
      <c r="Y16" s="4" t="s">
        <v>244</v>
      </c>
      <c r="Z16" s="4">
        <v>0.35</v>
      </c>
      <c r="AA16" s="4" t="b">
        <v>1</v>
      </c>
    </row>
    <row r="17" spans="1:27" x14ac:dyDescent="0.3">
      <c r="A17" s="4">
        <v>100013</v>
      </c>
      <c r="B17" s="4" t="s">
        <v>324</v>
      </c>
      <c r="C17" s="11" t="s">
        <v>302</v>
      </c>
      <c r="D17" s="4" t="s">
        <v>313</v>
      </c>
      <c r="E17" s="11" t="str">
        <f t="shared" si="0"/>
        <v>마네(스킨)이다</v>
      </c>
      <c r="F17" s="4">
        <v>1</v>
      </c>
      <c r="G17" s="4">
        <f>INDEX('!참조_ENUM'!$N$3:$N$7,MATCH(H17,'!참조_ENUM'!$O$3:$O$7,0))</f>
        <v>2</v>
      </c>
      <c r="H17" s="11" t="s">
        <v>93</v>
      </c>
      <c r="I17" s="4">
        <f>INDEX('!참조_ENUM'!$B$3:$B$9,MATCH(J17,'!참조_ENUM'!$C$3:$C$9,0))</f>
        <v>1</v>
      </c>
      <c r="J17" s="8" t="s">
        <v>129</v>
      </c>
      <c r="K17" s="4">
        <f>INDEX('!참조_ENUM'!$R$3:$R$7,MATCH(L17,'!참조_ENUM'!$S$3:$S$7,0))</f>
        <v>1</v>
      </c>
      <c r="L17" s="8" t="s">
        <v>152</v>
      </c>
      <c r="M17" s="4">
        <v>32</v>
      </c>
      <c r="N17" s="10" t="s">
        <v>234</v>
      </c>
      <c r="O17" s="4">
        <v>175</v>
      </c>
      <c r="P17" s="4" t="s">
        <v>235</v>
      </c>
      <c r="Q17" s="4">
        <v>100009</v>
      </c>
      <c r="R17" s="4" t="s">
        <v>247</v>
      </c>
      <c r="S17" s="4" t="s">
        <v>251</v>
      </c>
      <c r="T17" s="4">
        <v>1011301</v>
      </c>
      <c r="U17" s="4">
        <v>1010602</v>
      </c>
      <c r="V17" s="4">
        <v>1010051</v>
      </c>
      <c r="W17" s="4" t="s">
        <v>197</v>
      </c>
      <c r="X17" s="4"/>
      <c r="Y17" s="4" t="s">
        <v>244</v>
      </c>
      <c r="Z17" s="4">
        <v>0.35</v>
      </c>
      <c r="AA17" s="4" t="b">
        <v>1</v>
      </c>
    </row>
    <row r="18" spans="1:27" x14ac:dyDescent="0.3">
      <c r="A18" s="4">
        <v>100014</v>
      </c>
      <c r="B18" s="4" t="s">
        <v>325</v>
      </c>
      <c r="C18" s="11" t="s">
        <v>303</v>
      </c>
      <c r="D18" s="4" t="s">
        <v>314</v>
      </c>
      <c r="E18" s="11" t="str">
        <f t="shared" si="0"/>
        <v>녹는 악마이다</v>
      </c>
      <c r="F18" s="4">
        <v>1</v>
      </c>
      <c r="G18" s="4">
        <f>INDEX('!참조_ENUM'!$N$3:$N$7,MATCH(H18,'!참조_ENUM'!$O$3:$O$7,0))</f>
        <v>2</v>
      </c>
      <c r="H18" s="11" t="s">
        <v>93</v>
      </c>
      <c r="I18" s="4">
        <f>INDEX('!참조_ENUM'!$B$3:$B$9,MATCH(J18,'!참조_ENUM'!$C$3:$C$9,0))</f>
        <v>5</v>
      </c>
      <c r="J18" s="8" t="s">
        <v>148</v>
      </c>
      <c r="K18" s="4">
        <f>INDEX('!참조_ENUM'!$R$3:$R$7,MATCH(L18,'!참조_ENUM'!$S$3:$S$7,0))</f>
        <v>4</v>
      </c>
      <c r="L18" s="8" t="s">
        <v>153</v>
      </c>
      <c r="M18" s="4">
        <v>32</v>
      </c>
      <c r="N18" s="10" t="s">
        <v>234</v>
      </c>
      <c r="O18" s="4">
        <v>175</v>
      </c>
      <c r="P18" s="4" t="s">
        <v>235</v>
      </c>
      <c r="Q18" s="4">
        <v>100009</v>
      </c>
      <c r="R18" s="4" t="s">
        <v>218</v>
      </c>
      <c r="S18" s="4" t="s">
        <v>219</v>
      </c>
      <c r="T18" s="4">
        <v>1011401</v>
      </c>
      <c r="U18" s="4">
        <v>1010602</v>
      </c>
      <c r="V18" s="4">
        <v>1010051</v>
      </c>
      <c r="W18" s="4" t="s">
        <v>335</v>
      </c>
      <c r="X18" s="4"/>
      <c r="Y18" s="4" t="s">
        <v>244</v>
      </c>
      <c r="Z18" s="4">
        <v>0.35</v>
      </c>
      <c r="AA18" s="4" t="b">
        <v>1</v>
      </c>
    </row>
    <row r="19" spans="1:27" x14ac:dyDescent="0.3">
      <c r="A19" s="4">
        <v>100015</v>
      </c>
      <c r="B19" s="4" t="s">
        <v>326</v>
      </c>
      <c r="C19" s="11" t="s">
        <v>304</v>
      </c>
      <c r="D19" s="4" t="s">
        <v>315</v>
      </c>
      <c r="E19" s="11" t="str">
        <f t="shared" si="0"/>
        <v>유미 (구)이다</v>
      </c>
      <c r="F19" s="4">
        <v>1</v>
      </c>
      <c r="G19" s="4">
        <f>INDEX('!참조_ENUM'!$N$3:$N$7,MATCH(H19,'!참조_ENUM'!$O$3:$O$7,0))</f>
        <v>3</v>
      </c>
      <c r="H19" s="11" t="s">
        <v>94</v>
      </c>
      <c r="I19" s="4">
        <f>INDEX('!참조_ENUM'!$B$3:$B$9,MATCH(J19,'!참조_ENUM'!$C$3:$C$9,0))</f>
        <v>2</v>
      </c>
      <c r="J19" s="8" t="s">
        <v>96</v>
      </c>
      <c r="K19" s="4">
        <f>INDEX('!참조_ENUM'!$R$3:$R$7,MATCH(L19,'!참조_ENUM'!$S$3:$S$7,0))</f>
        <v>4</v>
      </c>
      <c r="L19" s="8" t="s">
        <v>153</v>
      </c>
      <c r="M19" s="4">
        <v>32</v>
      </c>
      <c r="N19" s="10" t="s">
        <v>234</v>
      </c>
      <c r="O19" s="4">
        <v>175</v>
      </c>
      <c r="P19" s="4" t="s">
        <v>235</v>
      </c>
      <c r="Q19" s="4">
        <v>100009</v>
      </c>
      <c r="R19" s="4" t="s">
        <v>85</v>
      </c>
      <c r="S19" s="4" t="s">
        <v>87</v>
      </c>
      <c r="T19" s="4">
        <v>1011501</v>
      </c>
      <c r="U19" s="4">
        <v>1010602</v>
      </c>
      <c r="V19" s="4">
        <v>1010051</v>
      </c>
      <c r="W19" s="4" t="s">
        <v>336</v>
      </c>
      <c r="X19" s="4"/>
      <c r="Y19" s="4" t="s">
        <v>244</v>
      </c>
      <c r="Z19" s="4">
        <v>0.35</v>
      </c>
      <c r="AA19" s="4" t="b">
        <v>1</v>
      </c>
    </row>
    <row r="20" spans="1:27" x14ac:dyDescent="0.3">
      <c r="A20" s="4">
        <v>100016</v>
      </c>
      <c r="B20" s="4" t="s">
        <v>327</v>
      </c>
      <c r="C20" s="11" t="s">
        <v>305</v>
      </c>
      <c r="D20" s="4" t="s">
        <v>316</v>
      </c>
      <c r="E20" s="11" t="str">
        <f t="shared" si="0"/>
        <v>유미 (신)이다</v>
      </c>
      <c r="F20" s="4">
        <v>1</v>
      </c>
      <c r="G20" s="4">
        <f>INDEX('!참조_ENUM'!$N$3:$N$7,MATCH(H20,'!참조_ENUM'!$O$3:$O$7,0))</f>
        <v>3</v>
      </c>
      <c r="H20" s="11" t="s">
        <v>273</v>
      </c>
      <c r="I20" s="4">
        <f>INDEX('!참조_ENUM'!$B$3:$B$9,MATCH(J20,'!참조_ENUM'!$C$3:$C$9,0))</f>
        <v>2</v>
      </c>
      <c r="J20" s="8" t="s">
        <v>96</v>
      </c>
      <c r="K20" s="4">
        <f>INDEX('!참조_ENUM'!$R$3:$R$7,MATCH(L20,'!참조_ENUM'!$S$3:$S$7,0))</f>
        <v>4</v>
      </c>
      <c r="L20" s="8" t="s">
        <v>153</v>
      </c>
      <c r="M20" s="4">
        <v>32</v>
      </c>
      <c r="N20" s="10" t="s">
        <v>234</v>
      </c>
      <c r="O20" s="4">
        <v>175</v>
      </c>
      <c r="P20" s="4" t="s">
        <v>235</v>
      </c>
      <c r="Q20" s="4">
        <v>100009</v>
      </c>
      <c r="R20" s="4" t="s">
        <v>85</v>
      </c>
      <c r="S20" s="4" t="s">
        <v>87</v>
      </c>
      <c r="T20" s="4">
        <v>1011601</v>
      </c>
      <c r="U20" s="4">
        <v>1010602</v>
      </c>
      <c r="V20" s="4">
        <v>1010051</v>
      </c>
      <c r="W20" s="4" t="s">
        <v>337</v>
      </c>
      <c r="X20" s="4"/>
      <c r="Y20" s="4" t="s">
        <v>244</v>
      </c>
      <c r="Z20" s="4">
        <v>0.35</v>
      </c>
      <c r="AA20" s="4" t="b">
        <v>1</v>
      </c>
    </row>
    <row r="21" spans="1:27" x14ac:dyDescent="0.3">
      <c r="A21" s="4">
        <v>100017</v>
      </c>
      <c r="B21" s="4" t="s">
        <v>328</v>
      </c>
      <c r="C21" s="11" t="s">
        <v>306</v>
      </c>
      <c r="D21" s="4" t="s">
        <v>317</v>
      </c>
      <c r="E21" s="11" t="str">
        <f t="shared" si="0"/>
        <v>모리나이다</v>
      </c>
      <c r="F21" s="4">
        <v>1</v>
      </c>
      <c r="G21" s="4">
        <f>INDEX('!참조_ENUM'!$N$3:$N$7,MATCH(H21,'!참조_ENUM'!$O$3:$O$7,0))</f>
        <v>2</v>
      </c>
      <c r="H21" s="11" t="s">
        <v>93</v>
      </c>
      <c r="I21" s="4">
        <f>INDEX('!참조_ENUM'!$B$3:$B$9,MATCH(J21,'!참조_ENUM'!$C$3:$C$9,0))</f>
        <v>5</v>
      </c>
      <c r="J21" s="8" t="s">
        <v>148</v>
      </c>
      <c r="K21" s="4">
        <f>INDEX('!참조_ENUM'!$R$3:$R$7,MATCH(L21,'!참조_ENUM'!$S$3:$S$7,0))</f>
        <v>4</v>
      </c>
      <c r="L21" s="8" t="s">
        <v>153</v>
      </c>
      <c r="M21" s="4">
        <v>32</v>
      </c>
      <c r="N21" s="10" t="s">
        <v>234</v>
      </c>
      <c r="O21" s="4">
        <v>175</v>
      </c>
      <c r="P21" s="4" t="s">
        <v>235</v>
      </c>
      <c r="Q21" s="4">
        <v>100009</v>
      </c>
      <c r="R21" s="4" t="s">
        <v>218</v>
      </c>
      <c r="S21" s="4" t="s">
        <v>219</v>
      </c>
      <c r="T21" s="4">
        <v>1011701</v>
      </c>
      <c r="U21" s="4">
        <v>1010602</v>
      </c>
      <c r="V21" s="4">
        <v>1010051</v>
      </c>
      <c r="W21" s="4" t="s">
        <v>338</v>
      </c>
      <c r="X21" s="4"/>
      <c r="Y21" s="4" t="s">
        <v>244</v>
      </c>
      <c r="Z21" s="4">
        <v>0.35</v>
      </c>
      <c r="AA21" s="4" t="b">
        <v>1</v>
      </c>
    </row>
    <row r="22" spans="1:27" x14ac:dyDescent="0.3">
      <c r="A22" s="4">
        <v>100018</v>
      </c>
      <c r="B22" s="4" t="s">
        <v>329</v>
      </c>
      <c r="C22" s="11" t="s">
        <v>307</v>
      </c>
      <c r="D22" s="4" t="s">
        <v>318</v>
      </c>
      <c r="E22" s="11" t="str">
        <f t="shared" si="0"/>
        <v>모리나(스킨)이다</v>
      </c>
      <c r="F22" s="4">
        <v>1</v>
      </c>
      <c r="G22" s="4">
        <f>INDEX('!참조_ENUM'!$N$3:$N$7,MATCH(H22,'!참조_ENUM'!$O$3:$O$7,0))</f>
        <v>2</v>
      </c>
      <c r="H22" s="11" t="s">
        <v>93</v>
      </c>
      <c r="I22" s="4">
        <f>INDEX('!참조_ENUM'!$B$3:$B$9,MATCH(J22,'!참조_ENUM'!$C$3:$C$9,0))</f>
        <v>5</v>
      </c>
      <c r="J22" s="8" t="s">
        <v>148</v>
      </c>
      <c r="K22" s="4">
        <f>INDEX('!참조_ENUM'!$R$3:$R$7,MATCH(L22,'!참조_ENUM'!$S$3:$S$7,0))</f>
        <v>4</v>
      </c>
      <c r="L22" s="8" t="s">
        <v>153</v>
      </c>
      <c r="M22" s="4">
        <v>32</v>
      </c>
      <c r="N22" s="10" t="s">
        <v>234</v>
      </c>
      <c r="O22" s="4">
        <v>175</v>
      </c>
      <c r="P22" s="4" t="s">
        <v>235</v>
      </c>
      <c r="Q22" s="4">
        <v>100009</v>
      </c>
      <c r="R22" s="4" t="s">
        <v>218</v>
      </c>
      <c r="S22" s="4" t="s">
        <v>219</v>
      </c>
      <c r="T22" s="4">
        <v>1011801</v>
      </c>
      <c r="U22" s="4">
        <v>1010602</v>
      </c>
      <c r="V22" s="4">
        <v>1010051</v>
      </c>
      <c r="W22" s="4" t="s">
        <v>339</v>
      </c>
      <c r="X22" s="4"/>
      <c r="Y22" s="4" t="s">
        <v>244</v>
      </c>
      <c r="Z22" s="4">
        <v>0.35</v>
      </c>
      <c r="AA22" s="4" t="b">
        <v>1</v>
      </c>
    </row>
    <row r="23" spans="1:27" x14ac:dyDescent="0.3">
      <c r="A23" s="4">
        <v>100019</v>
      </c>
      <c r="B23" s="4" t="s">
        <v>330</v>
      </c>
      <c r="C23" s="11" t="s">
        <v>308</v>
      </c>
      <c r="D23" s="4" t="s">
        <v>319</v>
      </c>
      <c r="E23" s="11" t="str">
        <f t="shared" si="0"/>
        <v>소피아이다</v>
      </c>
      <c r="F23" s="4">
        <v>1</v>
      </c>
      <c r="G23" s="4">
        <f>INDEX('!참조_ENUM'!$N$3:$N$7,MATCH(H23,'!참조_ENUM'!$O$3:$O$7,0))</f>
        <v>4</v>
      </c>
      <c r="H23" s="11" t="s">
        <v>95</v>
      </c>
      <c r="I23" s="4">
        <f>INDEX('!참조_ENUM'!$B$3:$B$9,MATCH(J23,'!참조_ENUM'!$C$3:$C$9,0))</f>
        <v>1</v>
      </c>
      <c r="J23" s="8" t="s">
        <v>129</v>
      </c>
      <c r="K23" s="4">
        <f>INDEX('!참조_ENUM'!$R$3:$R$7,MATCH(L23,'!참조_ENUM'!$S$3:$S$7,0))</f>
        <v>1</v>
      </c>
      <c r="L23" s="8" t="s">
        <v>152</v>
      </c>
      <c r="M23" s="4">
        <v>32</v>
      </c>
      <c r="N23" s="10" t="s">
        <v>234</v>
      </c>
      <c r="O23" s="4">
        <v>175</v>
      </c>
      <c r="P23" s="4" t="s">
        <v>235</v>
      </c>
      <c r="Q23" s="4">
        <v>100009</v>
      </c>
      <c r="R23" s="4" t="s">
        <v>137</v>
      </c>
      <c r="S23" s="4" t="s">
        <v>89</v>
      </c>
      <c r="T23" s="4">
        <v>1011901</v>
      </c>
      <c r="U23" s="4">
        <v>1010602</v>
      </c>
      <c r="V23" s="4">
        <v>1010051</v>
      </c>
      <c r="W23" s="4" t="s">
        <v>340</v>
      </c>
      <c r="X23" s="4"/>
      <c r="Y23" s="4" t="s">
        <v>244</v>
      </c>
      <c r="Z23" s="4">
        <v>0.35</v>
      </c>
      <c r="AA23" s="4" t="b">
        <v>1</v>
      </c>
    </row>
    <row r="24" spans="1:27" x14ac:dyDescent="0.3">
      <c r="A24" s="4">
        <v>100020</v>
      </c>
      <c r="B24" s="4" t="s">
        <v>331</v>
      </c>
      <c r="C24" s="11" t="s">
        <v>309</v>
      </c>
      <c r="D24" s="4" t="s">
        <v>320</v>
      </c>
      <c r="E24" s="11" t="str">
        <f t="shared" si="0"/>
        <v>라미이다</v>
      </c>
      <c r="F24" s="4">
        <v>1</v>
      </c>
      <c r="G24" s="4">
        <f>INDEX('!참조_ENUM'!$N$3:$N$7,MATCH(H24,'!참조_ENUM'!$O$3:$O$7,0))</f>
        <v>3</v>
      </c>
      <c r="H24" s="11" t="s">
        <v>94</v>
      </c>
      <c r="I24" s="4">
        <f>INDEX('!참조_ENUM'!$B$3:$B$9,MATCH(J24,'!참조_ENUM'!$C$3:$C$9,0))</f>
        <v>5</v>
      </c>
      <c r="J24" s="8" t="s">
        <v>148</v>
      </c>
      <c r="K24" s="4">
        <f>INDEX('!참조_ENUM'!$R$3:$R$7,MATCH(L24,'!참조_ENUM'!$S$3:$S$7,0))</f>
        <v>4</v>
      </c>
      <c r="L24" s="8" t="s">
        <v>153</v>
      </c>
      <c r="M24" s="4">
        <v>32</v>
      </c>
      <c r="N24" s="10" t="s">
        <v>234</v>
      </c>
      <c r="O24" s="4">
        <v>175</v>
      </c>
      <c r="P24" s="4" t="s">
        <v>235</v>
      </c>
      <c r="Q24" s="4">
        <v>100009</v>
      </c>
      <c r="R24" s="4" t="s">
        <v>218</v>
      </c>
      <c r="S24" s="4" t="s">
        <v>219</v>
      </c>
      <c r="T24" s="4">
        <v>1012001</v>
      </c>
      <c r="U24" s="4">
        <v>1010602</v>
      </c>
      <c r="V24" s="4">
        <v>1010051</v>
      </c>
      <c r="W24" s="4" t="s">
        <v>341</v>
      </c>
      <c r="X24" s="4"/>
      <c r="Y24" s="4" t="s">
        <v>244</v>
      </c>
      <c r="Z24" s="4">
        <v>0.35</v>
      </c>
      <c r="AA24" s="4" t="b">
        <v>1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3F419FD-C813-4E3F-9701-4E344FD4F16F}">
          <x14:formula1>
            <xm:f>'!참조_ENUM'!$O$3:$O$7</xm:f>
          </x14:formula1>
          <xm:sqref>H5:H24</xm:sqref>
        </x14:dataValidation>
        <x14:dataValidation type="list" allowBlank="1" showInputMessage="1" showErrorMessage="1" xr:uid="{FE49CEC5-CA23-452C-AD15-7B4AB0347788}">
          <x14:formula1>
            <xm:f>'!참조_ENUM'!$C$3:$C$9</xm:f>
          </x14:formula1>
          <xm:sqref>J5:J24</xm:sqref>
        </x14:dataValidation>
        <x14:dataValidation type="list" allowBlank="1" showInputMessage="1" showErrorMessage="1" xr:uid="{868E2CAE-0D9D-4AA3-AA91-4715B4A0546C}">
          <x14:formula1>
            <xm:f>'!참조_ENUM'!$S$3:$S$7</xm:f>
          </x14:formula1>
          <xm:sqref>L5:L24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sheetPr codeName="Sheet5"/>
  <dimension ref="A1:AB124"/>
  <sheetViews>
    <sheetView tabSelected="1" workbookViewId="0">
      <pane xSplit="2" ySplit="4" topLeftCell="C47" activePane="bottomRight" state="frozen"/>
      <selection pane="topRight" activeCell="C1" sqref="C1"/>
      <selection pane="bottomLeft" activeCell="A5" sqref="A5"/>
      <selection pane="bottomRight" activeCell="L70" sqref="L70"/>
    </sheetView>
  </sheetViews>
  <sheetFormatPr defaultRowHeight="16.5" x14ac:dyDescent="0.3"/>
  <cols>
    <col min="1" max="1" width="27.625" bestFit="1" customWidth="1"/>
    <col min="2" max="2" width="20.5" bestFit="1" customWidth="1"/>
    <col min="3" max="3" width="12.125" bestFit="1" customWidth="1"/>
    <col min="4" max="4" width="11.875" bestFit="1" customWidth="1"/>
    <col min="5" max="5" width="12.75" customWidth="1"/>
    <col min="6" max="6" width="15.375" bestFit="1" customWidth="1"/>
    <col min="7" max="7" width="43.25" customWidth="1"/>
    <col min="8" max="8" width="52.875" customWidth="1"/>
    <col min="9" max="9" width="21.75" bestFit="1" customWidth="1"/>
    <col min="10" max="10" width="20.125" bestFit="1" customWidth="1"/>
    <col min="11" max="11" width="7.75" bestFit="1" customWidth="1"/>
    <col min="12" max="14" width="11.875" bestFit="1" customWidth="1"/>
    <col min="15" max="15" width="12" bestFit="1" customWidth="1"/>
    <col min="16" max="19" width="14.375" customWidth="1"/>
    <col min="20" max="20" width="15.875" bestFit="1" customWidth="1"/>
    <col min="21" max="21" width="8.375" bestFit="1" customWidth="1"/>
    <col min="22" max="22" width="9.25" bestFit="1" customWidth="1"/>
    <col min="23" max="25" width="9.25" customWidth="1"/>
    <col min="26" max="26" width="14.375" bestFit="1" customWidth="1"/>
    <col min="27" max="27" width="14.625" bestFit="1" customWidth="1"/>
    <col min="28" max="28" width="16.75" bestFit="1" customWidth="1"/>
  </cols>
  <sheetData>
    <row r="1" spans="1:28" x14ac:dyDescent="0.3">
      <c r="A1" t="s">
        <v>55</v>
      </c>
    </row>
    <row r="2" spans="1:28" x14ac:dyDescent="0.3">
      <c r="A2" s="1" t="s">
        <v>30</v>
      </c>
      <c r="B2" s="1" t="s">
        <v>31</v>
      </c>
      <c r="C2" s="1" t="s">
        <v>131</v>
      </c>
      <c r="D2" s="1" t="s">
        <v>57</v>
      </c>
      <c r="E2" s="1" t="s">
        <v>32</v>
      </c>
      <c r="F2" s="1" t="s">
        <v>35</v>
      </c>
      <c r="G2" s="1" t="s">
        <v>277</v>
      </c>
      <c r="H2" s="1" t="s">
        <v>278</v>
      </c>
      <c r="I2" s="1" t="s">
        <v>37</v>
      </c>
      <c r="J2" s="1" t="s">
        <v>38</v>
      </c>
      <c r="K2" s="1" t="s">
        <v>39</v>
      </c>
      <c r="L2" s="1" t="s">
        <v>125</v>
      </c>
      <c r="M2" s="1" t="s">
        <v>124</v>
      </c>
      <c r="N2" s="1" t="s">
        <v>127</v>
      </c>
      <c r="O2" s="1" t="s">
        <v>126</v>
      </c>
      <c r="P2" s="1" t="s">
        <v>138</v>
      </c>
      <c r="Q2" s="1" t="s">
        <v>139</v>
      </c>
      <c r="R2" s="1" t="s">
        <v>141</v>
      </c>
      <c r="S2" s="1" t="s">
        <v>140</v>
      </c>
      <c r="T2" s="1" t="s">
        <v>142</v>
      </c>
      <c r="U2" s="1" t="s">
        <v>59</v>
      </c>
      <c r="V2" s="1" t="s">
        <v>60</v>
      </c>
      <c r="W2" s="1" t="s">
        <v>143</v>
      </c>
      <c r="X2" s="1" t="s">
        <v>145</v>
      </c>
      <c r="Y2" s="1" t="s">
        <v>149</v>
      </c>
      <c r="Z2" s="1" t="s">
        <v>61</v>
      </c>
      <c r="AA2" s="1" t="s">
        <v>40</v>
      </c>
      <c r="AB2" s="1" t="s">
        <v>41</v>
      </c>
    </row>
    <row r="3" spans="1:28" x14ac:dyDescent="0.3">
      <c r="A3" s="2" t="s">
        <v>133</v>
      </c>
      <c r="B3" s="2" t="s">
        <v>7</v>
      </c>
      <c r="C3" s="2" t="s">
        <v>134</v>
      </c>
      <c r="D3" s="2" t="s">
        <v>16</v>
      </c>
      <c r="E3" s="2" t="s">
        <v>33</v>
      </c>
      <c r="F3" s="2" t="s">
        <v>7</v>
      </c>
      <c r="G3" s="2" t="s">
        <v>21</v>
      </c>
      <c r="H3" s="2" t="s">
        <v>21</v>
      </c>
      <c r="I3" s="2" t="s">
        <v>0</v>
      </c>
      <c r="J3" s="2" t="s">
        <v>0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  <c r="Y3" s="2" t="s">
        <v>16</v>
      </c>
      <c r="Z3" s="2" t="s">
        <v>16</v>
      </c>
      <c r="AA3" s="2" t="s">
        <v>16</v>
      </c>
      <c r="AB3" s="2" t="s">
        <v>7</v>
      </c>
    </row>
    <row r="4" spans="1:28" x14ac:dyDescent="0.3">
      <c r="A4" s="3" t="s">
        <v>10</v>
      </c>
      <c r="B4" s="3" t="s">
        <v>9</v>
      </c>
      <c r="C4" s="3" t="s">
        <v>132</v>
      </c>
      <c r="D4" s="3" t="s">
        <v>58</v>
      </c>
      <c r="E4" s="3" t="s">
        <v>34</v>
      </c>
      <c r="F4" s="3" t="s">
        <v>36</v>
      </c>
      <c r="G4" s="3" t="s">
        <v>276</v>
      </c>
      <c r="H4" s="3" t="s">
        <v>43</v>
      </c>
      <c r="I4" s="3" t="s">
        <v>44</v>
      </c>
      <c r="J4" s="3" t="s">
        <v>128</v>
      </c>
      <c r="K4" s="3" t="s">
        <v>161</v>
      </c>
      <c r="L4" s="3" t="s">
        <v>162</v>
      </c>
      <c r="M4" s="3" t="s">
        <v>163</v>
      </c>
      <c r="N4" s="3" t="s">
        <v>164</v>
      </c>
      <c r="O4" s="3" t="s">
        <v>165</v>
      </c>
      <c r="P4" s="3" t="s">
        <v>166</v>
      </c>
      <c r="Q4" s="3" t="s">
        <v>167</v>
      </c>
      <c r="R4" s="3" t="s">
        <v>168</v>
      </c>
      <c r="S4" s="3" t="s">
        <v>169</v>
      </c>
      <c r="T4" s="3" t="s">
        <v>170</v>
      </c>
      <c r="U4" s="3" t="s">
        <v>63</v>
      </c>
      <c r="V4" s="3" t="s">
        <v>65</v>
      </c>
      <c r="W4" s="3" t="s">
        <v>144</v>
      </c>
      <c r="X4" s="3" t="s">
        <v>146</v>
      </c>
      <c r="Y4" s="3" t="s">
        <v>150</v>
      </c>
      <c r="Z4" s="3" t="s">
        <v>62</v>
      </c>
      <c r="AA4" s="3" t="s">
        <v>45</v>
      </c>
      <c r="AB4" s="3" t="s">
        <v>46</v>
      </c>
    </row>
    <row r="5" spans="1:28" x14ac:dyDescent="0.3">
      <c r="A5" s="4">
        <v>100001</v>
      </c>
      <c r="B5" s="11" t="str">
        <f>VLOOKUP(A5,pc_data!A:C,3,FALSE)</f>
        <v>루시아</v>
      </c>
      <c r="C5" s="4">
        <v>1</v>
      </c>
      <c r="D5" s="4">
        <v>7</v>
      </c>
      <c r="E5" s="4">
        <f>INDEX('!참조_ENUM'!$F$3:$F$6,MATCH(F5,'!참조_ENUM'!$G$3:$G$6,0))</f>
        <v>2</v>
      </c>
      <c r="F5" s="8" t="s">
        <v>98</v>
      </c>
      <c r="G5" s="4" t="s">
        <v>279</v>
      </c>
      <c r="H5" s="4" t="s">
        <v>281</v>
      </c>
      <c r="I5" s="4">
        <v>0</v>
      </c>
      <c r="J5" s="4">
        <v>100004</v>
      </c>
      <c r="K5" s="4">
        <v>525</v>
      </c>
      <c r="L5" s="4">
        <v>0</v>
      </c>
      <c r="M5" s="4">
        <v>62</v>
      </c>
      <c r="N5" s="4">
        <v>1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90</v>
      </c>
      <c r="X5" s="4">
        <v>0</v>
      </c>
      <c r="Y5" s="4">
        <v>0</v>
      </c>
      <c r="Z5" s="4">
        <v>0</v>
      </c>
      <c r="AA5" s="4">
        <v>5</v>
      </c>
      <c r="AB5" s="4" t="s">
        <v>48</v>
      </c>
    </row>
    <row r="6" spans="1:28" x14ac:dyDescent="0.3">
      <c r="A6" s="4">
        <v>100001</v>
      </c>
      <c r="B6" s="11" t="str">
        <f>VLOOKUP(A6,pc_data!A:C,3,FALSE)</f>
        <v>루시아</v>
      </c>
      <c r="C6" s="4">
        <v>2</v>
      </c>
      <c r="D6" s="4">
        <v>7</v>
      </c>
      <c r="E6" s="4">
        <f>INDEX('!참조_ENUM'!$F$3:$F$6,MATCH(F6,'!참조_ENUM'!$G$3:$G$6,0))</f>
        <v>2</v>
      </c>
      <c r="F6" s="8" t="s">
        <v>98</v>
      </c>
      <c r="G6" s="4" t="s">
        <v>279</v>
      </c>
      <c r="H6" s="4" t="s">
        <v>281</v>
      </c>
      <c r="I6" s="4">
        <v>0</v>
      </c>
      <c r="J6" s="4">
        <v>100004</v>
      </c>
      <c r="K6" s="4">
        <v>540</v>
      </c>
      <c r="L6" s="4">
        <v>0</v>
      </c>
      <c r="M6" s="4">
        <v>63</v>
      </c>
      <c r="N6" s="4">
        <v>1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95</v>
      </c>
      <c r="X6" s="4">
        <v>0</v>
      </c>
      <c r="Y6" s="4">
        <v>0</v>
      </c>
      <c r="Z6" s="4">
        <v>0</v>
      </c>
      <c r="AA6" s="4">
        <v>5</v>
      </c>
      <c r="AB6" s="4" t="s">
        <v>48</v>
      </c>
    </row>
    <row r="7" spans="1:28" x14ac:dyDescent="0.3">
      <c r="A7" s="4">
        <v>100001</v>
      </c>
      <c r="B7" s="11" t="str">
        <f>VLOOKUP(A7,pc_data!A:C,3,FALSE)</f>
        <v>루시아</v>
      </c>
      <c r="C7" s="4">
        <v>3</v>
      </c>
      <c r="D7" s="4">
        <v>7</v>
      </c>
      <c r="E7" s="4">
        <f>INDEX('!참조_ENUM'!$F$3:$F$6,MATCH(F7,'!참조_ENUM'!$G$3:$G$6,0))</f>
        <v>2</v>
      </c>
      <c r="F7" s="8" t="s">
        <v>98</v>
      </c>
      <c r="G7" s="4" t="s">
        <v>279</v>
      </c>
      <c r="H7" s="4" t="s">
        <v>281</v>
      </c>
      <c r="I7" s="4">
        <v>0</v>
      </c>
      <c r="J7" s="4">
        <v>100004</v>
      </c>
      <c r="K7" s="4">
        <v>565</v>
      </c>
      <c r="L7" s="4">
        <v>0</v>
      </c>
      <c r="M7" s="4">
        <v>66</v>
      </c>
      <c r="N7" s="4">
        <v>1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103</v>
      </c>
      <c r="X7" s="4">
        <v>0</v>
      </c>
      <c r="Y7" s="4">
        <v>0</v>
      </c>
      <c r="Z7" s="4">
        <v>0</v>
      </c>
      <c r="AA7" s="4">
        <v>5</v>
      </c>
      <c r="AB7" s="4" t="s">
        <v>48</v>
      </c>
    </row>
    <row r="8" spans="1:28" x14ac:dyDescent="0.3">
      <c r="A8" s="4">
        <v>100001</v>
      </c>
      <c r="B8" s="11" t="str">
        <f>VLOOKUP(A8,pc_data!A:C,3,FALSE)</f>
        <v>루시아</v>
      </c>
      <c r="C8" s="4">
        <v>4</v>
      </c>
      <c r="D8" s="4">
        <v>7</v>
      </c>
      <c r="E8" s="4">
        <f>INDEX('!참조_ENUM'!$F$3:$F$6,MATCH(F8,'!참조_ENUM'!$G$3:$G$6,0))</f>
        <v>2</v>
      </c>
      <c r="F8" s="8" t="s">
        <v>217</v>
      </c>
      <c r="G8" s="4" t="s">
        <v>279</v>
      </c>
      <c r="H8" s="4" t="s">
        <v>281</v>
      </c>
      <c r="I8" s="4">
        <v>0</v>
      </c>
      <c r="J8" s="4">
        <v>100004</v>
      </c>
      <c r="K8" s="4">
        <v>598</v>
      </c>
      <c r="L8" s="4">
        <v>0</v>
      </c>
      <c r="M8" s="4">
        <v>70</v>
      </c>
      <c r="N8" s="4">
        <v>1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116</v>
      </c>
      <c r="X8" s="4">
        <v>0</v>
      </c>
      <c r="Y8" s="4">
        <v>0</v>
      </c>
      <c r="Z8" s="4">
        <v>0</v>
      </c>
      <c r="AA8" s="4">
        <v>5</v>
      </c>
      <c r="AB8" s="4" t="s">
        <v>48</v>
      </c>
    </row>
    <row r="9" spans="1:28" x14ac:dyDescent="0.3">
      <c r="A9" s="4">
        <v>100001</v>
      </c>
      <c r="B9" s="11" t="str">
        <f>VLOOKUP(A9,pc_data!A:C,3,FALSE)</f>
        <v>루시아</v>
      </c>
      <c r="C9" s="4">
        <v>5</v>
      </c>
      <c r="D9" s="4">
        <v>7</v>
      </c>
      <c r="E9" s="4">
        <f>INDEX('!참조_ENUM'!$F$3:$F$6,MATCH(F9,'!참조_ENUM'!$G$3:$G$6,0))</f>
        <v>2</v>
      </c>
      <c r="F9" s="8" t="s">
        <v>98</v>
      </c>
      <c r="G9" s="4" t="s">
        <v>279</v>
      </c>
      <c r="H9" s="4" t="s">
        <v>281</v>
      </c>
      <c r="I9" s="4">
        <v>0</v>
      </c>
      <c r="J9" s="4">
        <v>100004</v>
      </c>
      <c r="K9" s="4">
        <v>643</v>
      </c>
      <c r="L9" s="4">
        <v>0</v>
      </c>
      <c r="M9" s="4">
        <v>76</v>
      </c>
      <c r="N9" s="4">
        <v>1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133</v>
      </c>
      <c r="X9" s="4">
        <v>0</v>
      </c>
      <c r="Y9" s="4">
        <v>0</v>
      </c>
      <c r="Z9" s="4">
        <v>0</v>
      </c>
      <c r="AA9" s="4">
        <v>5</v>
      </c>
      <c r="AB9" s="4" t="s">
        <v>48</v>
      </c>
    </row>
    <row r="10" spans="1:28" x14ac:dyDescent="0.3">
      <c r="A10" s="4">
        <v>100001</v>
      </c>
      <c r="B10" s="11" t="str">
        <f>VLOOKUP(A10,pc_data!A:C,3,FALSE)</f>
        <v>루시아</v>
      </c>
      <c r="C10" s="4">
        <v>6</v>
      </c>
      <c r="D10" s="4">
        <v>7</v>
      </c>
      <c r="E10" s="4">
        <f>INDEX('!참조_ENUM'!$F$3:$F$6,MATCH(F10,'!참조_ENUM'!$G$3:$G$6,0))</f>
        <v>2</v>
      </c>
      <c r="F10" s="8" t="s">
        <v>98</v>
      </c>
      <c r="G10" s="4" t="s">
        <v>279</v>
      </c>
      <c r="H10" s="4" t="s">
        <v>281</v>
      </c>
      <c r="I10" s="4">
        <v>0</v>
      </c>
      <c r="J10" s="4">
        <v>100004</v>
      </c>
      <c r="K10" s="4">
        <v>701</v>
      </c>
      <c r="L10" s="4">
        <v>0</v>
      </c>
      <c r="M10" s="4">
        <v>82</v>
      </c>
      <c r="N10" s="4">
        <v>1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158</v>
      </c>
      <c r="X10" s="4">
        <v>0</v>
      </c>
      <c r="Y10" s="4">
        <v>0</v>
      </c>
      <c r="Z10" s="4">
        <v>0</v>
      </c>
      <c r="AA10" s="4">
        <v>5</v>
      </c>
      <c r="AB10" s="4" t="s">
        <v>48</v>
      </c>
    </row>
    <row r="11" spans="1:28" s="13" customFormat="1" x14ac:dyDescent="0.3">
      <c r="A11" s="12">
        <v>100002</v>
      </c>
      <c r="B11" s="11" t="str">
        <f>VLOOKUP(A11,pc_data!A:C,3,FALSE)</f>
        <v>라일라</v>
      </c>
      <c r="C11" s="12">
        <v>1</v>
      </c>
      <c r="D11" s="12">
        <v>12</v>
      </c>
      <c r="E11" s="12">
        <f>INDEX('!참조_ENUM'!$F$3:$F$6,MATCH(F11,'!참조_ENUM'!$G$3:$G$6,0))</f>
        <v>3</v>
      </c>
      <c r="F11" s="12" t="s">
        <v>99</v>
      </c>
      <c r="G11" s="12" t="s">
        <v>280</v>
      </c>
      <c r="H11" s="12" t="s">
        <v>282</v>
      </c>
      <c r="I11" s="12">
        <v>0</v>
      </c>
      <c r="J11" s="12">
        <v>100104</v>
      </c>
      <c r="K11" s="12">
        <v>535</v>
      </c>
      <c r="L11" s="12">
        <v>117</v>
      </c>
      <c r="M11" s="12">
        <v>0</v>
      </c>
      <c r="N11" s="12">
        <v>1</v>
      </c>
      <c r="O11" s="12">
        <v>1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5</v>
      </c>
      <c r="AB11" s="12" t="s">
        <v>49</v>
      </c>
    </row>
    <row r="12" spans="1:28" s="13" customFormat="1" x14ac:dyDescent="0.3">
      <c r="A12" s="12">
        <v>100002</v>
      </c>
      <c r="B12" s="11" t="str">
        <f>VLOOKUP(A12,pc_data!A:C,3,FALSE)</f>
        <v>라일라</v>
      </c>
      <c r="C12" s="12">
        <v>2</v>
      </c>
      <c r="D12" s="12">
        <v>12</v>
      </c>
      <c r="E12" s="12">
        <f>INDEX('!참조_ENUM'!$F$3:$F$6,MATCH(F12,'!참조_ENUM'!$G$3:$G$6,0))</f>
        <v>3</v>
      </c>
      <c r="F12" s="12" t="s">
        <v>99</v>
      </c>
      <c r="G12" s="12" t="s">
        <v>280</v>
      </c>
      <c r="H12" s="12" t="s">
        <v>282</v>
      </c>
      <c r="I12" s="12">
        <v>0</v>
      </c>
      <c r="J12" s="12">
        <v>100104</v>
      </c>
      <c r="K12" s="12">
        <v>556</v>
      </c>
      <c r="L12" s="12">
        <v>122</v>
      </c>
      <c r="M12" s="12">
        <v>0</v>
      </c>
      <c r="N12" s="12">
        <v>1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5</v>
      </c>
      <c r="AB12" s="12" t="s">
        <v>49</v>
      </c>
    </row>
    <row r="13" spans="1:28" s="13" customFormat="1" x14ac:dyDescent="0.3">
      <c r="A13" s="12">
        <v>100002</v>
      </c>
      <c r="B13" s="11" t="str">
        <f>VLOOKUP(A13,pc_data!A:C,3,FALSE)</f>
        <v>라일라</v>
      </c>
      <c r="C13" s="12">
        <v>3</v>
      </c>
      <c r="D13" s="12">
        <v>12</v>
      </c>
      <c r="E13" s="12">
        <f>INDEX('!참조_ENUM'!$F$3:$F$6,MATCH(F13,'!참조_ENUM'!$G$3:$G$6,0))</f>
        <v>3</v>
      </c>
      <c r="F13" s="12" t="s">
        <v>99</v>
      </c>
      <c r="G13" s="12" t="s">
        <v>280</v>
      </c>
      <c r="H13" s="12" t="s">
        <v>282</v>
      </c>
      <c r="I13" s="12">
        <v>0</v>
      </c>
      <c r="J13" s="12">
        <v>100104</v>
      </c>
      <c r="K13" s="12">
        <v>589</v>
      </c>
      <c r="L13" s="12">
        <v>132</v>
      </c>
      <c r="M13" s="12">
        <v>0</v>
      </c>
      <c r="N13" s="12">
        <v>1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5</v>
      </c>
      <c r="AB13" s="12" t="s">
        <v>49</v>
      </c>
    </row>
    <row r="14" spans="1:28" s="13" customFormat="1" x14ac:dyDescent="0.3">
      <c r="A14" s="12">
        <v>100002</v>
      </c>
      <c r="B14" s="11" t="str">
        <f>VLOOKUP(A14,pc_data!A:C,3,FALSE)</f>
        <v>라일라</v>
      </c>
      <c r="C14" s="12">
        <v>4</v>
      </c>
      <c r="D14" s="12">
        <v>12</v>
      </c>
      <c r="E14" s="12">
        <f>INDEX('!참조_ENUM'!$F$3:$F$6,MATCH(F14,'!참조_ENUM'!$G$3:$G$6,0))</f>
        <v>3</v>
      </c>
      <c r="F14" s="12" t="s">
        <v>99</v>
      </c>
      <c r="G14" s="12" t="s">
        <v>280</v>
      </c>
      <c r="H14" s="12" t="s">
        <v>282</v>
      </c>
      <c r="I14" s="12">
        <v>0</v>
      </c>
      <c r="J14" s="12">
        <v>100104</v>
      </c>
      <c r="K14" s="12">
        <v>636</v>
      </c>
      <c r="L14" s="12">
        <v>145</v>
      </c>
      <c r="M14" s="12">
        <v>0</v>
      </c>
      <c r="N14" s="12">
        <v>1</v>
      </c>
      <c r="O14" s="12">
        <v>1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5</v>
      </c>
      <c r="AB14" s="12" t="s">
        <v>49</v>
      </c>
    </row>
    <row r="15" spans="1:28" s="13" customFormat="1" x14ac:dyDescent="0.3">
      <c r="A15" s="12">
        <v>100002</v>
      </c>
      <c r="B15" s="11" t="str">
        <f>VLOOKUP(A15,pc_data!A:C,3,FALSE)</f>
        <v>라일라</v>
      </c>
      <c r="C15" s="12">
        <v>5</v>
      </c>
      <c r="D15" s="12">
        <v>12</v>
      </c>
      <c r="E15" s="12">
        <f>INDEX('!참조_ENUM'!$F$3:$F$6,MATCH(F15,'!참조_ENUM'!$G$3:$G$6,0))</f>
        <v>3</v>
      </c>
      <c r="F15" s="12" t="s">
        <v>99</v>
      </c>
      <c r="G15" s="12" t="s">
        <v>280</v>
      </c>
      <c r="H15" s="12" t="s">
        <v>282</v>
      </c>
      <c r="I15" s="12">
        <v>0</v>
      </c>
      <c r="J15" s="12">
        <v>100104</v>
      </c>
      <c r="K15" s="12">
        <v>700</v>
      </c>
      <c r="L15" s="12">
        <v>163</v>
      </c>
      <c r="M15" s="12">
        <v>0</v>
      </c>
      <c r="N15" s="12">
        <v>1</v>
      </c>
      <c r="O15" s="12">
        <v>1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5</v>
      </c>
      <c r="AB15" s="12" t="s">
        <v>49</v>
      </c>
    </row>
    <row r="16" spans="1:28" s="13" customFormat="1" x14ac:dyDescent="0.3">
      <c r="A16" s="12">
        <v>100002</v>
      </c>
      <c r="B16" s="11" t="str">
        <f>VLOOKUP(A16,pc_data!A:C,3,FALSE)</f>
        <v>라일라</v>
      </c>
      <c r="C16" s="12">
        <v>6</v>
      </c>
      <c r="D16" s="12">
        <v>12</v>
      </c>
      <c r="E16" s="12">
        <f>INDEX('!참조_ENUM'!$F$3:$F$6,MATCH(F16,'!참조_ENUM'!$G$3:$G$6,0))</f>
        <v>3</v>
      </c>
      <c r="F16" s="12" t="s">
        <v>99</v>
      </c>
      <c r="G16" s="12" t="s">
        <v>280</v>
      </c>
      <c r="H16" s="12" t="s">
        <v>282</v>
      </c>
      <c r="I16" s="12">
        <v>0</v>
      </c>
      <c r="J16" s="12">
        <v>100104</v>
      </c>
      <c r="K16" s="12">
        <v>784</v>
      </c>
      <c r="L16" s="12">
        <v>187</v>
      </c>
      <c r="M16" s="12">
        <v>0</v>
      </c>
      <c r="N16" s="12">
        <v>1</v>
      </c>
      <c r="O16" s="12">
        <v>1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5</v>
      </c>
      <c r="AB16" s="12" t="s">
        <v>49</v>
      </c>
    </row>
    <row r="17" spans="1:28" x14ac:dyDescent="0.3">
      <c r="A17" s="4">
        <v>100003</v>
      </c>
      <c r="B17" s="11" t="str">
        <f>VLOOKUP(A17,pc_data!A:C,3,FALSE)</f>
        <v>바이올렛</v>
      </c>
      <c r="C17" s="4">
        <v>1</v>
      </c>
      <c r="D17" s="4">
        <v>5</v>
      </c>
      <c r="E17" s="4">
        <f>INDEX('!참조_ENUM'!$F$3:$F$6,MATCH(F17,'!참조_ENUM'!$G$3:$G$6,0))</f>
        <v>2</v>
      </c>
      <c r="F17" s="8" t="s">
        <v>98</v>
      </c>
      <c r="G17" s="4" t="s">
        <v>283</v>
      </c>
      <c r="H17" s="4" t="s">
        <v>284</v>
      </c>
      <c r="I17" s="4">
        <v>0</v>
      </c>
      <c r="J17" s="4">
        <v>100204</v>
      </c>
      <c r="K17" s="4">
        <v>760</v>
      </c>
      <c r="L17" s="4">
        <v>103</v>
      </c>
      <c r="M17" s="4">
        <v>0</v>
      </c>
      <c r="N17" s="4">
        <v>2</v>
      </c>
      <c r="O17" s="4">
        <v>2</v>
      </c>
      <c r="P17" s="4">
        <v>7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5</v>
      </c>
      <c r="AB17" s="4" t="s">
        <v>48</v>
      </c>
    </row>
    <row r="18" spans="1:28" x14ac:dyDescent="0.3">
      <c r="A18" s="4">
        <v>100003</v>
      </c>
      <c r="B18" s="11" t="str">
        <f>VLOOKUP(A18,pc_data!A:C,3,FALSE)</f>
        <v>바이올렛</v>
      </c>
      <c r="C18" s="4">
        <v>2</v>
      </c>
      <c r="D18" s="4">
        <v>5</v>
      </c>
      <c r="E18" s="4">
        <f>INDEX('!참조_ENUM'!$F$3:$F$6,MATCH(F18,'!참조_ENUM'!$G$3:$G$6,0))</f>
        <v>2</v>
      </c>
      <c r="F18" s="8" t="s">
        <v>98</v>
      </c>
      <c r="G18" s="4" t="s">
        <v>283</v>
      </c>
      <c r="H18" s="4" t="s">
        <v>284</v>
      </c>
      <c r="I18" s="4">
        <v>0</v>
      </c>
      <c r="J18" s="4">
        <v>100204</v>
      </c>
      <c r="K18" s="4">
        <v>782</v>
      </c>
      <c r="L18" s="4">
        <v>106</v>
      </c>
      <c r="M18" s="4">
        <v>0</v>
      </c>
      <c r="N18" s="4">
        <v>2</v>
      </c>
      <c r="O18" s="4">
        <v>2</v>
      </c>
      <c r="P18" s="4">
        <v>7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5</v>
      </c>
      <c r="AB18" s="4" t="s">
        <v>48</v>
      </c>
    </row>
    <row r="19" spans="1:28" x14ac:dyDescent="0.3">
      <c r="A19" s="4">
        <v>100003</v>
      </c>
      <c r="B19" s="11" t="str">
        <f>VLOOKUP(A19,pc_data!A:C,3,FALSE)</f>
        <v>바이올렛</v>
      </c>
      <c r="C19" s="4">
        <v>3</v>
      </c>
      <c r="D19" s="4">
        <v>5</v>
      </c>
      <c r="E19" s="4">
        <f>INDEX('!참조_ENUM'!$F$3:$F$6,MATCH(F19,'!참조_ENUM'!$G$3:$G$6,0))</f>
        <v>2</v>
      </c>
      <c r="F19" s="8" t="s">
        <v>98</v>
      </c>
      <c r="G19" s="4" t="s">
        <v>283</v>
      </c>
      <c r="H19" s="4" t="s">
        <v>284</v>
      </c>
      <c r="I19" s="4">
        <v>0</v>
      </c>
      <c r="J19" s="4">
        <v>100204</v>
      </c>
      <c r="K19" s="4">
        <v>818</v>
      </c>
      <c r="L19" s="4">
        <v>111</v>
      </c>
      <c r="M19" s="4">
        <v>0</v>
      </c>
      <c r="N19" s="4">
        <v>2</v>
      </c>
      <c r="O19" s="4">
        <v>2</v>
      </c>
      <c r="P19" s="4">
        <v>8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5</v>
      </c>
      <c r="AB19" s="4" t="s">
        <v>48</v>
      </c>
    </row>
    <row r="20" spans="1:28" x14ac:dyDescent="0.3">
      <c r="A20" s="4">
        <v>100003</v>
      </c>
      <c r="B20" s="11" t="str">
        <f>VLOOKUP(A20,pc_data!A:C,3,FALSE)</f>
        <v>바이올렛</v>
      </c>
      <c r="C20" s="4">
        <v>4</v>
      </c>
      <c r="D20" s="4">
        <v>5</v>
      </c>
      <c r="E20" s="4">
        <f>INDEX('!참조_ENUM'!$F$3:$F$6,MATCH(F20,'!참조_ENUM'!$G$3:$G$6,0))</f>
        <v>2</v>
      </c>
      <c r="F20" s="8" t="s">
        <v>98</v>
      </c>
      <c r="G20" s="4" t="s">
        <v>283</v>
      </c>
      <c r="H20" s="4" t="s">
        <v>284</v>
      </c>
      <c r="I20" s="4">
        <v>0</v>
      </c>
      <c r="J20" s="4">
        <v>100204</v>
      </c>
      <c r="K20" s="4">
        <v>867</v>
      </c>
      <c r="L20" s="4">
        <v>119</v>
      </c>
      <c r="M20" s="4">
        <v>0</v>
      </c>
      <c r="N20" s="4">
        <v>2</v>
      </c>
      <c r="O20" s="4">
        <v>2</v>
      </c>
      <c r="P20" s="4">
        <v>8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5</v>
      </c>
      <c r="AB20" s="4" t="s">
        <v>48</v>
      </c>
    </row>
    <row r="21" spans="1:28" x14ac:dyDescent="0.3">
      <c r="A21" s="4">
        <v>100003</v>
      </c>
      <c r="B21" s="11" t="str">
        <f>VLOOKUP(A21,pc_data!A:C,3,FALSE)</f>
        <v>바이올렛</v>
      </c>
      <c r="C21" s="4">
        <v>5</v>
      </c>
      <c r="D21" s="4">
        <v>5</v>
      </c>
      <c r="E21" s="4">
        <f>INDEX('!참조_ENUM'!$F$3:$F$6,MATCH(F21,'!참조_ENUM'!$G$3:$G$6,0))</f>
        <v>2</v>
      </c>
      <c r="F21" s="8" t="s">
        <v>98</v>
      </c>
      <c r="G21" s="4" t="s">
        <v>283</v>
      </c>
      <c r="H21" s="4" t="s">
        <v>284</v>
      </c>
      <c r="I21" s="4">
        <v>0</v>
      </c>
      <c r="J21" s="4">
        <v>100204</v>
      </c>
      <c r="K21" s="4">
        <v>932</v>
      </c>
      <c r="L21" s="4">
        <v>129</v>
      </c>
      <c r="M21" s="4">
        <v>0</v>
      </c>
      <c r="N21" s="4">
        <v>2</v>
      </c>
      <c r="O21" s="4">
        <v>2</v>
      </c>
      <c r="P21" s="4">
        <v>10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5</v>
      </c>
      <c r="AB21" s="4" t="s">
        <v>48</v>
      </c>
    </row>
    <row r="22" spans="1:28" x14ac:dyDescent="0.3">
      <c r="A22" s="4">
        <v>100003</v>
      </c>
      <c r="B22" s="11" t="str">
        <f>VLOOKUP(A22,pc_data!A:C,3,FALSE)</f>
        <v>바이올렛</v>
      </c>
      <c r="C22" s="4">
        <v>6</v>
      </c>
      <c r="D22" s="4">
        <v>5</v>
      </c>
      <c r="E22" s="4">
        <f>INDEX('!참조_ENUM'!$F$3:$F$6,MATCH(F22,'!참조_ENUM'!$G$3:$G$6,0))</f>
        <v>2</v>
      </c>
      <c r="F22" s="8" t="s">
        <v>98</v>
      </c>
      <c r="G22" s="4" t="s">
        <v>283</v>
      </c>
      <c r="H22" s="4" t="s">
        <v>284</v>
      </c>
      <c r="I22" s="4">
        <v>0</v>
      </c>
      <c r="J22" s="4">
        <v>100204</v>
      </c>
      <c r="K22" s="4">
        <v>1016</v>
      </c>
      <c r="L22" s="4">
        <v>142</v>
      </c>
      <c r="M22" s="4">
        <v>0</v>
      </c>
      <c r="N22" s="4">
        <v>2</v>
      </c>
      <c r="O22" s="4">
        <v>2</v>
      </c>
      <c r="P22" s="4">
        <v>11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5</v>
      </c>
      <c r="AB22" s="4" t="s">
        <v>48</v>
      </c>
    </row>
    <row r="23" spans="1:28" s="13" customFormat="1" x14ac:dyDescent="0.3">
      <c r="A23" s="12">
        <v>100004</v>
      </c>
      <c r="B23" s="11" t="str">
        <f>VLOOKUP(A23,pc_data!A:C,3,FALSE)</f>
        <v>데이지</v>
      </c>
      <c r="C23" s="12">
        <v>1</v>
      </c>
      <c r="D23" s="12">
        <v>6</v>
      </c>
      <c r="E23" s="12">
        <f>INDEX('!참조_ENUM'!$F$3:$F$6,MATCH(F23,'!참조_ENUM'!$G$3:$G$6,0))</f>
        <v>2</v>
      </c>
      <c r="F23" s="12" t="s">
        <v>98</v>
      </c>
      <c r="G23" s="12" t="s">
        <v>285</v>
      </c>
      <c r="H23" s="12" t="s">
        <v>286</v>
      </c>
      <c r="I23" s="12">
        <v>0</v>
      </c>
      <c r="J23" s="12">
        <v>100304</v>
      </c>
      <c r="K23" s="12">
        <v>748</v>
      </c>
      <c r="L23" s="12">
        <v>102</v>
      </c>
      <c r="M23" s="12">
        <v>0</v>
      </c>
      <c r="N23" s="12">
        <v>2</v>
      </c>
      <c r="O23" s="12">
        <v>2</v>
      </c>
      <c r="P23" s="12">
        <v>10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5</v>
      </c>
      <c r="AB23" s="12" t="s">
        <v>49</v>
      </c>
    </row>
    <row r="24" spans="1:28" s="13" customFormat="1" x14ac:dyDescent="0.3">
      <c r="A24" s="12">
        <v>100004</v>
      </c>
      <c r="B24" s="11" t="str">
        <f>VLOOKUP(A24,pc_data!A:C,3,FALSE)</f>
        <v>데이지</v>
      </c>
      <c r="C24" s="12">
        <v>2</v>
      </c>
      <c r="D24" s="12">
        <v>6</v>
      </c>
      <c r="E24" s="12">
        <f>INDEX('!참조_ENUM'!$F$3:$F$6,MATCH(F24,'!참조_ENUM'!$G$3:$G$6,0))</f>
        <v>2</v>
      </c>
      <c r="F24" s="12" t="s">
        <v>98</v>
      </c>
      <c r="G24" s="12" t="s">
        <v>285</v>
      </c>
      <c r="H24" s="12" t="s">
        <v>286</v>
      </c>
      <c r="I24" s="12">
        <v>0</v>
      </c>
      <c r="J24" s="12">
        <v>100304</v>
      </c>
      <c r="K24" s="12">
        <v>770</v>
      </c>
      <c r="L24" s="12">
        <v>106</v>
      </c>
      <c r="M24" s="12">
        <v>0</v>
      </c>
      <c r="N24" s="12">
        <v>2</v>
      </c>
      <c r="O24" s="12">
        <v>2</v>
      </c>
      <c r="P24" s="12">
        <v>10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5</v>
      </c>
      <c r="AB24" s="12" t="s">
        <v>49</v>
      </c>
    </row>
    <row r="25" spans="1:28" s="13" customFormat="1" x14ac:dyDescent="0.3">
      <c r="A25" s="12">
        <v>100004</v>
      </c>
      <c r="B25" s="11" t="str">
        <f>VLOOKUP(A25,pc_data!A:C,3,FALSE)</f>
        <v>데이지</v>
      </c>
      <c r="C25" s="12">
        <v>3</v>
      </c>
      <c r="D25" s="12">
        <v>6</v>
      </c>
      <c r="E25" s="12">
        <f>INDEX('!참조_ENUM'!$F$3:$F$6,MATCH(F25,'!참조_ENUM'!$G$3:$G$6,0))</f>
        <v>2</v>
      </c>
      <c r="F25" s="12" t="s">
        <v>98</v>
      </c>
      <c r="G25" s="12" t="s">
        <v>285</v>
      </c>
      <c r="H25" s="12" t="s">
        <v>286</v>
      </c>
      <c r="I25" s="12">
        <v>0</v>
      </c>
      <c r="J25" s="12">
        <v>100304</v>
      </c>
      <c r="K25" s="12">
        <v>805</v>
      </c>
      <c r="L25" s="12">
        <v>114</v>
      </c>
      <c r="M25" s="12">
        <v>0</v>
      </c>
      <c r="N25" s="12">
        <v>2</v>
      </c>
      <c r="O25" s="12">
        <v>2</v>
      </c>
      <c r="P25" s="12">
        <v>11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5</v>
      </c>
      <c r="AB25" s="12" t="s">
        <v>49</v>
      </c>
    </row>
    <row r="26" spans="1:28" s="13" customFormat="1" x14ac:dyDescent="0.3">
      <c r="A26" s="12">
        <v>100004</v>
      </c>
      <c r="B26" s="11" t="str">
        <f>VLOOKUP(A26,pc_data!A:C,3,FALSE)</f>
        <v>데이지</v>
      </c>
      <c r="C26" s="12">
        <v>4</v>
      </c>
      <c r="D26" s="12">
        <v>6</v>
      </c>
      <c r="E26" s="12">
        <f>INDEX('!참조_ENUM'!$F$3:$F$6,MATCH(F26,'!참조_ENUM'!$G$3:$G$6,0))</f>
        <v>2</v>
      </c>
      <c r="F26" s="12" t="s">
        <v>98</v>
      </c>
      <c r="G26" s="12" t="s">
        <v>285</v>
      </c>
      <c r="H26" s="12" t="s">
        <v>286</v>
      </c>
      <c r="I26" s="12">
        <v>0</v>
      </c>
      <c r="J26" s="12">
        <v>100304</v>
      </c>
      <c r="K26" s="12">
        <v>853</v>
      </c>
      <c r="L26" s="12">
        <v>125</v>
      </c>
      <c r="M26" s="12">
        <v>0</v>
      </c>
      <c r="N26" s="12">
        <v>2</v>
      </c>
      <c r="O26" s="12">
        <v>2</v>
      </c>
      <c r="P26" s="12">
        <v>12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5</v>
      </c>
      <c r="AB26" s="12" t="s">
        <v>49</v>
      </c>
    </row>
    <row r="27" spans="1:28" s="13" customFormat="1" x14ac:dyDescent="0.3">
      <c r="A27" s="12">
        <v>100004</v>
      </c>
      <c r="B27" s="11" t="str">
        <f>VLOOKUP(A27,pc_data!A:C,3,FALSE)</f>
        <v>데이지</v>
      </c>
      <c r="C27" s="12">
        <v>5</v>
      </c>
      <c r="D27" s="12">
        <v>6</v>
      </c>
      <c r="E27" s="12">
        <f>INDEX('!참조_ENUM'!$F$3:$F$6,MATCH(F27,'!참조_ENUM'!$G$3:$G$6,0))</f>
        <v>2</v>
      </c>
      <c r="F27" s="12" t="s">
        <v>98</v>
      </c>
      <c r="G27" s="12" t="s">
        <v>285</v>
      </c>
      <c r="H27" s="12" t="s">
        <v>286</v>
      </c>
      <c r="I27" s="12">
        <v>0</v>
      </c>
      <c r="J27" s="12">
        <v>100304</v>
      </c>
      <c r="K27" s="12">
        <v>917</v>
      </c>
      <c r="L27" s="12">
        <v>140</v>
      </c>
      <c r="M27" s="12">
        <v>0</v>
      </c>
      <c r="N27" s="12">
        <v>2</v>
      </c>
      <c r="O27" s="12">
        <v>2</v>
      </c>
      <c r="P27" s="12">
        <v>13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5</v>
      </c>
      <c r="AB27" s="12" t="s">
        <v>49</v>
      </c>
    </row>
    <row r="28" spans="1:28" s="13" customFormat="1" x14ac:dyDescent="0.3">
      <c r="A28" s="12">
        <v>100004</v>
      </c>
      <c r="B28" s="11" t="str">
        <f>VLOOKUP(A28,pc_data!A:C,3,FALSE)</f>
        <v>데이지</v>
      </c>
      <c r="C28" s="12">
        <v>6</v>
      </c>
      <c r="D28" s="12">
        <v>6</v>
      </c>
      <c r="E28" s="12">
        <f>INDEX('!참조_ENUM'!$F$3:$F$6,MATCH(F28,'!참조_ENUM'!$G$3:$G$6,0))</f>
        <v>2</v>
      </c>
      <c r="F28" s="12" t="s">
        <v>98</v>
      </c>
      <c r="G28" s="12" t="s">
        <v>285</v>
      </c>
      <c r="H28" s="12" t="s">
        <v>286</v>
      </c>
      <c r="I28" s="12">
        <v>0</v>
      </c>
      <c r="J28" s="12">
        <v>100304</v>
      </c>
      <c r="K28" s="12">
        <v>999</v>
      </c>
      <c r="L28" s="12">
        <v>160</v>
      </c>
      <c r="M28" s="12">
        <v>0</v>
      </c>
      <c r="N28" s="12">
        <v>2</v>
      </c>
      <c r="O28" s="12">
        <v>2</v>
      </c>
      <c r="P28" s="12">
        <v>14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5</v>
      </c>
      <c r="AB28" s="12" t="s">
        <v>49</v>
      </c>
    </row>
    <row r="29" spans="1:28" x14ac:dyDescent="0.3">
      <c r="A29" s="4">
        <v>100005</v>
      </c>
      <c r="B29" s="11" t="str">
        <f>VLOOKUP(A29,pc_data!A:C,3,FALSE)</f>
        <v>클레어</v>
      </c>
      <c r="C29" s="4">
        <v>1</v>
      </c>
      <c r="D29" s="4">
        <v>2</v>
      </c>
      <c r="E29" s="4">
        <f>INDEX('!참조_ENUM'!$F$3:$F$6,MATCH(F29,'!참조_ENUM'!$G$3:$G$6,0))</f>
        <v>1</v>
      </c>
      <c r="F29" s="8" t="s">
        <v>97</v>
      </c>
      <c r="G29" s="4" t="s">
        <v>287</v>
      </c>
      <c r="H29" s="4" t="s">
        <v>288</v>
      </c>
      <c r="I29" s="4">
        <v>0</v>
      </c>
      <c r="J29" s="4">
        <v>100504</v>
      </c>
      <c r="K29" s="4">
        <v>1082</v>
      </c>
      <c r="L29" s="4">
        <v>52</v>
      </c>
      <c r="M29" s="4">
        <v>0</v>
      </c>
      <c r="N29" s="4">
        <v>3</v>
      </c>
      <c r="O29" s="4">
        <v>2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32</v>
      </c>
      <c r="X29" s="4">
        <v>0</v>
      </c>
      <c r="Y29" s="4">
        <v>0</v>
      </c>
      <c r="Z29" s="4">
        <v>0</v>
      </c>
      <c r="AA29" s="4">
        <v>5</v>
      </c>
      <c r="AB29" s="4" t="s">
        <v>48</v>
      </c>
    </row>
    <row r="30" spans="1:28" x14ac:dyDescent="0.3">
      <c r="A30" s="4">
        <v>100005</v>
      </c>
      <c r="B30" s="11" t="str">
        <f>VLOOKUP(A30,pc_data!A:C,3,FALSE)</f>
        <v>클레어</v>
      </c>
      <c r="C30" s="4">
        <v>2</v>
      </c>
      <c r="D30" s="4">
        <v>2</v>
      </c>
      <c r="E30" s="4">
        <f>INDEX('!참조_ENUM'!$F$3:$F$6,MATCH(F30,'!참조_ENUM'!$G$3:$G$6,0))</f>
        <v>1</v>
      </c>
      <c r="F30" s="8" t="s">
        <v>97</v>
      </c>
      <c r="G30" s="4" t="s">
        <v>287</v>
      </c>
      <c r="H30" s="4" t="s">
        <v>288</v>
      </c>
      <c r="I30" s="4">
        <v>0</v>
      </c>
      <c r="J30" s="4">
        <v>100504</v>
      </c>
      <c r="K30" s="4">
        <v>1136</v>
      </c>
      <c r="L30" s="4">
        <v>53</v>
      </c>
      <c r="M30" s="4">
        <v>0</v>
      </c>
      <c r="N30" s="4">
        <v>3</v>
      </c>
      <c r="O30" s="4">
        <v>2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33</v>
      </c>
      <c r="X30" s="4">
        <v>0</v>
      </c>
      <c r="Y30" s="4">
        <v>0</v>
      </c>
      <c r="Z30" s="4">
        <v>0</v>
      </c>
      <c r="AA30" s="4">
        <v>5</v>
      </c>
      <c r="AB30" s="4" t="s">
        <v>48</v>
      </c>
    </row>
    <row r="31" spans="1:28" x14ac:dyDescent="0.3">
      <c r="A31" s="4">
        <v>100005</v>
      </c>
      <c r="B31" s="11" t="str">
        <f>VLOOKUP(A31,pc_data!A:C,3,FALSE)</f>
        <v>클레어</v>
      </c>
      <c r="C31" s="4">
        <v>3</v>
      </c>
      <c r="D31" s="4">
        <v>2</v>
      </c>
      <c r="E31" s="4">
        <f>INDEX('!참조_ENUM'!$F$3:$F$6,MATCH(F31,'!참조_ENUM'!$G$3:$G$6,0))</f>
        <v>1</v>
      </c>
      <c r="F31" s="8" t="s">
        <v>97</v>
      </c>
      <c r="G31" s="4" t="s">
        <v>287</v>
      </c>
      <c r="H31" s="4" t="s">
        <v>288</v>
      </c>
      <c r="I31" s="4">
        <v>0</v>
      </c>
      <c r="J31" s="4">
        <v>100504</v>
      </c>
      <c r="K31" s="4">
        <v>1221</v>
      </c>
      <c r="L31" s="4">
        <v>55</v>
      </c>
      <c r="M31" s="4">
        <v>0</v>
      </c>
      <c r="N31" s="4">
        <v>3</v>
      </c>
      <c r="O31" s="4">
        <v>2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35</v>
      </c>
      <c r="X31" s="4">
        <v>0</v>
      </c>
      <c r="Y31" s="4">
        <v>0</v>
      </c>
      <c r="Z31" s="4">
        <v>0</v>
      </c>
      <c r="AA31" s="4">
        <v>5</v>
      </c>
      <c r="AB31" s="4" t="s">
        <v>48</v>
      </c>
    </row>
    <row r="32" spans="1:28" x14ac:dyDescent="0.3">
      <c r="A32" s="4">
        <v>100005</v>
      </c>
      <c r="B32" s="11" t="str">
        <f>VLOOKUP(A32,pc_data!A:C,3,FALSE)</f>
        <v>클레어</v>
      </c>
      <c r="C32" s="4">
        <v>4</v>
      </c>
      <c r="D32" s="4">
        <v>2</v>
      </c>
      <c r="E32" s="4">
        <f>INDEX('!참조_ENUM'!$F$3:$F$6,MATCH(F32,'!참조_ENUM'!$G$3:$G$6,0))</f>
        <v>1</v>
      </c>
      <c r="F32" s="8" t="s">
        <v>97</v>
      </c>
      <c r="G32" s="4" t="s">
        <v>287</v>
      </c>
      <c r="H32" s="4" t="s">
        <v>288</v>
      </c>
      <c r="I32" s="4">
        <v>0</v>
      </c>
      <c r="J32" s="4">
        <v>100504</v>
      </c>
      <c r="K32" s="4">
        <v>1343</v>
      </c>
      <c r="L32" s="4">
        <v>59</v>
      </c>
      <c r="M32" s="4">
        <v>0</v>
      </c>
      <c r="N32" s="4">
        <v>3</v>
      </c>
      <c r="O32" s="4">
        <v>2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38</v>
      </c>
      <c r="X32" s="4">
        <v>0</v>
      </c>
      <c r="Y32" s="4">
        <v>0</v>
      </c>
      <c r="Z32" s="4">
        <v>0</v>
      </c>
      <c r="AA32" s="4">
        <v>5</v>
      </c>
      <c r="AB32" s="4" t="s">
        <v>48</v>
      </c>
    </row>
    <row r="33" spans="1:28" x14ac:dyDescent="0.3">
      <c r="A33" s="4">
        <v>100005</v>
      </c>
      <c r="B33" s="11" t="str">
        <f>VLOOKUP(A33,pc_data!A:C,3,FALSE)</f>
        <v>클레어</v>
      </c>
      <c r="C33" s="4">
        <v>5</v>
      </c>
      <c r="D33" s="4">
        <v>2</v>
      </c>
      <c r="E33" s="4">
        <f>INDEX('!참조_ENUM'!$F$3:$F$6,MATCH(F33,'!참조_ENUM'!$G$3:$G$6,0))</f>
        <v>1</v>
      </c>
      <c r="F33" s="8" t="s">
        <v>97</v>
      </c>
      <c r="G33" s="4" t="s">
        <v>287</v>
      </c>
      <c r="H33" s="4" t="s">
        <v>288</v>
      </c>
      <c r="I33" s="4">
        <v>0</v>
      </c>
      <c r="J33" s="4">
        <v>100504</v>
      </c>
      <c r="K33" s="4">
        <v>1511</v>
      </c>
      <c r="L33" s="4">
        <v>63</v>
      </c>
      <c r="M33" s="4">
        <v>0</v>
      </c>
      <c r="N33" s="4">
        <v>3</v>
      </c>
      <c r="O33" s="4">
        <v>2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41</v>
      </c>
      <c r="X33" s="4">
        <v>0</v>
      </c>
      <c r="Y33" s="4">
        <v>0</v>
      </c>
      <c r="Z33" s="4">
        <v>0</v>
      </c>
      <c r="AA33" s="4">
        <v>5</v>
      </c>
      <c r="AB33" s="4" t="s">
        <v>48</v>
      </c>
    </row>
    <row r="34" spans="1:28" x14ac:dyDescent="0.3">
      <c r="A34" s="4">
        <v>100005</v>
      </c>
      <c r="B34" s="11" t="str">
        <f>VLOOKUP(A34,pc_data!A:C,3,FALSE)</f>
        <v>클레어</v>
      </c>
      <c r="C34" s="4">
        <v>6</v>
      </c>
      <c r="D34" s="4">
        <v>2</v>
      </c>
      <c r="E34" s="4">
        <f>INDEX('!참조_ENUM'!$F$3:$F$6,MATCH(F34,'!참조_ENUM'!$G$3:$G$6,0))</f>
        <v>1</v>
      </c>
      <c r="F34" s="8" t="s">
        <v>97</v>
      </c>
      <c r="G34" s="4" t="s">
        <v>287</v>
      </c>
      <c r="H34" s="4" t="s">
        <v>288</v>
      </c>
      <c r="I34" s="4">
        <v>0</v>
      </c>
      <c r="J34" s="4">
        <v>100504</v>
      </c>
      <c r="K34" s="4">
        <v>1738</v>
      </c>
      <c r="L34" s="4">
        <v>69</v>
      </c>
      <c r="M34" s="4">
        <v>0</v>
      </c>
      <c r="N34" s="4">
        <v>4</v>
      </c>
      <c r="O34" s="4">
        <v>2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46</v>
      </c>
      <c r="X34" s="4">
        <v>0</v>
      </c>
      <c r="Y34" s="4">
        <v>0</v>
      </c>
      <c r="Z34" s="4">
        <v>0</v>
      </c>
      <c r="AA34" s="4">
        <v>5</v>
      </c>
      <c r="AB34" s="4" t="s">
        <v>48</v>
      </c>
    </row>
    <row r="35" spans="1:28" s="13" customFormat="1" x14ac:dyDescent="0.3">
      <c r="A35" s="12">
        <v>100006</v>
      </c>
      <c r="B35" s="11" t="str">
        <f>VLOOKUP(A35,pc_data!A:C,3,FALSE)</f>
        <v>에일린</v>
      </c>
      <c r="C35" s="12">
        <v>1</v>
      </c>
      <c r="D35" s="12">
        <v>3</v>
      </c>
      <c r="E35" s="12">
        <f>INDEX('!참조_ENUM'!$F$3:$F$6,MATCH(F35,'!참조_ENUM'!$G$3:$G$6,0))</f>
        <v>1</v>
      </c>
      <c r="F35" s="12" t="s">
        <v>97</v>
      </c>
      <c r="G35" s="12" t="s">
        <v>289</v>
      </c>
      <c r="H35" s="12" t="s">
        <v>290</v>
      </c>
      <c r="I35" s="12">
        <v>0</v>
      </c>
      <c r="J35" s="12">
        <v>100404</v>
      </c>
      <c r="K35" s="12">
        <v>956</v>
      </c>
      <c r="L35" s="12">
        <v>57</v>
      </c>
      <c r="M35" s="12">
        <v>0</v>
      </c>
      <c r="N35" s="12">
        <v>3</v>
      </c>
      <c r="O35" s="12">
        <v>3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40</v>
      </c>
      <c r="X35" s="12">
        <v>0</v>
      </c>
      <c r="Y35" s="12">
        <v>0</v>
      </c>
      <c r="Z35" s="12">
        <v>0</v>
      </c>
      <c r="AA35" s="12">
        <v>5</v>
      </c>
      <c r="AB35" s="12" t="s">
        <v>49</v>
      </c>
    </row>
    <row r="36" spans="1:28" s="13" customFormat="1" x14ac:dyDescent="0.3">
      <c r="A36" s="12">
        <v>100006</v>
      </c>
      <c r="B36" s="11" t="str">
        <f>VLOOKUP(A36,pc_data!A:C,3,FALSE)</f>
        <v>에일린</v>
      </c>
      <c r="C36" s="12">
        <v>2</v>
      </c>
      <c r="D36" s="12">
        <v>3</v>
      </c>
      <c r="E36" s="12">
        <f>INDEX('!참조_ENUM'!$F$3:$F$6,MATCH(F36,'!참조_ENUM'!$G$3:$G$6,0))</f>
        <v>1</v>
      </c>
      <c r="F36" s="12" t="s">
        <v>97</v>
      </c>
      <c r="G36" s="12" t="s">
        <v>289</v>
      </c>
      <c r="H36" s="12" t="s">
        <v>290</v>
      </c>
      <c r="I36" s="12">
        <v>0</v>
      </c>
      <c r="J36" s="12">
        <v>100404</v>
      </c>
      <c r="K36" s="12">
        <v>994</v>
      </c>
      <c r="L36" s="12">
        <v>58</v>
      </c>
      <c r="M36" s="12">
        <v>0</v>
      </c>
      <c r="N36" s="12">
        <v>3</v>
      </c>
      <c r="O36" s="12">
        <v>3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42</v>
      </c>
      <c r="X36" s="12">
        <v>0</v>
      </c>
      <c r="Y36" s="12">
        <v>0</v>
      </c>
      <c r="Z36" s="12">
        <v>0</v>
      </c>
      <c r="AA36" s="12">
        <v>5</v>
      </c>
      <c r="AB36" s="12" t="s">
        <v>49</v>
      </c>
    </row>
    <row r="37" spans="1:28" s="13" customFormat="1" x14ac:dyDescent="0.3">
      <c r="A37" s="12">
        <v>100006</v>
      </c>
      <c r="B37" s="11" t="str">
        <f>VLOOKUP(A37,pc_data!A:C,3,FALSE)</f>
        <v>에일린</v>
      </c>
      <c r="C37" s="12">
        <v>3</v>
      </c>
      <c r="D37" s="12">
        <v>3</v>
      </c>
      <c r="E37" s="12">
        <f>INDEX('!참조_ENUM'!$F$3:$F$6,MATCH(F37,'!참조_ENUM'!$G$3:$G$6,0))</f>
        <v>1</v>
      </c>
      <c r="F37" s="12" t="s">
        <v>97</v>
      </c>
      <c r="G37" s="12" t="s">
        <v>289</v>
      </c>
      <c r="H37" s="12" t="s">
        <v>290</v>
      </c>
      <c r="I37" s="12">
        <v>0</v>
      </c>
      <c r="J37" s="12">
        <v>100404</v>
      </c>
      <c r="K37" s="12">
        <v>1053</v>
      </c>
      <c r="L37" s="12">
        <v>61</v>
      </c>
      <c r="M37" s="12">
        <v>0</v>
      </c>
      <c r="N37" s="12">
        <v>3</v>
      </c>
      <c r="O37" s="12">
        <v>3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45</v>
      </c>
      <c r="X37" s="12">
        <v>0</v>
      </c>
      <c r="Y37" s="12">
        <v>0</v>
      </c>
      <c r="Z37" s="12">
        <v>0</v>
      </c>
      <c r="AA37" s="12">
        <v>5</v>
      </c>
      <c r="AB37" s="12" t="s">
        <v>49</v>
      </c>
    </row>
    <row r="38" spans="1:28" s="13" customFormat="1" x14ac:dyDescent="0.3">
      <c r="A38" s="12">
        <v>100006</v>
      </c>
      <c r="B38" s="11" t="str">
        <f>VLOOKUP(A38,pc_data!A:C,3,FALSE)</f>
        <v>에일린</v>
      </c>
      <c r="C38" s="12">
        <v>4</v>
      </c>
      <c r="D38" s="12">
        <v>3</v>
      </c>
      <c r="E38" s="12">
        <f>INDEX('!참조_ENUM'!$F$3:$F$6,MATCH(F38,'!참조_ENUM'!$G$3:$G$6,0))</f>
        <v>1</v>
      </c>
      <c r="F38" s="12" t="s">
        <v>97</v>
      </c>
      <c r="G38" s="12" t="s">
        <v>289</v>
      </c>
      <c r="H38" s="12" t="s">
        <v>290</v>
      </c>
      <c r="I38" s="12">
        <v>0</v>
      </c>
      <c r="J38" s="12">
        <v>100404</v>
      </c>
      <c r="K38" s="12">
        <v>1138</v>
      </c>
      <c r="L38" s="12">
        <v>65</v>
      </c>
      <c r="M38" s="12">
        <v>0</v>
      </c>
      <c r="N38" s="12">
        <v>3</v>
      </c>
      <c r="O38" s="12">
        <v>3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49</v>
      </c>
      <c r="X38" s="12">
        <v>0</v>
      </c>
      <c r="Y38" s="12">
        <v>0</v>
      </c>
      <c r="Z38" s="12">
        <v>0</v>
      </c>
      <c r="AA38" s="12">
        <v>5</v>
      </c>
      <c r="AB38" s="12" t="s">
        <v>49</v>
      </c>
    </row>
    <row r="39" spans="1:28" s="13" customFormat="1" x14ac:dyDescent="0.3">
      <c r="A39" s="12">
        <v>100006</v>
      </c>
      <c r="B39" s="11" t="str">
        <f>VLOOKUP(A39,pc_data!A:C,3,FALSE)</f>
        <v>에일린</v>
      </c>
      <c r="C39" s="12">
        <v>5</v>
      </c>
      <c r="D39" s="12">
        <v>3</v>
      </c>
      <c r="E39" s="12">
        <f>INDEX('!참조_ENUM'!$F$3:$F$6,MATCH(F39,'!참조_ENUM'!$G$3:$G$6,0))</f>
        <v>1</v>
      </c>
      <c r="F39" s="12" t="s">
        <v>97</v>
      </c>
      <c r="G39" s="12" t="s">
        <v>289</v>
      </c>
      <c r="H39" s="12" t="s">
        <v>290</v>
      </c>
      <c r="I39" s="12">
        <v>0</v>
      </c>
      <c r="J39" s="12">
        <v>100404</v>
      </c>
      <c r="K39" s="12">
        <v>1252</v>
      </c>
      <c r="L39" s="12">
        <v>69</v>
      </c>
      <c r="M39" s="12">
        <v>0</v>
      </c>
      <c r="N39" s="12">
        <v>3</v>
      </c>
      <c r="O39" s="12">
        <v>3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55</v>
      </c>
      <c r="X39" s="12">
        <v>0</v>
      </c>
      <c r="Y39" s="12">
        <v>0</v>
      </c>
      <c r="Z39" s="12">
        <v>0</v>
      </c>
      <c r="AA39" s="12">
        <v>5</v>
      </c>
      <c r="AB39" s="12" t="s">
        <v>49</v>
      </c>
    </row>
    <row r="40" spans="1:28" s="13" customFormat="1" x14ac:dyDescent="0.3">
      <c r="A40" s="12">
        <v>100006</v>
      </c>
      <c r="B40" s="11" t="str">
        <f>VLOOKUP(A40,pc_data!A:C,3,FALSE)</f>
        <v>에일린</v>
      </c>
      <c r="C40" s="12">
        <v>6</v>
      </c>
      <c r="D40" s="12">
        <v>3</v>
      </c>
      <c r="E40" s="12">
        <f>INDEX('!참조_ENUM'!$F$3:$F$6,MATCH(F40,'!참조_ENUM'!$G$3:$G$6,0))</f>
        <v>1</v>
      </c>
      <c r="F40" s="12" t="s">
        <v>97</v>
      </c>
      <c r="G40" s="12" t="s">
        <v>289</v>
      </c>
      <c r="H40" s="12" t="s">
        <v>290</v>
      </c>
      <c r="I40" s="12">
        <v>0</v>
      </c>
      <c r="J40" s="12">
        <v>100404</v>
      </c>
      <c r="K40" s="12">
        <v>1402</v>
      </c>
      <c r="L40" s="12">
        <v>76</v>
      </c>
      <c r="M40" s="12">
        <v>0</v>
      </c>
      <c r="N40" s="12">
        <v>4</v>
      </c>
      <c r="O40" s="12">
        <v>4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64</v>
      </c>
      <c r="X40" s="12">
        <v>0</v>
      </c>
      <c r="Y40" s="12">
        <v>0</v>
      </c>
      <c r="Z40" s="12">
        <v>0</v>
      </c>
      <c r="AA40" s="12">
        <v>5</v>
      </c>
      <c r="AB40" s="12" t="s">
        <v>49</v>
      </c>
    </row>
    <row r="41" spans="1:28" x14ac:dyDescent="0.3">
      <c r="A41" s="4">
        <v>100007</v>
      </c>
      <c r="B41" s="11" t="str">
        <f>VLOOKUP(A41,pc_data!A:C,3,FALSE)</f>
        <v>마네</v>
      </c>
      <c r="C41" s="4">
        <v>1</v>
      </c>
      <c r="D41" s="4">
        <v>8</v>
      </c>
      <c r="E41" s="4">
        <f>INDEX('!참조_ENUM'!$F$3:$F$6,MATCH(F41,'!참조_ENUM'!$G$3:$G$6,0))</f>
        <v>2</v>
      </c>
      <c r="F41" s="8" t="s">
        <v>98</v>
      </c>
      <c r="G41" s="4" t="s">
        <v>64</v>
      </c>
      <c r="H41" s="4" t="s">
        <v>64</v>
      </c>
      <c r="I41" s="4">
        <v>0</v>
      </c>
      <c r="J41" s="4">
        <v>0</v>
      </c>
      <c r="K41" s="4">
        <v>706</v>
      </c>
      <c r="L41" s="4">
        <v>98</v>
      </c>
      <c r="M41" s="4">
        <v>0</v>
      </c>
      <c r="N41" s="4">
        <v>2</v>
      </c>
      <c r="O41" s="4">
        <v>2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5</v>
      </c>
      <c r="W41" s="4">
        <v>0</v>
      </c>
      <c r="X41" s="4">
        <v>0</v>
      </c>
      <c r="Y41" s="4">
        <v>0</v>
      </c>
      <c r="Z41" s="4">
        <v>0</v>
      </c>
      <c r="AA41" s="4">
        <v>5</v>
      </c>
      <c r="AB41" s="4" t="s">
        <v>49</v>
      </c>
    </row>
    <row r="42" spans="1:28" x14ac:dyDescent="0.3">
      <c r="A42" s="4">
        <v>100007</v>
      </c>
      <c r="B42" s="11" t="str">
        <f>VLOOKUP(A42,pc_data!A:C,3,FALSE)</f>
        <v>마네</v>
      </c>
      <c r="C42" s="4">
        <v>2</v>
      </c>
      <c r="D42" s="4">
        <v>8</v>
      </c>
      <c r="E42" s="4">
        <f>INDEX('!참조_ENUM'!$F$3:$F$6,MATCH(F42,'!참조_ENUM'!$G$3:$G$6,0))</f>
        <v>2</v>
      </c>
      <c r="F42" s="8" t="s">
        <v>98</v>
      </c>
      <c r="G42" s="4" t="s">
        <v>64</v>
      </c>
      <c r="H42" s="4" t="s">
        <v>64</v>
      </c>
      <c r="I42" s="4">
        <v>0</v>
      </c>
      <c r="J42" s="4">
        <v>0</v>
      </c>
      <c r="K42" s="4">
        <v>730</v>
      </c>
      <c r="L42" s="4">
        <v>102</v>
      </c>
      <c r="M42" s="4">
        <v>0</v>
      </c>
      <c r="N42" s="4">
        <v>2</v>
      </c>
      <c r="O42" s="4">
        <v>2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5</v>
      </c>
      <c r="W42" s="4">
        <v>0</v>
      </c>
      <c r="X42" s="4">
        <v>0</v>
      </c>
      <c r="Y42" s="4">
        <v>0</v>
      </c>
      <c r="Z42" s="4">
        <v>0</v>
      </c>
      <c r="AA42" s="4">
        <v>5</v>
      </c>
      <c r="AB42" s="4" t="s">
        <v>49</v>
      </c>
    </row>
    <row r="43" spans="1:28" x14ac:dyDescent="0.3">
      <c r="A43" s="4">
        <v>100007</v>
      </c>
      <c r="B43" s="11" t="str">
        <f>VLOOKUP(A43,pc_data!A:C,3,FALSE)</f>
        <v>마네</v>
      </c>
      <c r="C43" s="4">
        <v>3</v>
      </c>
      <c r="D43" s="4">
        <v>8</v>
      </c>
      <c r="E43" s="4">
        <f>INDEX('!참조_ENUM'!$F$3:$F$6,MATCH(F43,'!참조_ENUM'!$G$3:$G$6,0))</f>
        <v>2</v>
      </c>
      <c r="F43" s="8" t="s">
        <v>98</v>
      </c>
      <c r="G43" s="4" t="s">
        <v>64</v>
      </c>
      <c r="H43" s="4" t="s">
        <v>64</v>
      </c>
      <c r="I43" s="4">
        <v>0</v>
      </c>
      <c r="J43" s="4">
        <v>0</v>
      </c>
      <c r="K43" s="4">
        <v>767</v>
      </c>
      <c r="L43" s="4">
        <v>109</v>
      </c>
      <c r="M43" s="4">
        <v>0</v>
      </c>
      <c r="N43" s="4">
        <v>2</v>
      </c>
      <c r="O43" s="4">
        <v>2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5</v>
      </c>
      <c r="W43" s="4">
        <v>0</v>
      </c>
      <c r="X43" s="4">
        <v>0</v>
      </c>
      <c r="Y43" s="4">
        <v>0</v>
      </c>
      <c r="Z43" s="4">
        <v>0</v>
      </c>
      <c r="AA43" s="4">
        <v>5</v>
      </c>
      <c r="AB43" s="4" t="s">
        <v>49</v>
      </c>
    </row>
    <row r="44" spans="1:28" x14ac:dyDescent="0.3">
      <c r="A44" s="4">
        <v>100007</v>
      </c>
      <c r="B44" s="11" t="str">
        <f>VLOOKUP(A44,pc_data!A:C,3,FALSE)</f>
        <v>마네</v>
      </c>
      <c r="C44" s="4">
        <v>4</v>
      </c>
      <c r="D44" s="4">
        <v>8</v>
      </c>
      <c r="E44" s="4">
        <f>INDEX('!참조_ENUM'!$F$3:$F$6,MATCH(F44,'!참조_ENUM'!$G$3:$G$6,0))</f>
        <v>2</v>
      </c>
      <c r="F44" s="8" t="s">
        <v>98</v>
      </c>
      <c r="G44" s="4" t="s">
        <v>64</v>
      </c>
      <c r="H44" s="4" t="s">
        <v>64</v>
      </c>
      <c r="I44" s="4">
        <v>0</v>
      </c>
      <c r="J44" s="4">
        <v>0</v>
      </c>
      <c r="K44" s="4">
        <v>819</v>
      </c>
      <c r="L44" s="4">
        <v>118</v>
      </c>
      <c r="M44" s="4">
        <v>0</v>
      </c>
      <c r="N44" s="4">
        <v>2</v>
      </c>
      <c r="O44" s="4">
        <v>2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6</v>
      </c>
      <c r="W44" s="4">
        <v>0</v>
      </c>
      <c r="X44" s="4">
        <v>0</v>
      </c>
      <c r="Y44" s="4">
        <v>0</v>
      </c>
      <c r="Z44" s="4">
        <v>0</v>
      </c>
      <c r="AA44" s="4">
        <v>5</v>
      </c>
      <c r="AB44" s="4" t="s">
        <v>49</v>
      </c>
    </row>
    <row r="45" spans="1:28" x14ac:dyDescent="0.3">
      <c r="A45" s="4">
        <v>100007</v>
      </c>
      <c r="B45" s="11" t="str">
        <f>VLOOKUP(A45,pc_data!A:C,3,FALSE)</f>
        <v>마네</v>
      </c>
      <c r="C45" s="4">
        <v>5</v>
      </c>
      <c r="D45" s="4">
        <v>8</v>
      </c>
      <c r="E45" s="4">
        <f>INDEX('!참조_ENUM'!$F$3:$F$6,MATCH(F45,'!참조_ENUM'!$G$3:$G$6,0))</f>
        <v>2</v>
      </c>
      <c r="F45" s="8" t="s">
        <v>98</v>
      </c>
      <c r="G45" s="4" t="s">
        <v>64</v>
      </c>
      <c r="H45" s="4" t="s">
        <v>64</v>
      </c>
      <c r="I45" s="4">
        <v>0</v>
      </c>
      <c r="J45" s="4">
        <v>0</v>
      </c>
      <c r="K45" s="4">
        <v>889</v>
      </c>
      <c r="L45" s="4">
        <v>131</v>
      </c>
      <c r="M45" s="4">
        <v>0</v>
      </c>
      <c r="N45" s="4">
        <v>2</v>
      </c>
      <c r="O45" s="4">
        <v>2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6</v>
      </c>
      <c r="W45" s="4">
        <v>0</v>
      </c>
      <c r="X45" s="4">
        <v>0</v>
      </c>
      <c r="Y45" s="4">
        <v>0</v>
      </c>
      <c r="Z45" s="4">
        <v>0</v>
      </c>
      <c r="AA45" s="4">
        <v>5</v>
      </c>
      <c r="AB45" s="4" t="s">
        <v>49</v>
      </c>
    </row>
    <row r="46" spans="1:28" x14ac:dyDescent="0.3">
      <c r="A46" s="4">
        <v>100007</v>
      </c>
      <c r="B46" s="11" t="str">
        <f>VLOOKUP(A46,pc_data!A:C,3,FALSE)</f>
        <v>마네</v>
      </c>
      <c r="C46" s="4">
        <v>6</v>
      </c>
      <c r="D46" s="4">
        <v>8</v>
      </c>
      <c r="E46" s="4">
        <f>INDEX('!참조_ENUM'!$F$3:$F$6,MATCH(F46,'!참조_ENUM'!$G$3:$G$6,0))</f>
        <v>2</v>
      </c>
      <c r="F46" s="8" t="s">
        <v>98</v>
      </c>
      <c r="G46" s="4" t="s">
        <v>64</v>
      </c>
      <c r="H46" s="4" t="s">
        <v>64</v>
      </c>
      <c r="I46" s="4">
        <v>0</v>
      </c>
      <c r="J46" s="4">
        <v>0</v>
      </c>
      <c r="K46" s="4">
        <v>979</v>
      </c>
      <c r="L46" s="4">
        <v>149</v>
      </c>
      <c r="M46" s="4">
        <v>0</v>
      </c>
      <c r="N46" s="4">
        <v>2</v>
      </c>
      <c r="O46" s="4">
        <v>2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7</v>
      </c>
      <c r="W46" s="4">
        <v>0</v>
      </c>
      <c r="X46" s="4">
        <v>0</v>
      </c>
      <c r="Y46" s="4">
        <v>0</v>
      </c>
      <c r="Z46" s="4">
        <v>0</v>
      </c>
      <c r="AA46" s="4">
        <v>5</v>
      </c>
      <c r="AB46" s="4" t="s">
        <v>49</v>
      </c>
    </row>
    <row r="47" spans="1:28" s="13" customFormat="1" x14ac:dyDescent="0.3">
      <c r="A47" s="12">
        <v>100008</v>
      </c>
      <c r="B47" s="11" t="str">
        <f>VLOOKUP(A47,pc_data!A:C,3,FALSE)</f>
        <v>츠키</v>
      </c>
      <c r="C47" s="12">
        <v>1</v>
      </c>
      <c r="D47" s="12">
        <v>4</v>
      </c>
      <c r="E47" s="12">
        <f>INDEX('!참조_ENUM'!$F$3:$F$6,MATCH(F47,'!참조_ENUM'!$G$3:$G$6,0))</f>
        <v>1</v>
      </c>
      <c r="F47" s="12" t="s">
        <v>97</v>
      </c>
      <c r="G47" s="12" t="s">
        <v>64</v>
      </c>
      <c r="H47" s="12" t="s">
        <v>64</v>
      </c>
      <c r="I47" s="12">
        <v>0</v>
      </c>
      <c r="J47" s="12">
        <v>0</v>
      </c>
      <c r="K47" s="12">
        <v>707</v>
      </c>
      <c r="L47" s="12">
        <v>104</v>
      </c>
      <c r="M47" s="12">
        <v>0</v>
      </c>
      <c r="N47" s="12">
        <v>1</v>
      </c>
      <c r="O47" s="12">
        <v>2</v>
      </c>
      <c r="P47" s="12">
        <v>10</v>
      </c>
      <c r="Q47" s="12">
        <v>0</v>
      </c>
      <c r="R47" s="12">
        <v>0</v>
      </c>
      <c r="S47" s="12">
        <v>0</v>
      </c>
      <c r="T47" s="12">
        <v>11</v>
      </c>
      <c r="U47" s="12">
        <v>5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5</v>
      </c>
      <c r="AB47" s="12" t="s">
        <v>49</v>
      </c>
    </row>
    <row r="48" spans="1:28" s="13" customFormat="1" x14ac:dyDescent="0.3">
      <c r="A48" s="12">
        <v>100008</v>
      </c>
      <c r="B48" s="11" t="str">
        <f>VLOOKUP(A48,pc_data!A:C,3,FALSE)</f>
        <v>츠키</v>
      </c>
      <c r="C48" s="12">
        <v>2</v>
      </c>
      <c r="D48" s="12">
        <v>4</v>
      </c>
      <c r="E48" s="12">
        <f>INDEX('!참조_ENUM'!$F$3:$F$6,MATCH(F48,'!참조_ENUM'!$G$3:$G$6,0))</f>
        <v>1</v>
      </c>
      <c r="F48" s="12" t="s">
        <v>97</v>
      </c>
      <c r="G48" s="12" t="s">
        <v>64</v>
      </c>
      <c r="H48" s="12" t="s">
        <v>64</v>
      </c>
      <c r="I48" s="12">
        <v>0</v>
      </c>
      <c r="J48" s="12">
        <v>0</v>
      </c>
      <c r="K48" s="12">
        <v>731</v>
      </c>
      <c r="L48" s="12">
        <v>107</v>
      </c>
      <c r="M48" s="12">
        <v>0</v>
      </c>
      <c r="N48" s="12">
        <v>1</v>
      </c>
      <c r="O48" s="12">
        <v>2</v>
      </c>
      <c r="P48" s="12">
        <v>10</v>
      </c>
      <c r="Q48" s="12">
        <v>0</v>
      </c>
      <c r="R48" s="12">
        <v>0</v>
      </c>
      <c r="S48" s="12">
        <v>0</v>
      </c>
      <c r="T48" s="12">
        <v>11</v>
      </c>
      <c r="U48" s="12">
        <v>5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5</v>
      </c>
      <c r="AB48" s="12" t="s">
        <v>49</v>
      </c>
    </row>
    <row r="49" spans="1:28" s="13" customFormat="1" x14ac:dyDescent="0.3">
      <c r="A49" s="12">
        <v>100008</v>
      </c>
      <c r="B49" s="11" t="str">
        <f>VLOOKUP(A49,pc_data!A:C,3,FALSE)</f>
        <v>츠키</v>
      </c>
      <c r="C49" s="12">
        <v>3</v>
      </c>
      <c r="D49" s="12">
        <v>4</v>
      </c>
      <c r="E49" s="12">
        <f>INDEX('!참조_ENUM'!$F$3:$F$6,MATCH(F49,'!참조_ENUM'!$G$3:$G$6,0))</f>
        <v>1</v>
      </c>
      <c r="F49" s="12" t="s">
        <v>97</v>
      </c>
      <c r="G49" s="12" t="s">
        <v>64</v>
      </c>
      <c r="H49" s="12" t="s">
        <v>64</v>
      </c>
      <c r="I49" s="12">
        <v>0</v>
      </c>
      <c r="J49" s="12">
        <v>0</v>
      </c>
      <c r="K49" s="12">
        <v>768</v>
      </c>
      <c r="L49" s="12">
        <v>113</v>
      </c>
      <c r="M49" s="12">
        <v>0</v>
      </c>
      <c r="N49" s="12">
        <v>1</v>
      </c>
      <c r="O49" s="12">
        <v>2</v>
      </c>
      <c r="P49" s="12">
        <v>10</v>
      </c>
      <c r="Q49" s="12">
        <v>0</v>
      </c>
      <c r="R49" s="12">
        <v>0</v>
      </c>
      <c r="S49" s="12">
        <v>0</v>
      </c>
      <c r="T49" s="12">
        <v>12</v>
      </c>
      <c r="U49" s="12">
        <v>5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5</v>
      </c>
      <c r="AB49" s="12" t="s">
        <v>49</v>
      </c>
    </row>
    <row r="50" spans="1:28" s="13" customFormat="1" x14ac:dyDescent="0.3">
      <c r="A50" s="12">
        <v>100008</v>
      </c>
      <c r="B50" s="11" t="str">
        <f>VLOOKUP(A50,pc_data!A:C,3,FALSE)</f>
        <v>츠키</v>
      </c>
      <c r="C50" s="12">
        <v>4</v>
      </c>
      <c r="D50" s="12">
        <v>4</v>
      </c>
      <c r="E50" s="12">
        <f>INDEX('!참조_ENUM'!$F$3:$F$6,MATCH(F50,'!참조_ENUM'!$G$3:$G$6,0))</f>
        <v>1</v>
      </c>
      <c r="F50" s="12" t="s">
        <v>97</v>
      </c>
      <c r="G50" s="12" t="s">
        <v>64</v>
      </c>
      <c r="H50" s="12" t="s">
        <v>64</v>
      </c>
      <c r="I50" s="12">
        <v>0</v>
      </c>
      <c r="J50" s="12">
        <v>0</v>
      </c>
      <c r="K50" s="12">
        <v>820</v>
      </c>
      <c r="L50" s="12">
        <v>120</v>
      </c>
      <c r="M50" s="12">
        <v>0</v>
      </c>
      <c r="N50" s="12">
        <v>1</v>
      </c>
      <c r="O50" s="12">
        <v>2</v>
      </c>
      <c r="P50" s="12">
        <v>11</v>
      </c>
      <c r="Q50" s="12">
        <v>0</v>
      </c>
      <c r="R50" s="12">
        <v>0</v>
      </c>
      <c r="S50" s="12">
        <v>0</v>
      </c>
      <c r="T50" s="12">
        <v>13</v>
      </c>
      <c r="U50" s="12">
        <v>6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5</v>
      </c>
      <c r="AB50" s="12" t="s">
        <v>49</v>
      </c>
    </row>
    <row r="51" spans="1:28" s="13" customFormat="1" x14ac:dyDescent="0.3">
      <c r="A51" s="12">
        <v>100008</v>
      </c>
      <c r="B51" s="11" t="str">
        <f>VLOOKUP(A51,pc_data!A:C,3,FALSE)</f>
        <v>츠키</v>
      </c>
      <c r="C51" s="12">
        <v>5</v>
      </c>
      <c r="D51" s="12">
        <v>4</v>
      </c>
      <c r="E51" s="12">
        <f>INDEX('!참조_ENUM'!$F$3:$F$6,MATCH(F51,'!참조_ENUM'!$G$3:$G$6,0))</f>
        <v>1</v>
      </c>
      <c r="F51" s="12" t="s">
        <v>97</v>
      </c>
      <c r="G51" s="12" t="s">
        <v>64</v>
      </c>
      <c r="H51" s="12" t="s">
        <v>64</v>
      </c>
      <c r="I51" s="12">
        <v>0</v>
      </c>
      <c r="J51" s="12">
        <v>0</v>
      </c>
      <c r="K51" s="12">
        <v>890</v>
      </c>
      <c r="L51" s="12">
        <v>130</v>
      </c>
      <c r="M51" s="12">
        <v>0</v>
      </c>
      <c r="N51" s="12">
        <v>1</v>
      </c>
      <c r="O51" s="12">
        <v>2</v>
      </c>
      <c r="P51" s="12">
        <v>12</v>
      </c>
      <c r="Q51" s="12">
        <v>0</v>
      </c>
      <c r="R51" s="12">
        <v>0</v>
      </c>
      <c r="S51" s="12">
        <v>0</v>
      </c>
      <c r="T51" s="12">
        <v>14</v>
      </c>
      <c r="U51" s="12">
        <v>6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5</v>
      </c>
      <c r="AB51" s="12" t="s">
        <v>49</v>
      </c>
    </row>
    <row r="52" spans="1:28" s="13" customFormat="1" x14ac:dyDescent="0.3">
      <c r="A52" s="12">
        <v>100008</v>
      </c>
      <c r="B52" s="11" t="str">
        <f>VLOOKUP(A52,pc_data!A:C,3,FALSE)</f>
        <v>츠키</v>
      </c>
      <c r="C52" s="12">
        <v>6</v>
      </c>
      <c r="D52" s="12">
        <v>4</v>
      </c>
      <c r="E52" s="12">
        <f>INDEX('!참조_ENUM'!$F$3:$F$6,MATCH(F52,'!참조_ENUM'!$G$3:$G$6,0))</f>
        <v>1</v>
      </c>
      <c r="F52" s="12" t="s">
        <v>97</v>
      </c>
      <c r="G52" s="12" t="s">
        <v>64</v>
      </c>
      <c r="H52" s="12" t="s">
        <v>64</v>
      </c>
      <c r="I52" s="12">
        <v>0</v>
      </c>
      <c r="J52" s="12">
        <v>0</v>
      </c>
      <c r="K52" s="12">
        <v>981</v>
      </c>
      <c r="L52" s="12">
        <v>144</v>
      </c>
      <c r="M52" s="12">
        <v>0</v>
      </c>
      <c r="N52" s="12">
        <v>1</v>
      </c>
      <c r="O52" s="12">
        <v>2</v>
      </c>
      <c r="P52" s="12">
        <v>13</v>
      </c>
      <c r="Q52" s="12">
        <v>0</v>
      </c>
      <c r="R52" s="12">
        <v>0</v>
      </c>
      <c r="S52" s="12">
        <v>0</v>
      </c>
      <c r="T52" s="12">
        <v>16</v>
      </c>
      <c r="U52" s="12">
        <v>7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5</v>
      </c>
      <c r="AB52" s="12" t="s">
        <v>49</v>
      </c>
    </row>
    <row r="53" spans="1:28" x14ac:dyDescent="0.3">
      <c r="A53" s="4">
        <v>100009</v>
      </c>
      <c r="B53" s="11" t="str">
        <f>VLOOKUP(A53,pc_data!A:C,3,FALSE)</f>
        <v>엘리자베스</v>
      </c>
      <c r="C53" s="4">
        <v>1</v>
      </c>
      <c r="D53" s="4">
        <v>10</v>
      </c>
      <c r="E53" s="4">
        <f>INDEX('!참조_ENUM'!$F$3:$F$6,MATCH(F53,'!참조_ENUM'!$G$3:$G$6,0))</f>
        <v>3</v>
      </c>
      <c r="F53" s="8" t="s">
        <v>99</v>
      </c>
      <c r="G53" s="4" t="s">
        <v>291</v>
      </c>
      <c r="H53" s="4" t="s">
        <v>292</v>
      </c>
      <c r="I53" s="4">
        <v>0</v>
      </c>
      <c r="J53" s="4">
        <v>100604</v>
      </c>
      <c r="K53" s="4">
        <v>544</v>
      </c>
      <c r="L53" s="4">
        <v>0</v>
      </c>
      <c r="M53" s="4">
        <v>116</v>
      </c>
      <c r="N53" s="4">
        <v>1</v>
      </c>
      <c r="O53" s="4">
        <v>2</v>
      </c>
      <c r="P53" s="4">
        <v>0</v>
      </c>
      <c r="Q53" s="4">
        <v>0</v>
      </c>
      <c r="R53" s="4">
        <v>0</v>
      </c>
      <c r="S53" s="4">
        <v>0</v>
      </c>
      <c r="T53" s="4">
        <v>11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5</v>
      </c>
      <c r="AB53" s="4" t="s">
        <v>49</v>
      </c>
    </row>
    <row r="54" spans="1:28" x14ac:dyDescent="0.3">
      <c r="A54" s="4">
        <v>100009</v>
      </c>
      <c r="B54" s="11" t="str">
        <f>VLOOKUP(A54,pc_data!A:C,3,FALSE)</f>
        <v>엘리자베스</v>
      </c>
      <c r="C54" s="4">
        <v>2</v>
      </c>
      <c r="D54" s="4">
        <v>10</v>
      </c>
      <c r="E54" s="4">
        <f>INDEX('!참조_ENUM'!$F$3:$F$6,MATCH(F54,'!참조_ENUM'!$G$3:$G$6,0))</f>
        <v>3</v>
      </c>
      <c r="F54" s="8" t="s">
        <v>99</v>
      </c>
      <c r="G54" s="4" t="s">
        <v>291</v>
      </c>
      <c r="H54" s="4" t="s">
        <v>292</v>
      </c>
      <c r="I54" s="4">
        <v>0</v>
      </c>
      <c r="J54" s="4">
        <v>100604</v>
      </c>
      <c r="K54" s="4">
        <v>560</v>
      </c>
      <c r="L54" s="4">
        <v>0</v>
      </c>
      <c r="M54" s="4">
        <v>121</v>
      </c>
      <c r="N54" s="4">
        <v>1</v>
      </c>
      <c r="O54" s="4">
        <v>2</v>
      </c>
      <c r="P54" s="4">
        <v>0</v>
      </c>
      <c r="Q54" s="4">
        <v>0</v>
      </c>
      <c r="R54" s="4">
        <v>0</v>
      </c>
      <c r="S54" s="4">
        <v>0</v>
      </c>
      <c r="T54" s="4">
        <v>11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5</v>
      </c>
      <c r="AB54" s="4" t="s">
        <v>49</v>
      </c>
    </row>
    <row r="55" spans="1:28" x14ac:dyDescent="0.3">
      <c r="A55" s="4">
        <v>100009</v>
      </c>
      <c r="B55" s="11" t="str">
        <f>VLOOKUP(A55,pc_data!A:C,3,FALSE)</f>
        <v>엘리자베스</v>
      </c>
      <c r="C55" s="4">
        <v>3</v>
      </c>
      <c r="D55" s="4">
        <v>10</v>
      </c>
      <c r="E55" s="4">
        <f>INDEX('!참조_ENUM'!$F$3:$F$6,MATCH(F55,'!참조_ENUM'!$G$3:$G$6,0))</f>
        <v>3</v>
      </c>
      <c r="F55" s="8" t="s">
        <v>99</v>
      </c>
      <c r="G55" s="4" t="s">
        <v>291</v>
      </c>
      <c r="H55" s="4" t="s">
        <v>292</v>
      </c>
      <c r="I55" s="4">
        <v>0</v>
      </c>
      <c r="J55" s="4">
        <v>100604</v>
      </c>
      <c r="K55" s="4">
        <v>585</v>
      </c>
      <c r="L55" s="4">
        <v>0</v>
      </c>
      <c r="M55" s="4">
        <v>130</v>
      </c>
      <c r="N55" s="4">
        <v>1</v>
      </c>
      <c r="O55" s="4">
        <v>2</v>
      </c>
      <c r="P55" s="4">
        <v>0</v>
      </c>
      <c r="Q55" s="4">
        <v>0</v>
      </c>
      <c r="R55" s="4">
        <v>0</v>
      </c>
      <c r="S55" s="4">
        <v>0</v>
      </c>
      <c r="T55" s="4">
        <v>12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5</v>
      </c>
      <c r="AB55" s="4" t="s">
        <v>49</v>
      </c>
    </row>
    <row r="56" spans="1:28" x14ac:dyDescent="0.3">
      <c r="A56" s="4">
        <v>100009</v>
      </c>
      <c r="B56" s="11" t="str">
        <f>VLOOKUP(A56,pc_data!A:C,3,FALSE)</f>
        <v>엘리자베스</v>
      </c>
      <c r="C56" s="4">
        <v>4</v>
      </c>
      <c r="D56" s="4">
        <v>10</v>
      </c>
      <c r="E56" s="4">
        <f>INDEX('!참조_ENUM'!$F$3:$F$6,MATCH(F56,'!참조_ENUM'!$G$3:$G$6,0))</f>
        <v>3</v>
      </c>
      <c r="F56" s="8" t="s">
        <v>99</v>
      </c>
      <c r="G56" s="4" t="s">
        <v>291</v>
      </c>
      <c r="H56" s="4" t="s">
        <v>292</v>
      </c>
      <c r="I56" s="4">
        <v>0</v>
      </c>
      <c r="J56" s="4">
        <v>100604</v>
      </c>
      <c r="K56" s="4">
        <v>620</v>
      </c>
      <c r="L56" s="4">
        <v>0</v>
      </c>
      <c r="M56" s="4">
        <v>144</v>
      </c>
      <c r="N56" s="4">
        <v>1</v>
      </c>
      <c r="O56" s="4">
        <v>2</v>
      </c>
      <c r="P56" s="4">
        <v>0</v>
      </c>
      <c r="Q56" s="4">
        <v>0</v>
      </c>
      <c r="R56" s="4">
        <v>0</v>
      </c>
      <c r="S56" s="4">
        <v>0</v>
      </c>
      <c r="T56" s="4">
        <v>13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5</v>
      </c>
      <c r="AB56" s="4" t="s">
        <v>49</v>
      </c>
    </row>
    <row r="57" spans="1:28" x14ac:dyDescent="0.3">
      <c r="A57" s="4">
        <v>100009</v>
      </c>
      <c r="B57" s="11" t="str">
        <f>VLOOKUP(A57,pc_data!A:C,3,FALSE)</f>
        <v>엘리자베스</v>
      </c>
      <c r="C57" s="4">
        <v>5</v>
      </c>
      <c r="D57" s="4">
        <v>10</v>
      </c>
      <c r="E57" s="4">
        <f>INDEX('!참조_ENUM'!$F$3:$F$6,MATCH(F57,'!참조_ENUM'!$G$3:$G$6,0))</f>
        <v>3</v>
      </c>
      <c r="F57" s="8" t="s">
        <v>99</v>
      </c>
      <c r="G57" s="4" t="s">
        <v>291</v>
      </c>
      <c r="H57" s="4" t="s">
        <v>292</v>
      </c>
      <c r="I57" s="4">
        <v>0</v>
      </c>
      <c r="J57" s="4">
        <v>100604</v>
      </c>
      <c r="K57" s="4">
        <v>667</v>
      </c>
      <c r="L57" s="4">
        <v>0</v>
      </c>
      <c r="M57" s="4">
        <v>162</v>
      </c>
      <c r="N57" s="4">
        <v>1</v>
      </c>
      <c r="O57" s="4">
        <v>2</v>
      </c>
      <c r="P57" s="4">
        <v>0</v>
      </c>
      <c r="Q57" s="4">
        <v>0</v>
      </c>
      <c r="R57" s="4">
        <v>0</v>
      </c>
      <c r="S57" s="4">
        <v>0</v>
      </c>
      <c r="T57" s="4">
        <v>14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5</v>
      </c>
      <c r="AB57" s="4" t="s">
        <v>49</v>
      </c>
    </row>
    <row r="58" spans="1:28" x14ac:dyDescent="0.3">
      <c r="A58" s="4">
        <v>100009</v>
      </c>
      <c r="B58" s="11" t="str">
        <f>VLOOKUP(A58,pc_data!A:C,3,FALSE)</f>
        <v>엘리자베스</v>
      </c>
      <c r="C58" s="4">
        <v>6</v>
      </c>
      <c r="D58" s="4">
        <v>10</v>
      </c>
      <c r="E58" s="4">
        <f>INDEX('!참조_ENUM'!$F$3:$F$6,MATCH(F58,'!참조_ENUM'!$G$3:$G$6,0))</f>
        <v>3</v>
      </c>
      <c r="F58" s="8" t="s">
        <v>99</v>
      </c>
      <c r="G58" s="4" t="s">
        <v>291</v>
      </c>
      <c r="H58" s="4" t="s">
        <v>292</v>
      </c>
      <c r="I58" s="4">
        <v>0</v>
      </c>
      <c r="J58" s="4">
        <v>100604</v>
      </c>
      <c r="K58" s="4">
        <v>727</v>
      </c>
      <c r="L58" s="4">
        <v>0</v>
      </c>
      <c r="M58" s="4">
        <v>186</v>
      </c>
      <c r="N58" s="4">
        <v>1</v>
      </c>
      <c r="O58" s="4">
        <v>2</v>
      </c>
      <c r="P58" s="4">
        <v>0</v>
      </c>
      <c r="Q58" s="4">
        <v>0</v>
      </c>
      <c r="R58" s="4">
        <v>0</v>
      </c>
      <c r="S58" s="4">
        <v>0</v>
      </c>
      <c r="T58" s="4">
        <v>16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5</v>
      </c>
      <c r="AB58" s="4" t="s">
        <v>49</v>
      </c>
    </row>
    <row r="59" spans="1:28" x14ac:dyDescent="0.3">
      <c r="A59" s="4">
        <f>A53+1</f>
        <v>100010</v>
      </c>
      <c r="B59" s="11" t="str">
        <f>VLOOKUP(A59,pc_data!A:C,3,FALSE)</f>
        <v>국장</v>
      </c>
      <c r="C59" s="4">
        <v>1</v>
      </c>
      <c r="D59" s="4">
        <v>6</v>
      </c>
      <c r="E59" s="4">
        <f>INDEX('!참조_ENUM'!$F$3:$F$6,MATCH(F59,'!참조_ENUM'!$G$3:$G$6,0))</f>
        <v>2</v>
      </c>
      <c r="F59" s="8" t="s">
        <v>98</v>
      </c>
      <c r="G59" s="4" t="s">
        <v>279</v>
      </c>
      <c r="H59" s="4" t="s">
        <v>281</v>
      </c>
      <c r="I59" s="4">
        <v>0</v>
      </c>
      <c r="J59" s="4">
        <v>100004</v>
      </c>
      <c r="K59" s="4">
        <v>525</v>
      </c>
      <c r="L59" s="4">
        <v>0</v>
      </c>
      <c r="M59" s="4">
        <v>200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90</v>
      </c>
      <c r="X59" s="4">
        <v>0</v>
      </c>
      <c r="Y59" s="4">
        <v>0</v>
      </c>
      <c r="Z59" s="4">
        <v>0</v>
      </c>
      <c r="AA59" s="4">
        <v>5</v>
      </c>
      <c r="AB59" s="4" t="s">
        <v>48</v>
      </c>
    </row>
    <row r="60" spans="1:28" x14ac:dyDescent="0.3">
      <c r="A60" s="4">
        <f t="shared" ref="A60:A123" si="0">A54+1</f>
        <v>100010</v>
      </c>
      <c r="B60" s="11" t="str">
        <f>VLOOKUP(A60,pc_data!A:C,3,FALSE)</f>
        <v>국장</v>
      </c>
      <c r="C60" s="4">
        <v>2</v>
      </c>
      <c r="D60" s="4">
        <v>6</v>
      </c>
      <c r="E60" s="4">
        <f>INDEX('!참조_ENUM'!$F$3:$F$6,MATCH(F60,'!참조_ENUM'!$G$3:$G$6,0))</f>
        <v>2</v>
      </c>
      <c r="F60" s="8" t="s">
        <v>98</v>
      </c>
      <c r="G60" s="4" t="s">
        <v>279</v>
      </c>
      <c r="H60" s="4" t="s">
        <v>281</v>
      </c>
      <c r="I60" s="4">
        <v>0</v>
      </c>
      <c r="J60" s="4">
        <v>100004</v>
      </c>
      <c r="K60" s="4">
        <v>540</v>
      </c>
      <c r="L60" s="4">
        <v>0</v>
      </c>
      <c r="M60" s="4">
        <f>M59+1</f>
        <v>201</v>
      </c>
      <c r="N60" s="4">
        <v>1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95</v>
      </c>
      <c r="X60" s="4">
        <v>0</v>
      </c>
      <c r="Y60" s="4">
        <v>0</v>
      </c>
      <c r="Z60" s="4">
        <v>0</v>
      </c>
      <c r="AA60" s="4">
        <v>5</v>
      </c>
      <c r="AB60" s="4" t="s">
        <v>48</v>
      </c>
    </row>
    <row r="61" spans="1:28" x14ac:dyDescent="0.3">
      <c r="A61" s="4">
        <f t="shared" si="0"/>
        <v>100010</v>
      </c>
      <c r="B61" s="11" t="str">
        <f>VLOOKUP(A61,pc_data!A:C,3,FALSE)</f>
        <v>국장</v>
      </c>
      <c r="C61" s="4">
        <v>3</v>
      </c>
      <c r="D61" s="4">
        <v>6</v>
      </c>
      <c r="E61" s="4">
        <f>INDEX('!참조_ENUM'!$F$3:$F$6,MATCH(F61,'!참조_ENUM'!$G$3:$G$6,0))</f>
        <v>2</v>
      </c>
      <c r="F61" s="8" t="s">
        <v>98</v>
      </c>
      <c r="G61" s="4" t="s">
        <v>279</v>
      </c>
      <c r="H61" s="4" t="s">
        <v>281</v>
      </c>
      <c r="I61" s="4">
        <v>0</v>
      </c>
      <c r="J61" s="4">
        <v>100004</v>
      </c>
      <c r="K61" s="4">
        <v>565</v>
      </c>
      <c r="L61" s="4">
        <v>0</v>
      </c>
      <c r="M61" s="4">
        <f t="shared" ref="M61:M64" si="1">M60+1</f>
        <v>202</v>
      </c>
      <c r="N61" s="4">
        <v>1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103</v>
      </c>
      <c r="X61" s="4">
        <v>0</v>
      </c>
      <c r="Y61" s="4">
        <v>0</v>
      </c>
      <c r="Z61" s="4">
        <v>0</v>
      </c>
      <c r="AA61" s="4">
        <v>5</v>
      </c>
      <c r="AB61" s="4" t="s">
        <v>48</v>
      </c>
    </row>
    <row r="62" spans="1:28" x14ac:dyDescent="0.3">
      <c r="A62" s="4">
        <f t="shared" si="0"/>
        <v>100010</v>
      </c>
      <c r="B62" s="11" t="str">
        <f>VLOOKUP(A62,pc_data!A:C,3,FALSE)</f>
        <v>국장</v>
      </c>
      <c r="C62" s="4">
        <v>4</v>
      </c>
      <c r="D62" s="4">
        <v>6</v>
      </c>
      <c r="E62" s="4">
        <f>INDEX('!참조_ENUM'!$F$3:$F$6,MATCH(F62,'!참조_ENUM'!$G$3:$G$6,0))</f>
        <v>2</v>
      </c>
      <c r="F62" s="8" t="s">
        <v>217</v>
      </c>
      <c r="G62" s="4" t="s">
        <v>279</v>
      </c>
      <c r="H62" s="4" t="s">
        <v>281</v>
      </c>
      <c r="I62" s="4">
        <v>0</v>
      </c>
      <c r="J62" s="4">
        <v>100004</v>
      </c>
      <c r="K62" s="4">
        <v>598</v>
      </c>
      <c r="L62" s="4">
        <v>0</v>
      </c>
      <c r="M62" s="4">
        <f t="shared" si="1"/>
        <v>203</v>
      </c>
      <c r="N62" s="4">
        <v>1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116</v>
      </c>
      <c r="X62" s="4">
        <v>0</v>
      </c>
      <c r="Y62" s="4">
        <v>0</v>
      </c>
      <c r="Z62" s="4">
        <v>0</v>
      </c>
      <c r="AA62" s="4">
        <v>5</v>
      </c>
      <c r="AB62" s="4" t="s">
        <v>48</v>
      </c>
    </row>
    <row r="63" spans="1:28" x14ac:dyDescent="0.3">
      <c r="A63" s="4">
        <f t="shared" si="0"/>
        <v>100010</v>
      </c>
      <c r="B63" s="11" t="str">
        <f>VLOOKUP(A63,pc_data!A:C,3,FALSE)</f>
        <v>국장</v>
      </c>
      <c r="C63" s="4">
        <v>5</v>
      </c>
      <c r="D63" s="4">
        <v>6</v>
      </c>
      <c r="E63" s="4">
        <f>INDEX('!참조_ENUM'!$F$3:$F$6,MATCH(F63,'!참조_ENUM'!$G$3:$G$6,0))</f>
        <v>2</v>
      </c>
      <c r="F63" s="8" t="s">
        <v>98</v>
      </c>
      <c r="G63" s="4" t="s">
        <v>279</v>
      </c>
      <c r="H63" s="4" t="s">
        <v>281</v>
      </c>
      <c r="I63" s="4">
        <v>0</v>
      </c>
      <c r="J63" s="4">
        <v>100004</v>
      </c>
      <c r="K63" s="4">
        <v>643</v>
      </c>
      <c r="L63" s="4">
        <v>0</v>
      </c>
      <c r="M63" s="4">
        <f t="shared" si="1"/>
        <v>204</v>
      </c>
      <c r="N63" s="4">
        <v>1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133</v>
      </c>
      <c r="X63" s="4">
        <v>0</v>
      </c>
      <c r="Y63" s="4">
        <v>0</v>
      </c>
      <c r="Z63" s="4">
        <v>0</v>
      </c>
      <c r="AA63" s="4">
        <v>5</v>
      </c>
      <c r="AB63" s="4" t="s">
        <v>48</v>
      </c>
    </row>
    <row r="64" spans="1:28" x14ac:dyDescent="0.3">
      <c r="A64" s="4">
        <f t="shared" si="0"/>
        <v>100010</v>
      </c>
      <c r="B64" s="11" t="str">
        <f>VLOOKUP(A64,pc_data!A:C,3,FALSE)</f>
        <v>국장</v>
      </c>
      <c r="C64" s="4">
        <v>6</v>
      </c>
      <c r="D64" s="4">
        <v>6</v>
      </c>
      <c r="E64" s="4">
        <f>INDEX('!참조_ENUM'!$F$3:$F$6,MATCH(F64,'!참조_ENUM'!$G$3:$G$6,0))</f>
        <v>2</v>
      </c>
      <c r="F64" s="8" t="s">
        <v>98</v>
      </c>
      <c r="G64" s="4" t="s">
        <v>279</v>
      </c>
      <c r="H64" s="4" t="s">
        <v>281</v>
      </c>
      <c r="I64" s="4">
        <v>0</v>
      </c>
      <c r="J64" s="4">
        <v>100004</v>
      </c>
      <c r="K64" s="4">
        <v>701</v>
      </c>
      <c r="L64" s="4">
        <v>0</v>
      </c>
      <c r="M64" s="4">
        <f t="shared" si="1"/>
        <v>205</v>
      </c>
      <c r="N64" s="4">
        <v>1</v>
      </c>
      <c r="O64" s="4">
        <v>1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158</v>
      </c>
      <c r="X64" s="4">
        <v>0</v>
      </c>
      <c r="Y64" s="4">
        <v>0</v>
      </c>
      <c r="Z64" s="4">
        <v>0</v>
      </c>
      <c r="AA64" s="4">
        <v>5</v>
      </c>
      <c r="AB64" s="4" t="s">
        <v>48</v>
      </c>
    </row>
    <row r="65" spans="1:28" x14ac:dyDescent="0.3">
      <c r="A65" s="12">
        <f t="shared" si="0"/>
        <v>100011</v>
      </c>
      <c r="B65" s="11" t="str">
        <f>VLOOKUP(A65,pc_data!A:C,3,FALSE)</f>
        <v>에일린(스킨)</v>
      </c>
      <c r="C65" s="12">
        <v>1</v>
      </c>
      <c r="D65" s="12">
        <v>9.5</v>
      </c>
      <c r="E65" s="12">
        <f>INDEX('!참조_ENUM'!$F$3:$F$6,MATCH(F65,'!참조_ENUM'!$G$3:$G$6,0))</f>
        <v>3</v>
      </c>
      <c r="F65" s="12" t="s">
        <v>99</v>
      </c>
      <c r="G65" s="12" t="s">
        <v>280</v>
      </c>
      <c r="H65" s="12" t="s">
        <v>282</v>
      </c>
      <c r="I65" s="12">
        <v>0</v>
      </c>
      <c r="J65" s="12">
        <v>100104</v>
      </c>
      <c r="K65" s="12">
        <v>535</v>
      </c>
      <c r="L65" s="12">
        <v>196</v>
      </c>
      <c r="M65" s="12">
        <v>0</v>
      </c>
      <c r="N65" s="12">
        <v>1</v>
      </c>
      <c r="O65" s="12">
        <v>1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5</v>
      </c>
      <c r="AB65" s="12" t="s">
        <v>49</v>
      </c>
    </row>
    <row r="66" spans="1:28" x14ac:dyDescent="0.3">
      <c r="A66" s="12">
        <f t="shared" si="0"/>
        <v>100011</v>
      </c>
      <c r="B66" s="11" t="str">
        <f>VLOOKUP(A66,pc_data!A:C,3,FALSE)</f>
        <v>에일린(스킨)</v>
      </c>
      <c r="C66" s="12">
        <v>2</v>
      </c>
      <c r="D66" s="12">
        <v>9.5</v>
      </c>
      <c r="E66" s="12">
        <f>INDEX('!참조_ENUM'!$F$3:$F$6,MATCH(F66,'!참조_ENUM'!$G$3:$G$6,0))</f>
        <v>3</v>
      </c>
      <c r="F66" s="12" t="s">
        <v>99</v>
      </c>
      <c r="G66" s="12" t="s">
        <v>280</v>
      </c>
      <c r="H66" s="12" t="s">
        <v>282</v>
      </c>
      <c r="I66" s="12">
        <v>0</v>
      </c>
      <c r="J66" s="12">
        <v>100104</v>
      </c>
      <c r="K66" s="12">
        <v>556</v>
      </c>
      <c r="L66" s="12">
        <f>L65+1</f>
        <v>197</v>
      </c>
      <c r="M66" s="12">
        <v>0</v>
      </c>
      <c r="N66" s="12">
        <v>1</v>
      </c>
      <c r="O66" s="12">
        <v>1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5</v>
      </c>
      <c r="AB66" s="12" t="s">
        <v>49</v>
      </c>
    </row>
    <row r="67" spans="1:28" x14ac:dyDescent="0.3">
      <c r="A67" s="12">
        <f t="shared" si="0"/>
        <v>100011</v>
      </c>
      <c r="B67" s="11" t="str">
        <f>VLOOKUP(A67,pc_data!A:C,3,FALSE)</f>
        <v>에일린(스킨)</v>
      </c>
      <c r="C67" s="12">
        <v>3</v>
      </c>
      <c r="D67" s="12">
        <v>9.5</v>
      </c>
      <c r="E67" s="12">
        <f>INDEX('!참조_ENUM'!$F$3:$F$6,MATCH(F67,'!참조_ENUM'!$G$3:$G$6,0))</f>
        <v>3</v>
      </c>
      <c r="F67" s="12" t="s">
        <v>99</v>
      </c>
      <c r="G67" s="12" t="s">
        <v>280</v>
      </c>
      <c r="H67" s="12" t="s">
        <v>282</v>
      </c>
      <c r="I67" s="12">
        <v>0</v>
      </c>
      <c r="J67" s="12">
        <v>100104</v>
      </c>
      <c r="K67" s="12">
        <v>589</v>
      </c>
      <c r="L67" s="12">
        <f t="shared" ref="L67:L70" si="2">L66+1</f>
        <v>198</v>
      </c>
      <c r="M67" s="12">
        <v>0</v>
      </c>
      <c r="N67" s="12">
        <v>1</v>
      </c>
      <c r="O67" s="12">
        <v>1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5</v>
      </c>
      <c r="AB67" s="12" t="s">
        <v>49</v>
      </c>
    </row>
    <row r="68" spans="1:28" x14ac:dyDescent="0.3">
      <c r="A68" s="12">
        <f t="shared" si="0"/>
        <v>100011</v>
      </c>
      <c r="B68" s="11" t="str">
        <f>VLOOKUP(A68,pc_data!A:C,3,FALSE)</f>
        <v>에일린(스킨)</v>
      </c>
      <c r="C68" s="12">
        <v>4</v>
      </c>
      <c r="D68" s="12">
        <v>9.5</v>
      </c>
      <c r="E68" s="12">
        <f>INDEX('!참조_ENUM'!$F$3:$F$6,MATCH(F68,'!참조_ENUM'!$G$3:$G$6,0))</f>
        <v>3</v>
      </c>
      <c r="F68" s="12" t="s">
        <v>99</v>
      </c>
      <c r="G68" s="12" t="s">
        <v>280</v>
      </c>
      <c r="H68" s="12" t="s">
        <v>282</v>
      </c>
      <c r="I68" s="12">
        <v>0</v>
      </c>
      <c r="J68" s="12">
        <v>100104</v>
      </c>
      <c r="K68" s="12">
        <v>636</v>
      </c>
      <c r="L68" s="12">
        <f t="shared" si="2"/>
        <v>199</v>
      </c>
      <c r="M68" s="12">
        <v>0</v>
      </c>
      <c r="N68" s="12">
        <v>1</v>
      </c>
      <c r="O68" s="12">
        <v>1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5</v>
      </c>
      <c r="AB68" s="12" t="s">
        <v>49</v>
      </c>
    </row>
    <row r="69" spans="1:28" x14ac:dyDescent="0.3">
      <c r="A69" s="12">
        <f t="shared" si="0"/>
        <v>100011</v>
      </c>
      <c r="B69" s="11" t="str">
        <f>VLOOKUP(A69,pc_data!A:C,3,FALSE)</f>
        <v>에일린(스킨)</v>
      </c>
      <c r="C69" s="12">
        <v>5</v>
      </c>
      <c r="D69" s="12">
        <v>9.5</v>
      </c>
      <c r="E69" s="12">
        <f>INDEX('!참조_ENUM'!$F$3:$F$6,MATCH(F69,'!참조_ENUM'!$G$3:$G$6,0))</f>
        <v>3</v>
      </c>
      <c r="F69" s="12" t="s">
        <v>99</v>
      </c>
      <c r="G69" s="12" t="s">
        <v>280</v>
      </c>
      <c r="H69" s="12" t="s">
        <v>282</v>
      </c>
      <c r="I69" s="12">
        <v>0</v>
      </c>
      <c r="J69" s="12">
        <v>100104</v>
      </c>
      <c r="K69" s="12">
        <v>700</v>
      </c>
      <c r="L69" s="12">
        <f t="shared" si="2"/>
        <v>200</v>
      </c>
      <c r="M69" s="12">
        <v>0</v>
      </c>
      <c r="N69" s="12">
        <v>1</v>
      </c>
      <c r="O69" s="12">
        <v>1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5</v>
      </c>
      <c r="AB69" s="12" t="s">
        <v>49</v>
      </c>
    </row>
    <row r="70" spans="1:28" x14ac:dyDescent="0.3">
      <c r="A70" s="12">
        <f t="shared" si="0"/>
        <v>100011</v>
      </c>
      <c r="B70" s="11" t="str">
        <f>VLOOKUP(A70,pc_data!A:C,3,FALSE)</f>
        <v>에일린(스킨)</v>
      </c>
      <c r="C70" s="12">
        <v>6</v>
      </c>
      <c r="D70" s="12">
        <v>9.5</v>
      </c>
      <c r="E70" s="12">
        <f>INDEX('!참조_ENUM'!$F$3:$F$6,MATCH(F70,'!참조_ENUM'!$G$3:$G$6,0))</f>
        <v>3</v>
      </c>
      <c r="F70" s="12" t="s">
        <v>99</v>
      </c>
      <c r="G70" s="12" t="s">
        <v>280</v>
      </c>
      <c r="H70" s="12" t="s">
        <v>282</v>
      </c>
      <c r="I70" s="12">
        <v>0</v>
      </c>
      <c r="J70" s="12">
        <v>100104</v>
      </c>
      <c r="K70" s="12">
        <v>784</v>
      </c>
      <c r="L70" s="12">
        <f t="shared" si="2"/>
        <v>201</v>
      </c>
      <c r="M70" s="12">
        <v>0</v>
      </c>
      <c r="N70" s="12">
        <v>1</v>
      </c>
      <c r="O70" s="12">
        <v>1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5</v>
      </c>
      <c r="AB70" s="12" t="s">
        <v>49</v>
      </c>
    </row>
    <row r="71" spans="1:28" x14ac:dyDescent="0.3">
      <c r="A71" s="4">
        <f t="shared" si="0"/>
        <v>100012</v>
      </c>
      <c r="B71" s="11" t="str">
        <f>VLOOKUP(A71,pc_data!A:C,3,FALSE)</f>
        <v>엘리자베스(스킨)</v>
      </c>
      <c r="C71" s="4">
        <v>1</v>
      </c>
      <c r="D71" s="4">
        <v>4</v>
      </c>
      <c r="E71" s="4">
        <f>INDEX('!참조_ENUM'!$F$3:$F$6,MATCH(F71,'!참조_ENUM'!$G$3:$G$6,0))</f>
        <v>2</v>
      </c>
      <c r="F71" s="8" t="s">
        <v>98</v>
      </c>
      <c r="G71" s="4" t="s">
        <v>283</v>
      </c>
      <c r="H71" s="4" t="s">
        <v>284</v>
      </c>
      <c r="I71" s="4">
        <v>0</v>
      </c>
      <c r="J71" s="4">
        <v>100204</v>
      </c>
      <c r="K71" s="4">
        <v>760</v>
      </c>
      <c r="L71" s="4">
        <v>103</v>
      </c>
      <c r="M71" s="4">
        <v>0</v>
      </c>
      <c r="N71" s="4">
        <v>2</v>
      </c>
      <c r="O71" s="4">
        <v>2</v>
      </c>
      <c r="P71" s="4">
        <v>7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5</v>
      </c>
      <c r="AB71" s="4" t="s">
        <v>48</v>
      </c>
    </row>
    <row r="72" spans="1:28" x14ac:dyDescent="0.3">
      <c r="A72" s="4">
        <f t="shared" si="0"/>
        <v>100012</v>
      </c>
      <c r="B72" s="11" t="str">
        <f>VLOOKUP(A72,pc_data!A:C,3,FALSE)</f>
        <v>엘리자베스(스킨)</v>
      </c>
      <c r="C72" s="4">
        <v>2</v>
      </c>
      <c r="D72" s="4">
        <v>4</v>
      </c>
      <c r="E72" s="4">
        <f>INDEX('!참조_ENUM'!$F$3:$F$6,MATCH(F72,'!참조_ENUM'!$G$3:$G$6,0))</f>
        <v>2</v>
      </c>
      <c r="F72" s="8" t="s">
        <v>98</v>
      </c>
      <c r="G72" s="4" t="s">
        <v>283</v>
      </c>
      <c r="H72" s="4" t="s">
        <v>284</v>
      </c>
      <c r="I72" s="4">
        <v>0</v>
      </c>
      <c r="J72" s="4">
        <v>100204</v>
      </c>
      <c r="K72" s="4">
        <v>782</v>
      </c>
      <c r="L72" s="4">
        <v>106</v>
      </c>
      <c r="M72" s="4">
        <v>0</v>
      </c>
      <c r="N72" s="4">
        <v>2</v>
      </c>
      <c r="O72" s="4">
        <v>2</v>
      </c>
      <c r="P72" s="4">
        <v>7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5</v>
      </c>
      <c r="AB72" s="4" t="s">
        <v>48</v>
      </c>
    </row>
    <row r="73" spans="1:28" x14ac:dyDescent="0.3">
      <c r="A73" s="4">
        <f t="shared" si="0"/>
        <v>100012</v>
      </c>
      <c r="B73" s="11" t="str">
        <f>VLOOKUP(A73,pc_data!A:C,3,FALSE)</f>
        <v>엘리자베스(스킨)</v>
      </c>
      <c r="C73" s="4">
        <v>3</v>
      </c>
      <c r="D73" s="4">
        <v>4</v>
      </c>
      <c r="E73" s="4">
        <f>INDEX('!참조_ENUM'!$F$3:$F$6,MATCH(F73,'!참조_ENUM'!$G$3:$G$6,0))</f>
        <v>2</v>
      </c>
      <c r="F73" s="8" t="s">
        <v>98</v>
      </c>
      <c r="G73" s="4" t="s">
        <v>283</v>
      </c>
      <c r="H73" s="4" t="s">
        <v>284</v>
      </c>
      <c r="I73" s="4">
        <v>0</v>
      </c>
      <c r="J73" s="4">
        <v>100204</v>
      </c>
      <c r="K73" s="4">
        <v>818</v>
      </c>
      <c r="L73" s="4">
        <v>111</v>
      </c>
      <c r="M73" s="4">
        <v>0</v>
      </c>
      <c r="N73" s="4">
        <v>2</v>
      </c>
      <c r="O73" s="4">
        <v>2</v>
      </c>
      <c r="P73" s="4">
        <v>8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5</v>
      </c>
      <c r="AB73" s="4" t="s">
        <v>48</v>
      </c>
    </row>
    <row r="74" spans="1:28" x14ac:dyDescent="0.3">
      <c r="A74" s="4">
        <f t="shared" si="0"/>
        <v>100012</v>
      </c>
      <c r="B74" s="11" t="str">
        <f>VLOOKUP(A74,pc_data!A:C,3,FALSE)</f>
        <v>엘리자베스(스킨)</v>
      </c>
      <c r="C74" s="4">
        <v>4</v>
      </c>
      <c r="D74" s="4">
        <v>4</v>
      </c>
      <c r="E74" s="4">
        <f>INDEX('!참조_ENUM'!$F$3:$F$6,MATCH(F74,'!참조_ENUM'!$G$3:$G$6,0))</f>
        <v>2</v>
      </c>
      <c r="F74" s="8" t="s">
        <v>98</v>
      </c>
      <c r="G74" s="4" t="s">
        <v>283</v>
      </c>
      <c r="H74" s="4" t="s">
        <v>284</v>
      </c>
      <c r="I74" s="4">
        <v>0</v>
      </c>
      <c r="J74" s="4">
        <v>100204</v>
      </c>
      <c r="K74" s="4">
        <v>867</v>
      </c>
      <c r="L74" s="4">
        <v>119</v>
      </c>
      <c r="M74" s="4">
        <v>0</v>
      </c>
      <c r="N74" s="4">
        <v>2</v>
      </c>
      <c r="O74" s="4">
        <v>2</v>
      </c>
      <c r="P74" s="4">
        <v>8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5</v>
      </c>
      <c r="AB74" s="4" t="s">
        <v>48</v>
      </c>
    </row>
    <row r="75" spans="1:28" x14ac:dyDescent="0.3">
      <c r="A75" s="4">
        <f t="shared" si="0"/>
        <v>100012</v>
      </c>
      <c r="B75" s="11" t="str">
        <f>VLOOKUP(A75,pc_data!A:C,3,FALSE)</f>
        <v>엘리자베스(스킨)</v>
      </c>
      <c r="C75" s="4">
        <v>5</v>
      </c>
      <c r="D75" s="4">
        <v>4</v>
      </c>
      <c r="E75" s="4">
        <f>INDEX('!참조_ENUM'!$F$3:$F$6,MATCH(F75,'!참조_ENUM'!$G$3:$G$6,0))</f>
        <v>2</v>
      </c>
      <c r="F75" s="8" t="s">
        <v>98</v>
      </c>
      <c r="G75" s="4" t="s">
        <v>283</v>
      </c>
      <c r="H75" s="4" t="s">
        <v>284</v>
      </c>
      <c r="I75" s="4">
        <v>0</v>
      </c>
      <c r="J75" s="4">
        <v>100204</v>
      </c>
      <c r="K75" s="4">
        <v>932</v>
      </c>
      <c r="L75" s="4">
        <v>129</v>
      </c>
      <c r="M75" s="4">
        <v>0</v>
      </c>
      <c r="N75" s="4">
        <v>2</v>
      </c>
      <c r="O75" s="4">
        <v>2</v>
      </c>
      <c r="P75" s="4">
        <v>10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5</v>
      </c>
      <c r="AB75" s="4" t="s">
        <v>48</v>
      </c>
    </row>
    <row r="76" spans="1:28" x14ac:dyDescent="0.3">
      <c r="A76" s="4">
        <f t="shared" si="0"/>
        <v>100012</v>
      </c>
      <c r="B76" s="11" t="str">
        <f>VLOOKUP(A76,pc_data!A:C,3,FALSE)</f>
        <v>엘리자베스(스킨)</v>
      </c>
      <c r="C76" s="4">
        <v>6</v>
      </c>
      <c r="D76" s="4">
        <v>4</v>
      </c>
      <c r="E76" s="4">
        <f>INDEX('!참조_ENUM'!$F$3:$F$6,MATCH(F76,'!참조_ENUM'!$G$3:$G$6,0))</f>
        <v>2</v>
      </c>
      <c r="F76" s="8" t="s">
        <v>98</v>
      </c>
      <c r="G76" s="4" t="s">
        <v>283</v>
      </c>
      <c r="H76" s="4" t="s">
        <v>284</v>
      </c>
      <c r="I76" s="4">
        <v>0</v>
      </c>
      <c r="J76" s="4">
        <v>100204</v>
      </c>
      <c r="K76" s="4">
        <v>1016</v>
      </c>
      <c r="L76" s="4">
        <v>142</v>
      </c>
      <c r="M76" s="4">
        <v>0</v>
      </c>
      <c r="N76" s="4">
        <v>2</v>
      </c>
      <c r="O76" s="4">
        <v>2</v>
      </c>
      <c r="P76" s="4">
        <v>11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5</v>
      </c>
      <c r="AB76" s="4" t="s">
        <v>48</v>
      </c>
    </row>
    <row r="77" spans="1:28" x14ac:dyDescent="0.3">
      <c r="A77" s="12">
        <f t="shared" si="0"/>
        <v>100013</v>
      </c>
      <c r="B77" s="11" t="str">
        <f>VLOOKUP(A77,pc_data!A:C,3,FALSE)</f>
        <v>마네(스킨)</v>
      </c>
      <c r="C77" s="12">
        <v>1</v>
      </c>
      <c r="D77" s="12">
        <v>5</v>
      </c>
      <c r="E77" s="12">
        <f>INDEX('!참조_ENUM'!$F$3:$F$6,MATCH(F77,'!참조_ENUM'!$G$3:$G$6,0))</f>
        <v>2</v>
      </c>
      <c r="F77" s="12" t="s">
        <v>98</v>
      </c>
      <c r="G77" s="12" t="s">
        <v>285</v>
      </c>
      <c r="H77" s="12" t="s">
        <v>286</v>
      </c>
      <c r="I77" s="12">
        <v>0</v>
      </c>
      <c r="J77" s="12">
        <v>100304</v>
      </c>
      <c r="K77" s="12">
        <v>748</v>
      </c>
      <c r="L77" s="12">
        <v>199</v>
      </c>
      <c r="M77" s="12">
        <v>0</v>
      </c>
      <c r="N77" s="12">
        <v>2</v>
      </c>
      <c r="O77" s="12">
        <v>2</v>
      </c>
      <c r="P77" s="12">
        <v>10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5</v>
      </c>
      <c r="AB77" s="12" t="s">
        <v>49</v>
      </c>
    </row>
    <row r="78" spans="1:28" x14ac:dyDescent="0.3">
      <c r="A78" s="12">
        <f t="shared" si="0"/>
        <v>100013</v>
      </c>
      <c r="B78" s="11" t="str">
        <f>VLOOKUP(A78,pc_data!A:C,3,FALSE)</f>
        <v>마네(스킨)</v>
      </c>
      <c r="C78" s="12">
        <v>2</v>
      </c>
      <c r="D78" s="12">
        <v>5</v>
      </c>
      <c r="E78" s="12">
        <f>INDEX('!참조_ENUM'!$F$3:$F$6,MATCH(F78,'!참조_ENUM'!$G$3:$G$6,0))</f>
        <v>2</v>
      </c>
      <c r="F78" s="12" t="s">
        <v>98</v>
      </c>
      <c r="G78" s="12" t="s">
        <v>285</v>
      </c>
      <c r="H78" s="12" t="s">
        <v>286</v>
      </c>
      <c r="I78" s="12">
        <v>0</v>
      </c>
      <c r="J78" s="12">
        <v>100304</v>
      </c>
      <c r="K78" s="12">
        <v>770</v>
      </c>
      <c r="L78" s="12">
        <f>L77+1</f>
        <v>200</v>
      </c>
      <c r="M78" s="12">
        <v>0</v>
      </c>
      <c r="N78" s="12">
        <v>2</v>
      </c>
      <c r="O78" s="12">
        <v>2</v>
      </c>
      <c r="P78" s="12">
        <v>10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5</v>
      </c>
      <c r="AB78" s="12" t="s">
        <v>49</v>
      </c>
    </row>
    <row r="79" spans="1:28" x14ac:dyDescent="0.3">
      <c r="A79" s="12">
        <f t="shared" si="0"/>
        <v>100013</v>
      </c>
      <c r="B79" s="11" t="str">
        <f>VLOOKUP(A79,pc_data!A:C,3,FALSE)</f>
        <v>마네(스킨)</v>
      </c>
      <c r="C79" s="12">
        <v>3</v>
      </c>
      <c r="D79" s="12">
        <v>5</v>
      </c>
      <c r="E79" s="12">
        <f>INDEX('!참조_ENUM'!$F$3:$F$6,MATCH(F79,'!참조_ENUM'!$G$3:$G$6,0))</f>
        <v>2</v>
      </c>
      <c r="F79" s="12" t="s">
        <v>98</v>
      </c>
      <c r="G79" s="12" t="s">
        <v>285</v>
      </c>
      <c r="H79" s="12" t="s">
        <v>286</v>
      </c>
      <c r="I79" s="12">
        <v>0</v>
      </c>
      <c r="J79" s="12">
        <v>100304</v>
      </c>
      <c r="K79" s="12">
        <v>805</v>
      </c>
      <c r="L79" s="12">
        <f t="shared" ref="L79:L82" si="3">L78+1</f>
        <v>201</v>
      </c>
      <c r="M79" s="12">
        <v>0</v>
      </c>
      <c r="N79" s="12">
        <v>2</v>
      </c>
      <c r="O79" s="12">
        <v>2</v>
      </c>
      <c r="P79" s="12">
        <v>11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5</v>
      </c>
      <c r="AB79" s="12" t="s">
        <v>49</v>
      </c>
    </row>
    <row r="80" spans="1:28" x14ac:dyDescent="0.3">
      <c r="A80" s="12">
        <f t="shared" si="0"/>
        <v>100013</v>
      </c>
      <c r="B80" s="11" t="str">
        <f>VLOOKUP(A80,pc_data!A:C,3,FALSE)</f>
        <v>마네(스킨)</v>
      </c>
      <c r="C80" s="12">
        <v>4</v>
      </c>
      <c r="D80" s="12">
        <v>5</v>
      </c>
      <c r="E80" s="12">
        <f>INDEX('!참조_ENUM'!$F$3:$F$6,MATCH(F80,'!참조_ENUM'!$G$3:$G$6,0))</f>
        <v>2</v>
      </c>
      <c r="F80" s="12" t="s">
        <v>98</v>
      </c>
      <c r="G80" s="12" t="s">
        <v>285</v>
      </c>
      <c r="H80" s="12" t="s">
        <v>286</v>
      </c>
      <c r="I80" s="12">
        <v>0</v>
      </c>
      <c r="J80" s="12">
        <v>100304</v>
      </c>
      <c r="K80" s="12">
        <v>853</v>
      </c>
      <c r="L80" s="12">
        <f t="shared" si="3"/>
        <v>202</v>
      </c>
      <c r="M80" s="12">
        <v>0</v>
      </c>
      <c r="N80" s="12">
        <v>2</v>
      </c>
      <c r="O80" s="12">
        <v>2</v>
      </c>
      <c r="P80" s="12">
        <v>12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5</v>
      </c>
      <c r="AB80" s="12" t="s">
        <v>49</v>
      </c>
    </row>
    <row r="81" spans="1:28" x14ac:dyDescent="0.3">
      <c r="A81" s="12">
        <f t="shared" si="0"/>
        <v>100013</v>
      </c>
      <c r="B81" s="11" t="str">
        <f>VLOOKUP(A81,pc_data!A:C,3,FALSE)</f>
        <v>마네(스킨)</v>
      </c>
      <c r="C81" s="12">
        <v>5</v>
      </c>
      <c r="D81" s="12">
        <v>5</v>
      </c>
      <c r="E81" s="12">
        <f>INDEX('!참조_ENUM'!$F$3:$F$6,MATCH(F81,'!참조_ENUM'!$G$3:$G$6,0))</f>
        <v>2</v>
      </c>
      <c r="F81" s="12" t="s">
        <v>98</v>
      </c>
      <c r="G81" s="12" t="s">
        <v>285</v>
      </c>
      <c r="H81" s="12" t="s">
        <v>286</v>
      </c>
      <c r="I81" s="12">
        <v>0</v>
      </c>
      <c r="J81" s="12">
        <v>100304</v>
      </c>
      <c r="K81" s="12">
        <v>917</v>
      </c>
      <c r="L81" s="12">
        <f t="shared" si="3"/>
        <v>203</v>
      </c>
      <c r="M81" s="12">
        <v>0</v>
      </c>
      <c r="N81" s="12">
        <v>2</v>
      </c>
      <c r="O81" s="12">
        <v>2</v>
      </c>
      <c r="P81" s="12">
        <v>13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5</v>
      </c>
      <c r="AB81" s="12" t="s">
        <v>49</v>
      </c>
    </row>
    <row r="82" spans="1:28" x14ac:dyDescent="0.3">
      <c r="A82" s="12">
        <f t="shared" si="0"/>
        <v>100013</v>
      </c>
      <c r="B82" s="11" t="str">
        <f>VLOOKUP(A82,pc_data!A:C,3,FALSE)</f>
        <v>마네(스킨)</v>
      </c>
      <c r="C82" s="12">
        <v>6</v>
      </c>
      <c r="D82" s="12">
        <v>5</v>
      </c>
      <c r="E82" s="12">
        <f>INDEX('!참조_ENUM'!$F$3:$F$6,MATCH(F82,'!참조_ENUM'!$G$3:$G$6,0))</f>
        <v>2</v>
      </c>
      <c r="F82" s="12" t="s">
        <v>98</v>
      </c>
      <c r="G82" s="12" t="s">
        <v>285</v>
      </c>
      <c r="H82" s="12" t="s">
        <v>286</v>
      </c>
      <c r="I82" s="12">
        <v>0</v>
      </c>
      <c r="J82" s="12">
        <v>100304</v>
      </c>
      <c r="K82" s="12">
        <v>999</v>
      </c>
      <c r="L82" s="12">
        <f t="shared" si="3"/>
        <v>204</v>
      </c>
      <c r="M82" s="12">
        <v>0</v>
      </c>
      <c r="N82" s="12">
        <v>2</v>
      </c>
      <c r="O82" s="12">
        <v>2</v>
      </c>
      <c r="P82" s="12">
        <v>14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5</v>
      </c>
      <c r="AB82" s="12" t="s">
        <v>49</v>
      </c>
    </row>
    <row r="83" spans="1:28" x14ac:dyDescent="0.3">
      <c r="A83" s="4">
        <f t="shared" si="0"/>
        <v>100014</v>
      </c>
      <c r="B83" s="11" t="str">
        <f>VLOOKUP(A83,pc_data!A:C,3,FALSE)</f>
        <v>녹는 악마</v>
      </c>
      <c r="C83" s="4">
        <v>1</v>
      </c>
      <c r="D83" s="4">
        <v>2</v>
      </c>
      <c r="E83" s="4">
        <f>INDEX('!참조_ENUM'!$F$3:$F$6,MATCH(F83,'!참조_ENUM'!$G$3:$G$6,0))</f>
        <v>1</v>
      </c>
      <c r="F83" s="8" t="s">
        <v>97</v>
      </c>
      <c r="G83" s="4" t="s">
        <v>287</v>
      </c>
      <c r="H83" s="4" t="s">
        <v>288</v>
      </c>
      <c r="I83" s="4">
        <v>0</v>
      </c>
      <c r="J83" s="4">
        <v>100504</v>
      </c>
      <c r="K83" s="4">
        <v>194</v>
      </c>
      <c r="L83" s="4">
        <v>52</v>
      </c>
      <c r="M83" s="4">
        <v>0</v>
      </c>
      <c r="N83" s="4">
        <v>3</v>
      </c>
      <c r="O83" s="4">
        <v>2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32</v>
      </c>
      <c r="X83" s="4">
        <v>0</v>
      </c>
      <c r="Y83" s="4">
        <v>0</v>
      </c>
      <c r="Z83" s="4">
        <v>0</v>
      </c>
      <c r="AA83" s="4">
        <v>5</v>
      </c>
      <c r="AB83" s="4" t="s">
        <v>48</v>
      </c>
    </row>
    <row r="84" spans="1:28" x14ac:dyDescent="0.3">
      <c r="A84" s="4">
        <f t="shared" si="0"/>
        <v>100014</v>
      </c>
      <c r="B84" s="11" t="str">
        <f>VLOOKUP(A84,pc_data!A:C,3,FALSE)</f>
        <v>녹는 악마</v>
      </c>
      <c r="C84" s="4">
        <v>2</v>
      </c>
      <c r="D84" s="4">
        <v>2</v>
      </c>
      <c r="E84" s="4">
        <f>INDEX('!참조_ENUM'!$F$3:$F$6,MATCH(F84,'!참조_ENUM'!$G$3:$G$6,0))</f>
        <v>1</v>
      </c>
      <c r="F84" s="8" t="s">
        <v>97</v>
      </c>
      <c r="G84" s="4" t="s">
        <v>287</v>
      </c>
      <c r="H84" s="4" t="s">
        <v>288</v>
      </c>
      <c r="I84" s="4">
        <v>0</v>
      </c>
      <c r="J84" s="4">
        <v>100504</v>
      </c>
      <c r="K84" s="4">
        <f>K83+1</f>
        <v>195</v>
      </c>
      <c r="L84" s="4">
        <v>53</v>
      </c>
      <c r="M84" s="4">
        <v>0</v>
      </c>
      <c r="N84" s="4">
        <v>3</v>
      </c>
      <c r="O84" s="4">
        <v>2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33</v>
      </c>
      <c r="X84" s="4">
        <v>0</v>
      </c>
      <c r="Y84" s="4">
        <v>0</v>
      </c>
      <c r="Z84" s="4">
        <v>0</v>
      </c>
      <c r="AA84" s="4">
        <v>5</v>
      </c>
      <c r="AB84" s="4" t="s">
        <v>48</v>
      </c>
    </row>
    <row r="85" spans="1:28" x14ac:dyDescent="0.3">
      <c r="A85" s="4">
        <f t="shared" si="0"/>
        <v>100014</v>
      </c>
      <c r="B85" s="11" t="str">
        <f>VLOOKUP(A85,pc_data!A:C,3,FALSE)</f>
        <v>녹는 악마</v>
      </c>
      <c r="C85" s="4">
        <v>3</v>
      </c>
      <c r="D85" s="4">
        <v>2</v>
      </c>
      <c r="E85" s="4">
        <f>INDEX('!참조_ENUM'!$F$3:$F$6,MATCH(F85,'!참조_ENUM'!$G$3:$G$6,0))</f>
        <v>1</v>
      </c>
      <c r="F85" s="8" t="s">
        <v>97</v>
      </c>
      <c r="G85" s="4" t="s">
        <v>287</v>
      </c>
      <c r="H85" s="4" t="s">
        <v>288</v>
      </c>
      <c r="I85" s="4">
        <v>0</v>
      </c>
      <c r="J85" s="4">
        <v>100504</v>
      </c>
      <c r="K85" s="4">
        <f t="shared" ref="K85:K88" si="4">K84+1</f>
        <v>196</v>
      </c>
      <c r="L85" s="4">
        <v>55</v>
      </c>
      <c r="M85" s="4">
        <v>0</v>
      </c>
      <c r="N85" s="4">
        <v>3</v>
      </c>
      <c r="O85" s="4">
        <v>2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35</v>
      </c>
      <c r="X85" s="4">
        <v>0</v>
      </c>
      <c r="Y85" s="4">
        <v>0</v>
      </c>
      <c r="Z85" s="4">
        <v>0</v>
      </c>
      <c r="AA85" s="4">
        <v>5</v>
      </c>
      <c r="AB85" s="4" t="s">
        <v>48</v>
      </c>
    </row>
    <row r="86" spans="1:28" x14ac:dyDescent="0.3">
      <c r="A86" s="4">
        <f t="shared" si="0"/>
        <v>100014</v>
      </c>
      <c r="B86" s="11" t="str">
        <f>VLOOKUP(A86,pc_data!A:C,3,FALSE)</f>
        <v>녹는 악마</v>
      </c>
      <c r="C86" s="4">
        <v>4</v>
      </c>
      <c r="D86" s="4">
        <v>2</v>
      </c>
      <c r="E86" s="4">
        <f>INDEX('!참조_ENUM'!$F$3:$F$6,MATCH(F86,'!참조_ENUM'!$G$3:$G$6,0))</f>
        <v>1</v>
      </c>
      <c r="F86" s="8" t="s">
        <v>97</v>
      </c>
      <c r="G86" s="4" t="s">
        <v>287</v>
      </c>
      <c r="H86" s="4" t="s">
        <v>288</v>
      </c>
      <c r="I86" s="4">
        <v>0</v>
      </c>
      <c r="J86" s="4">
        <v>100504</v>
      </c>
      <c r="K86" s="4">
        <f t="shared" si="4"/>
        <v>197</v>
      </c>
      <c r="L86" s="4">
        <v>59</v>
      </c>
      <c r="M86" s="4">
        <v>0</v>
      </c>
      <c r="N86" s="4">
        <v>3</v>
      </c>
      <c r="O86" s="4">
        <v>2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38</v>
      </c>
      <c r="X86" s="4">
        <v>0</v>
      </c>
      <c r="Y86" s="4">
        <v>0</v>
      </c>
      <c r="Z86" s="4">
        <v>0</v>
      </c>
      <c r="AA86" s="4">
        <v>5</v>
      </c>
      <c r="AB86" s="4" t="s">
        <v>48</v>
      </c>
    </row>
    <row r="87" spans="1:28" x14ac:dyDescent="0.3">
      <c r="A87" s="4">
        <f t="shared" si="0"/>
        <v>100014</v>
      </c>
      <c r="B87" s="11" t="str">
        <f>VLOOKUP(A87,pc_data!A:C,3,FALSE)</f>
        <v>녹는 악마</v>
      </c>
      <c r="C87" s="4">
        <v>5</v>
      </c>
      <c r="D87" s="4">
        <v>2</v>
      </c>
      <c r="E87" s="4">
        <f>INDEX('!참조_ENUM'!$F$3:$F$6,MATCH(F87,'!참조_ENUM'!$G$3:$G$6,0))</f>
        <v>1</v>
      </c>
      <c r="F87" s="8" t="s">
        <v>97</v>
      </c>
      <c r="G87" s="4" t="s">
        <v>287</v>
      </c>
      <c r="H87" s="4" t="s">
        <v>288</v>
      </c>
      <c r="I87" s="4">
        <v>0</v>
      </c>
      <c r="J87" s="4">
        <v>100504</v>
      </c>
      <c r="K87" s="4">
        <f t="shared" si="4"/>
        <v>198</v>
      </c>
      <c r="L87" s="4">
        <v>63</v>
      </c>
      <c r="M87" s="4">
        <v>0</v>
      </c>
      <c r="N87" s="4">
        <v>3</v>
      </c>
      <c r="O87" s="4">
        <v>2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41</v>
      </c>
      <c r="X87" s="4">
        <v>0</v>
      </c>
      <c r="Y87" s="4">
        <v>0</v>
      </c>
      <c r="Z87" s="4">
        <v>0</v>
      </c>
      <c r="AA87" s="4">
        <v>5</v>
      </c>
      <c r="AB87" s="4" t="s">
        <v>48</v>
      </c>
    </row>
    <row r="88" spans="1:28" x14ac:dyDescent="0.3">
      <c r="A88" s="4">
        <f t="shared" si="0"/>
        <v>100014</v>
      </c>
      <c r="B88" s="11" t="str">
        <f>VLOOKUP(A88,pc_data!A:C,3,FALSE)</f>
        <v>녹는 악마</v>
      </c>
      <c r="C88" s="4">
        <v>6</v>
      </c>
      <c r="D88" s="4">
        <v>2</v>
      </c>
      <c r="E88" s="4">
        <f>INDEX('!참조_ENUM'!$F$3:$F$6,MATCH(F88,'!참조_ENUM'!$G$3:$G$6,0))</f>
        <v>1</v>
      </c>
      <c r="F88" s="8" t="s">
        <v>97</v>
      </c>
      <c r="G88" s="4" t="s">
        <v>287</v>
      </c>
      <c r="H88" s="4" t="s">
        <v>288</v>
      </c>
      <c r="I88" s="4">
        <v>0</v>
      </c>
      <c r="J88" s="4">
        <v>100504</v>
      </c>
      <c r="K88" s="4">
        <f t="shared" si="4"/>
        <v>199</v>
      </c>
      <c r="L88" s="4">
        <v>69</v>
      </c>
      <c r="M88" s="4">
        <v>0</v>
      </c>
      <c r="N88" s="4">
        <v>4</v>
      </c>
      <c r="O88" s="4">
        <v>2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46</v>
      </c>
      <c r="X88" s="4">
        <v>0</v>
      </c>
      <c r="Y88" s="4">
        <v>0</v>
      </c>
      <c r="Z88" s="4">
        <v>0</v>
      </c>
      <c r="AA88" s="4">
        <v>5</v>
      </c>
      <c r="AB88" s="4" t="s">
        <v>48</v>
      </c>
    </row>
    <row r="89" spans="1:28" x14ac:dyDescent="0.3">
      <c r="A89" s="12">
        <f t="shared" si="0"/>
        <v>100015</v>
      </c>
      <c r="B89" s="11" t="str">
        <f>VLOOKUP(A89,pc_data!A:C,3,FALSE)</f>
        <v>유미 (구)</v>
      </c>
      <c r="C89" s="12">
        <v>1</v>
      </c>
      <c r="D89" s="12">
        <v>2.5</v>
      </c>
      <c r="E89" s="12">
        <f>INDEX('!참조_ENUM'!$F$3:$F$6,MATCH(F89,'!참조_ENUM'!$G$3:$G$6,0))</f>
        <v>1</v>
      </c>
      <c r="F89" s="12" t="s">
        <v>97</v>
      </c>
      <c r="G89" s="12" t="s">
        <v>289</v>
      </c>
      <c r="H89" s="12" t="s">
        <v>290</v>
      </c>
      <c r="I89" s="12">
        <v>0</v>
      </c>
      <c r="J89" s="12">
        <v>100404</v>
      </c>
      <c r="K89" s="12">
        <v>956</v>
      </c>
      <c r="L89" s="12">
        <v>191</v>
      </c>
      <c r="M89" s="12">
        <v>0</v>
      </c>
      <c r="N89" s="12">
        <v>3</v>
      </c>
      <c r="O89" s="12">
        <v>3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40</v>
      </c>
      <c r="X89" s="12">
        <v>0</v>
      </c>
      <c r="Y89" s="12">
        <v>0</v>
      </c>
      <c r="Z89" s="12">
        <v>0</v>
      </c>
      <c r="AA89" s="12">
        <v>5</v>
      </c>
      <c r="AB89" s="12" t="s">
        <v>49</v>
      </c>
    </row>
    <row r="90" spans="1:28" x14ac:dyDescent="0.3">
      <c r="A90" s="12">
        <f t="shared" si="0"/>
        <v>100015</v>
      </c>
      <c r="B90" s="11" t="str">
        <f>VLOOKUP(A90,pc_data!A:C,3,FALSE)</f>
        <v>유미 (구)</v>
      </c>
      <c r="C90" s="12">
        <v>2</v>
      </c>
      <c r="D90" s="12">
        <v>2.5</v>
      </c>
      <c r="E90" s="12">
        <f>INDEX('!참조_ENUM'!$F$3:$F$6,MATCH(F90,'!참조_ENUM'!$G$3:$G$6,0))</f>
        <v>1</v>
      </c>
      <c r="F90" s="12" t="s">
        <v>97</v>
      </c>
      <c r="G90" s="12" t="s">
        <v>289</v>
      </c>
      <c r="H90" s="12" t="s">
        <v>290</v>
      </c>
      <c r="I90" s="12">
        <v>0</v>
      </c>
      <c r="J90" s="12">
        <v>100404</v>
      </c>
      <c r="K90" s="12">
        <v>994</v>
      </c>
      <c r="L90" s="12">
        <f>L89+1</f>
        <v>192</v>
      </c>
      <c r="M90" s="12">
        <v>0</v>
      </c>
      <c r="N90" s="12">
        <v>3</v>
      </c>
      <c r="O90" s="12">
        <v>3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42</v>
      </c>
      <c r="X90" s="12">
        <v>0</v>
      </c>
      <c r="Y90" s="12">
        <v>0</v>
      </c>
      <c r="Z90" s="12">
        <v>0</v>
      </c>
      <c r="AA90" s="12">
        <v>5</v>
      </c>
      <c r="AB90" s="12" t="s">
        <v>49</v>
      </c>
    </row>
    <row r="91" spans="1:28" x14ac:dyDescent="0.3">
      <c r="A91" s="12">
        <f t="shared" si="0"/>
        <v>100015</v>
      </c>
      <c r="B91" s="11" t="str">
        <f>VLOOKUP(A91,pc_data!A:C,3,FALSE)</f>
        <v>유미 (구)</v>
      </c>
      <c r="C91" s="12">
        <v>3</v>
      </c>
      <c r="D91" s="12">
        <v>2.5</v>
      </c>
      <c r="E91" s="12">
        <f>INDEX('!참조_ENUM'!$F$3:$F$6,MATCH(F91,'!참조_ENUM'!$G$3:$G$6,0))</f>
        <v>1</v>
      </c>
      <c r="F91" s="12" t="s">
        <v>97</v>
      </c>
      <c r="G91" s="12" t="s">
        <v>289</v>
      </c>
      <c r="H91" s="12" t="s">
        <v>290</v>
      </c>
      <c r="I91" s="12">
        <v>0</v>
      </c>
      <c r="J91" s="12">
        <v>100404</v>
      </c>
      <c r="K91" s="12">
        <v>1053</v>
      </c>
      <c r="L91" s="12">
        <f t="shared" ref="L91:L94" si="5">L90+1</f>
        <v>193</v>
      </c>
      <c r="M91" s="12">
        <v>0</v>
      </c>
      <c r="N91" s="12">
        <v>3</v>
      </c>
      <c r="O91" s="12">
        <v>3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45</v>
      </c>
      <c r="X91" s="12">
        <v>0</v>
      </c>
      <c r="Y91" s="12">
        <v>0</v>
      </c>
      <c r="Z91" s="12">
        <v>0</v>
      </c>
      <c r="AA91" s="12">
        <v>5</v>
      </c>
      <c r="AB91" s="12" t="s">
        <v>49</v>
      </c>
    </row>
    <row r="92" spans="1:28" x14ac:dyDescent="0.3">
      <c r="A92" s="12">
        <f t="shared" si="0"/>
        <v>100015</v>
      </c>
      <c r="B92" s="11" t="str">
        <f>VLOOKUP(A92,pc_data!A:C,3,FALSE)</f>
        <v>유미 (구)</v>
      </c>
      <c r="C92" s="12">
        <v>4</v>
      </c>
      <c r="D92" s="12">
        <v>2.5</v>
      </c>
      <c r="E92" s="12">
        <f>INDEX('!참조_ENUM'!$F$3:$F$6,MATCH(F92,'!참조_ENUM'!$G$3:$G$6,0))</f>
        <v>1</v>
      </c>
      <c r="F92" s="12" t="s">
        <v>97</v>
      </c>
      <c r="G92" s="12" t="s">
        <v>289</v>
      </c>
      <c r="H92" s="12" t="s">
        <v>290</v>
      </c>
      <c r="I92" s="12">
        <v>0</v>
      </c>
      <c r="J92" s="12">
        <v>100404</v>
      </c>
      <c r="K92" s="12">
        <v>1138</v>
      </c>
      <c r="L92" s="12">
        <f t="shared" si="5"/>
        <v>194</v>
      </c>
      <c r="M92" s="12">
        <v>0</v>
      </c>
      <c r="N92" s="12">
        <v>3</v>
      </c>
      <c r="O92" s="12">
        <v>3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49</v>
      </c>
      <c r="X92" s="12">
        <v>0</v>
      </c>
      <c r="Y92" s="12">
        <v>0</v>
      </c>
      <c r="Z92" s="12">
        <v>0</v>
      </c>
      <c r="AA92" s="12">
        <v>5</v>
      </c>
      <c r="AB92" s="12" t="s">
        <v>49</v>
      </c>
    </row>
    <row r="93" spans="1:28" x14ac:dyDescent="0.3">
      <c r="A93" s="12">
        <f t="shared" si="0"/>
        <v>100015</v>
      </c>
      <c r="B93" s="11" t="str">
        <f>VLOOKUP(A93,pc_data!A:C,3,FALSE)</f>
        <v>유미 (구)</v>
      </c>
      <c r="C93" s="12">
        <v>5</v>
      </c>
      <c r="D93" s="12">
        <v>2.5</v>
      </c>
      <c r="E93" s="12">
        <f>INDEX('!참조_ENUM'!$F$3:$F$6,MATCH(F93,'!참조_ENUM'!$G$3:$G$6,0))</f>
        <v>1</v>
      </c>
      <c r="F93" s="12" t="s">
        <v>97</v>
      </c>
      <c r="G93" s="12" t="s">
        <v>289</v>
      </c>
      <c r="H93" s="12" t="s">
        <v>290</v>
      </c>
      <c r="I93" s="12">
        <v>0</v>
      </c>
      <c r="J93" s="12">
        <v>100404</v>
      </c>
      <c r="K93" s="12">
        <v>1252</v>
      </c>
      <c r="L93" s="12">
        <f t="shared" si="5"/>
        <v>195</v>
      </c>
      <c r="M93" s="12">
        <v>0</v>
      </c>
      <c r="N93" s="12">
        <v>3</v>
      </c>
      <c r="O93" s="12">
        <v>3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55</v>
      </c>
      <c r="X93" s="12">
        <v>0</v>
      </c>
      <c r="Y93" s="12">
        <v>0</v>
      </c>
      <c r="Z93" s="12">
        <v>0</v>
      </c>
      <c r="AA93" s="12">
        <v>5</v>
      </c>
      <c r="AB93" s="12" t="s">
        <v>49</v>
      </c>
    </row>
    <row r="94" spans="1:28" x14ac:dyDescent="0.3">
      <c r="A94" s="12">
        <f t="shared" si="0"/>
        <v>100015</v>
      </c>
      <c r="B94" s="11" t="str">
        <f>VLOOKUP(A94,pc_data!A:C,3,FALSE)</f>
        <v>유미 (구)</v>
      </c>
      <c r="C94" s="12">
        <v>6</v>
      </c>
      <c r="D94" s="12">
        <v>2.5</v>
      </c>
      <c r="E94" s="12">
        <f>INDEX('!참조_ENUM'!$F$3:$F$6,MATCH(F94,'!참조_ENUM'!$G$3:$G$6,0))</f>
        <v>1</v>
      </c>
      <c r="F94" s="12" t="s">
        <v>97</v>
      </c>
      <c r="G94" s="12" t="s">
        <v>289</v>
      </c>
      <c r="H94" s="12" t="s">
        <v>290</v>
      </c>
      <c r="I94" s="12">
        <v>0</v>
      </c>
      <c r="J94" s="12">
        <v>100404</v>
      </c>
      <c r="K94" s="12">
        <v>1402</v>
      </c>
      <c r="L94" s="12">
        <f t="shared" si="5"/>
        <v>196</v>
      </c>
      <c r="M94" s="12">
        <v>0</v>
      </c>
      <c r="N94" s="12">
        <v>4</v>
      </c>
      <c r="O94" s="12">
        <v>4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64</v>
      </c>
      <c r="X94" s="12">
        <v>0</v>
      </c>
      <c r="Y94" s="12">
        <v>0</v>
      </c>
      <c r="Z94" s="12">
        <v>0</v>
      </c>
      <c r="AA94" s="12">
        <v>5</v>
      </c>
      <c r="AB94" s="12" t="s">
        <v>49</v>
      </c>
    </row>
    <row r="95" spans="1:28" x14ac:dyDescent="0.3">
      <c r="A95" s="4">
        <f t="shared" si="0"/>
        <v>100016</v>
      </c>
      <c r="B95" s="11" t="str">
        <f>VLOOKUP(A95,pc_data!A:C,3,FALSE)</f>
        <v>유미 (신)</v>
      </c>
      <c r="C95" s="4">
        <v>1</v>
      </c>
      <c r="D95" s="4">
        <v>7</v>
      </c>
      <c r="E95" s="4">
        <f>INDEX('!참조_ENUM'!$F$3:$F$6,MATCH(F95,'!참조_ENUM'!$G$3:$G$6,0))</f>
        <v>2</v>
      </c>
      <c r="F95" s="8" t="s">
        <v>98</v>
      </c>
      <c r="G95" s="4" t="s">
        <v>64</v>
      </c>
      <c r="H95" s="4" t="s">
        <v>64</v>
      </c>
      <c r="I95" s="4">
        <v>0</v>
      </c>
      <c r="J95" s="4">
        <v>0</v>
      </c>
      <c r="K95" s="4">
        <v>706</v>
      </c>
      <c r="L95" s="4">
        <v>192</v>
      </c>
      <c r="M95" s="4">
        <v>0</v>
      </c>
      <c r="N95" s="4">
        <v>2</v>
      </c>
      <c r="O95" s="4">
        <v>2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5</v>
      </c>
      <c r="W95" s="4">
        <v>0</v>
      </c>
      <c r="X95" s="4">
        <v>0</v>
      </c>
      <c r="Y95" s="4">
        <v>0</v>
      </c>
      <c r="Z95" s="4">
        <v>0</v>
      </c>
      <c r="AA95" s="4">
        <v>5</v>
      </c>
      <c r="AB95" s="4" t="s">
        <v>49</v>
      </c>
    </row>
    <row r="96" spans="1:28" x14ac:dyDescent="0.3">
      <c r="A96" s="4">
        <f t="shared" si="0"/>
        <v>100016</v>
      </c>
      <c r="B96" s="11" t="str">
        <f>VLOOKUP(A96,pc_data!A:C,3,FALSE)</f>
        <v>유미 (신)</v>
      </c>
      <c r="C96" s="4">
        <v>2</v>
      </c>
      <c r="D96" s="4">
        <v>7</v>
      </c>
      <c r="E96" s="4">
        <f>INDEX('!참조_ENUM'!$F$3:$F$6,MATCH(F96,'!참조_ENUM'!$G$3:$G$6,0))</f>
        <v>2</v>
      </c>
      <c r="F96" s="8" t="s">
        <v>98</v>
      </c>
      <c r="G96" s="4" t="s">
        <v>64</v>
      </c>
      <c r="H96" s="4" t="s">
        <v>64</v>
      </c>
      <c r="I96" s="4">
        <v>0</v>
      </c>
      <c r="J96" s="4">
        <v>0</v>
      </c>
      <c r="K96" s="4">
        <v>730</v>
      </c>
      <c r="L96" s="4">
        <f>L95+1</f>
        <v>193</v>
      </c>
      <c r="M96" s="4">
        <v>0</v>
      </c>
      <c r="N96" s="4">
        <v>2</v>
      </c>
      <c r="O96" s="4">
        <v>2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5</v>
      </c>
      <c r="W96" s="4">
        <v>0</v>
      </c>
      <c r="X96" s="4">
        <v>0</v>
      </c>
      <c r="Y96" s="4">
        <v>0</v>
      </c>
      <c r="Z96" s="4">
        <v>0</v>
      </c>
      <c r="AA96" s="4">
        <v>5</v>
      </c>
      <c r="AB96" s="4" t="s">
        <v>49</v>
      </c>
    </row>
    <row r="97" spans="1:28" x14ac:dyDescent="0.3">
      <c r="A97" s="4">
        <f t="shared" si="0"/>
        <v>100016</v>
      </c>
      <c r="B97" s="11" t="str">
        <f>VLOOKUP(A97,pc_data!A:C,3,FALSE)</f>
        <v>유미 (신)</v>
      </c>
      <c r="C97" s="4">
        <v>3</v>
      </c>
      <c r="D97" s="4">
        <v>7</v>
      </c>
      <c r="E97" s="4">
        <f>INDEX('!참조_ENUM'!$F$3:$F$6,MATCH(F97,'!참조_ENUM'!$G$3:$G$6,0))</f>
        <v>2</v>
      </c>
      <c r="F97" s="8" t="s">
        <v>98</v>
      </c>
      <c r="G97" s="4" t="s">
        <v>64</v>
      </c>
      <c r="H97" s="4" t="s">
        <v>64</v>
      </c>
      <c r="I97" s="4">
        <v>0</v>
      </c>
      <c r="J97" s="4">
        <v>0</v>
      </c>
      <c r="K97" s="4">
        <v>767</v>
      </c>
      <c r="L97" s="4">
        <f t="shared" ref="L97:L100" si="6">L96+1</f>
        <v>194</v>
      </c>
      <c r="M97" s="4">
        <v>0</v>
      </c>
      <c r="N97" s="4">
        <v>2</v>
      </c>
      <c r="O97" s="4">
        <v>2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5</v>
      </c>
      <c r="W97" s="4">
        <v>0</v>
      </c>
      <c r="X97" s="4">
        <v>0</v>
      </c>
      <c r="Y97" s="4">
        <v>0</v>
      </c>
      <c r="Z97" s="4">
        <v>0</v>
      </c>
      <c r="AA97" s="4">
        <v>5</v>
      </c>
      <c r="AB97" s="4" t="s">
        <v>49</v>
      </c>
    </row>
    <row r="98" spans="1:28" x14ac:dyDescent="0.3">
      <c r="A98" s="4">
        <f t="shared" si="0"/>
        <v>100016</v>
      </c>
      <c r="B98" s="11" t="str">
        <f>VLOOKUP(A98,pc_data!A:C,3,FALSE)</f>
        <v>유미 (신)</v>
      </c>
      <c r="C98" s="4">
        <v>4</v>
      </c>
      <c r="D98" s="4">
        <v>7</v>
      </c>
      <c r="E98" s="4">
        <f>INDEX('!참조_ENUM'!$F$3:$F$6,MATCH(F98,'!참조_ENUM'!$G$3:$G$6,0))</f>
        <v>2</v>
      </c>
      <c r="F98" s="8" t="s">
        <v>98</v>
      </c>
      <c r="G98" s="4" t="s">
        <v>64</v>
      </c>
      <c r="H98" s="4" t="s">
        <v>64</v>
      </c>
      <c r="I98" s="4">
        <v>0</v>
      </c>
      <c r="J98" s="4">
        <v>0</v>
      </c>
      <c r="K98" s="4">
        <v>819</v>
      </c>
      <c r="L98" s="4">
        <f t="shared" si="6"/>
        <v>195</v>
      </c>
      <c r="M98" s="4">
        <v>0</v>
      </c>
      <c r="N98" s="4">
        <v>2</v>
      </c>
      <c r="O98" s="4">
        <v>2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6</v>
      </c>
      <c r="W98" s="4">
        <v>0</v>
      </c>
      <c r="X98" s="4">
        <v>0</v>
      </c>
      <c r="Y98" s="4">
        <v>0</v>
      </c>
      <c r="Z98" s="4">
        <v>0</v>
      </c>
      <c r="AA98" s="4">
        <v>5</v>
      </c>
      <c r="AB98" s="4" t="s">
        <v>49</v>
      </c>
    </row>
    <row r="99" spans="1:28" x14ac:dyDescent="0.3">
      <c r="A99" s="4">
        <f t="shared" si="0"/>
        <v>100016</v>
      </c>
      <c r="B99" s="11" t="str">
        <f>VLOOKUP(A99,pc_data!A:C,3,FALSE)</f>
        <v>유미 (신)</v>
      </c>
      <c r="C99" s="4">
        <v>5</v>
      </c>
      <c r="D99" s="4">
        <v>7</v>
      </c>
      <c r="E99" s="4">
        <f>INDEX('!참조_ENUM'!$F$3:$F$6,MATCH(F99,'!참조_ENUM'!$G$3:$G$6,0))</f>
        <v>2</v>
      </c>
      <c r="F99" s="8" t="s">
        <v>98</v>
      </c>
      <c r="G99" s="4" t="s">
        <v>64</v>
      </c>
      <c r="H99" s="4" t="s">
        <v>64</v>
      </c>
      <c r="I99" s="4">
        <v>0</v>
      </c>
      <c r="J99" s="4">
        <v>0</v>
      </c>
      <c r="K99" s="4">
        <v>889</v>
      </c>
      <c r="L99" s="4">
        <f t="shared" si="6"/>
        <v>196</v>
      </c>
      <c r="M99" s="4">
        <v>0</v>
      </c>
      <c r="N99" s="4">
        <v>2</v>
      </c>
      <c r="O99" s="4">
        <v>2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6</v>
      </c>
      <c r="W99" s="4">
        <v>0</v>
      </c>
      <c r="X99" s="4">
        <v>0</v>
      </c>
      <c r="Y99" s="4">
        <v>0</v>
      </c>
      <c r="Z99" s="4">
        <v>0</v>
      </c>
      <c r="AA99" s="4">
        <v>5</v>
      </c>
      <c r="AB99" s="4" t="s">
        <v>49</v>
      </c>
    </row>
    <row r="100" spans="1:28" x14ac:dyDescent="0.3">
      <c r="A100" s="4">
        <f t="shared" si="0"/>
        <v>100016</v>
      </c>
      <c r="B100" s="11" t="str">
        <f>VLOOKUP(A100,pc_data!A:C,3,FALSE)</f>
        <v>유미 (신)</v>
      </c>
      <c r="C100" s="4">
        <v>6</v>
      </c>
      <c r="D100" s="4">
        <v>7</v>
      </c>
      <c r="E100" s="4">
        <f>INDEX('!참조_ENUM'!$F$3:$F$6,MATCH(F100,'!참조_ENUM'!$G$3:$G$6,0))</f>
        <v>2</v>
      </c>
      <c r="F100" s="8" t="s">
        <v>98</v>
      </c>
      <c r="G100" s="4" t="s">
        <v>64</v>
      </c>
      <c r="H100" s="4" t="s">
        <v>64</v>
      </c>
      <c r="I100" s="4">
        <v>0</v>
      </c>
      <c r="J100" s="4">
        <v>0</v>
      </c>
      <c r="K100" s="4">
        <v>979</v>
      </c>
      <c r="L100" s="4">
        <f t="shared" si="6"/>
        <v>197</v>
      </c>
      <c r="M100" s="4">
        <v>0</v>
      </c>
      <c r="N100" s="4">
        <v>2</v>
      </c>
      <c r="O100" s="4">
        <v>2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7</v>
      </c>
      <c r="W100" s="4">
        <v>0</v>
      </c>
      <c r="X100" s="4">
        <v>0</v>
      </c>
      <c r="Y100" s="4">
        <v>0</v>
      </c>
      <c r="Z100" s="4">
        <v>0</v>
      </c>
      <c r="AA100" s="4">
        <v>5</v>
      </c>
      <c r="AB100" s="4" t="s">
        <v>49</v>
      </c>
    </row>
    <row r="101" spans="1:28" x14ac:dyDescent="0.3">
      <c r="A101" s="12">
        <f t="shared" si="0"/>
        <v>100017</v>
      </c>
      <c r="B101" s="11" t="str">
        <f>VLOOKUP(A101,pc_data!A:C,3,FALSE)</f>
        <v>모리나</v>
      </c>
      <c r="C101" s="12">
        <v>1</v>
      </c>
      <c r="D101" s="12">
        <v>3</v>
      </c>
      <c r="E101" s="12">
        <f>INDEX('!참조_ENUM'!$F$3:$F$6,MATCH(F101,'!참조_ENUM'!$G$3:$G$6,0))</f>
        <v>1</v>
      </c>
      <c r="F101" s="12" t="s">
        <v>97</v>
      </c>
      <c r="G101" s="12" t="s">
        <v>64</v>
      </c>
      <c r="H101" s="12" t="s">
        <v>64</v>
      </c>
      <c r="I101" s="12">
        <v>0</v>
      </c>
      <c r="J101" s="12">
        <v>0</v>
      </c>
      <c r="K101" s="12">
        <v>707</v>
      </c>
      <c r="L101" s="12">
        <v>193</v>
      </c>
      <c r="M101" s="12">
        <v>0</v>
      </c>
      <c r="N101" s="12">
        <v>1</v>
      </c>
      <c r="O101" s="12">
        <v>2</v>
      </c>
      <c r="P101" s="12">
        <v>10</v>
      </c>
      <c r="Q101" s="12">
        <v>0</v>
      </c>
      <c r="R101" s="12">
        <v>0</v>
      </c>
      <c r="S101" s="12">
        <v>0</v>
      </c>
      <c r="T101" s="12">
        <v>11</v>
      </c>
      <c r="U101" s="12">
        <v>5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5</v>
      </c>
      <c r="AB101" s="12" t="s">
        <v>49</v>
      </c>
    </row>
    <row r="102" spans="1:28" x14ac:dyDescent="0.3">
      <c r="A102" s="12">
        <f t="shared" si="0"/>
        <v>100017</v>
      </c>
      <c r="B102" s="11" t="str">
        <f>VLOOKUP(A102,pc_data!A:C,3,FALSE)</f>
        <v>모리나</v>
      </c>
      <c r="C102" s="12">
        <v>2</v>
      </c>
      <c r="D102" s="12">
        <v>3</v>
      </c>
      <c r="E102" s="12">
        <f>INDEX('!참조_ENUM'!$F$3:$F$6,MATCH(F102,'!참조_ENUM'!$G$3:$G$6,0))</f>
        <v>1</v>
      </c>
      <c r="F102" s="12" t="s">
        <v>97</v>
      </c>
      <c r="G102" s="12" t="s">
        <v>64</v>
      </c>
      <c r="H102" s="12" t="s">
        <v>64</v>
      </c>
      <c r="I102" s="12">
        <v>0</v>
      </c>
      <c r="J102" s="12">
        <v>0</v>
      </c>
      <c r="K102" s="12">
        <v>731</v>
      </c>
      <c r="L102" s="12">
        <f>L101+1</f>
        <v>194</v>
      </c>
      <c r="M102" s="12">
        <v>0</v>
      </c>
      <c r="N102" s="12">
        <v>1</v>
      </c>
      <c r="O102" s="12">
        <v>2</v>
      </c>
      <c r="P102" s="12">
        <v>10</v>
      </c>
      <c r="Q102" s="12">
        <v>0</v>
      </c>
      <c r="R102" s="12">
        <v>0</v>
      </c>
      <c r="S102" s="12">
        <v>0</v>
      </c>
      <c r="T102" s="12">
        <v>11</v>
      </c>
      <c r="U102" s="12">
        <v>5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5</v>
      </c>
      <c r="AB102" s="12" t="s">
        <v>49</v>
      </c>
    </row>
    <row r="103" spans="1:28" x14ac:dyDescent="0.3">
      <c r="A103" s="12">
        <f t="shared" si="0"/>
        <v>100017</v>
      </c>
      <c r="B103" s="11" t="str">
        <f>VLOOKUP(A103,pc_data!A:C,3,FALSE)</f>
        <v>모리나</v>
      </c>
      <c r="C103" s="12">
        <v>3</v>
      </c>
      <c r="D103" s="12">
        <v>3</v>
      </c>
      <c r="E103" s="12">
        <f>INDEX('!참조_ENUM'!$F$3:$F$6,MATCH(F103,'!참조_ENUM'!$G$3:$G$6,0))</f>
        <v>1</v>
      </c>
      <c r="F103" s="12" t="s">
        <v>97</v>
      </c>
      <c r="G103" s="12" t="s">
        <v>64</v>
      </c>
      <c r="H103" s="12" t="s">
        <v>64</v>
      </c>
      <c r="I103" s="12">
        <v>0</v>
      </c>
      <c r="J103" s="12">
        <v>0</v>
      </c>
      <c r="K103" s="12">
        <v>768</v>
      </c>
      <c r="L103" s="12">
        <f t="shared" ref="L103:L106" si="7">L102+1</f>
        <v>195</v>
      </c>
      <c r="M103" s="12">
        <v>0</v>
      </c>
      <c r="N103" s="12">
        <v>1</v>
      </c>
      <c r="O103" s="12">
        <v>2</v>
      </c>
      <c r="P103" s="12">
        <v>10</v>
      </c>
      <c r="Q103" s="12">
        <v>0</v>
      </c>
      <c r="R103" s="12">
        <v>0</v>
      </c>
      <c r="S103" s="12">
        <v>0</v>
      </c>
      <c r="T103" s="12">
        <v>12</v>
      </c>
      <c r="U103" s="12">
        <v>5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5</v>
      </c>
      <c r="AB103" s="12" t="s">
        <v>49</v>
      </c>
    </row>
    <row r="104" spans="1:28" x14ac:dyDescent="0.3">
      <c r="A104" s="12">
        <f t="shared" si="0"/>
        <v>100017</v>
      </c>
      <c r="B104" s="11" t="str">
        <f>VLOOKUP(A104,pc_data!A:C,3,FALSE)</f>
        <v>모리나</v>
      </c>
      <c r="C104" s="12">
        <v>4</v>
      </c>
      <c r="D104" s="12">
        <v>3</v>
      </c>
      <c r="E104" s="12">
        <f>INDEX('!참조_ENUM'!$F$3:$F$6,MATCH(F104,'!참조_ENUM'!$G$3:$G$6,0))</f>
        <v>1</v>
      </c>
      <c r="F104" s="12" t="s">
        <v>97</v>
      </c>
      <c r="G104" s="12" t="s">
        <v>64</v>
      </c>
      <c r="H104" s="12" t="s">
        <v>64</v>
      </c>
      <c r="I104" s="12">
        <v>0</v>
      </c>
      <c r="J104" s="12">
        <v>0</v>
      </c>
      <c r="K104" s="12">
        <v>820</v>
      </c>
      <c r="L104" s="12">
        <f t="shared" si="7"/>
        <v>196</v>
      </c>
      <c r="M104" s="12">
        <v>0</v>
      </c>
      <c r="N104" s="12">
        <v>1</v>
      </c>
      <c r="O104" s="12">
        <v>2</v>
      </c>
      <c r="P104" s="12">
        <v>11</v>
      </c>
      <c r="Q104" s="12">
        <v>0</v>
      </c>
      <c r="R104" s="12">
        <v>0</v>
      </c>
      <c r="S104" s="12">
        <v>0</v>
      </c>
      <c r="T104" s="12">
        <v>13</v>
      </c>
      <c r="U104" s="12">
        <v>6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5</v>
      </c>
      <c r="AB104" s="12" t="s">
        <v>49</v>
      </c>
    </row>
    <row r="105" spans="1:28" x14ac:dyDescent="0.3">
      <c r="A105" s="12">
        <f t="shared" si="0"/>
        <v>100017</v>
      </c>
      <c r="B105" s="11" t="str">
        <f>VLOOKUP(A105,pc_data!A:C,3,FALSE)</f>
        <v>모리나</v>
      </c>
      <c r="C105" s="12">
        <v>5</v>
      </c>
      <c r="D105" s="12">
        <v>3</v>
      </c>
      <c r="E105" s="12">
        <f>INDEX('!참조_ENUM'!$F$3:$F$6,MATCH(F105,'!참조_ENUM'!$G$3:$G$6,0))</f>
        <v>1</v>
      </c>
      <c r="F105" s="12" t="s">
        <v>97</v>
      </c>
      <c r="G105" s="12" t="s">
        <v>64</v>
      </c>
      <c r="H105" s="12" t="s">
        <v>64</v>
      </c>
      <c r="I105" s="12">
        <v>0</v>
      </c>
      <c r="J105" s="12">
        <v>0</v>
      </c>
      <c r="K105" s="12">
        <v>890</v>
      </c>
      <c r="L105" s="12">
        <f t="shared" si="7"/>
        <v>197</v>
      </c>
      <c r="M105" s="12">
        <v>0</v>
      </c>
      <c r="N105" s="12">
        <v>1</v>
      </c>
      <c r="O105" s="12">
        <v>2</v>
      </c>
      <c r="P105" s="12">
        <v>12</v>
      </c>
      <c r="Q105" s="12">
        <v>0</v>
      </c>
      <c r="R105" s="12">
        <v>0</v>
      </c>
      <c r="S105" s="12">
        <v>0</v>
      </c>
      <c r="T105" s="12">
        <v>14</v>
      </c>
      <c r="U105" s="12">
        <v>6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5</v>
      </c>
      <c r="AB105" s="12" t="s">
        <v>49</v>
      </c>
    </row>
    <row r="106" spans="1:28" x14ac:dyDescent="0.3">
      <c r="A106" s="12">
        <f t="shared" si="0"/>
        <v>100017</v>
      </c>
      <c r="B106" s="11" t="str">
        <f>VLOOKUP(A106,pc_data!A:C,3,FALSE)</f>
        <v>모리나</v>
      </c>
      <c r="C106" s="12">
        <v>6</v>
      </c>
      <c r="D106" s="12">
        <v>3</v>
      </c>
      <c r="E106" s="12">
        <f>INDEX('!참조_ENUM'!$F$3:$F$6,MATCH(F106,'!참조_ENUM'!$G$3:$G$6,0))</f>
        <v>1</v>
      </c>
      <c r="F106" s="12" t="s">
        <v>97</v>
      </c>
      <c r="G106" s="12" t="s">
        <v>64</v>
      </c>
      <c r="H106" s="12" t="s">
        <v>64</v>
      </c>
      <c r="I106" s="12">
        <v>0</v>
      </c>
      <c r="J106" s="12">
        <v>0</v>
      </c>
      <c r="K106" s="12">
        <v>981</v>
      </c>
      <c r="L106" s="12">
        <f t="shared" si="7"/>
        <v>198</v>
      </c>
      <c r="M106" s="12">
        <v>0</v>
      </c>
      <c r="N106" s="12">
        <v>1</v>
      </c>
      <c r="O106" s="12">
        <v>2</v>
      </c>
      <c r="P106" s="12">
        <v>13</v>
      </c>
      <c r="Q106" s="12">
        <v>0</v>
      </c>
      <c r="R106" s="12">
        <v>0</v>
      </c>
      <c r="S106" s="12">
        <v>0</v>
      </c>
      <c r="T106" s="12">
        <v>16</v>
      </c>
      <c r="U106" s="12">
        <v>7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5</v>
      </c>
      <c r="AB106" s="12" t="s">
        <v>49</v>
      </c>
    </row>
    <row r="107" spans="1:28" x14ac:dyDescent="0.3">
      <c r="A107" s="4">
        <f t="shared" si="0"/>
        <v>100018</v>
      </c>
      <c r="B107" s="11" t="str">
        <f>VLOOKUP(A107,pc_data!A:C,3,FALSE)</f>
        <v>모리나(스킨)</v>
      </c>
      <c r="C107" s="4">
        <v>1</v>
      </c>
      <c r="D107" s="4">
        <v>8</v>
      </c>
      <c r="E107" s="4">
        <f>INDEX('!참조_ENUM'!$F$3:$F$6,MATCH(F107,'!참조_ENUM'!$G$3:$G$6,0))</f>
        <v>3</v>
      </c>
      <c r="F107" s="8" t="s">
        <v>99</v>
      </c>
      <c r="G107" s="4" t="s">
        <v>291</v>
      </c>
      <c r="H107" s="4" t="s">
        <v>292</v>
      </c>
      <c r="I107" s="4">
        <v>0</v>
      </c>
      <c r="J107" s="4">
        <v>100604</v>
      </c>
      <c r="K107" s="4">
        <v>544</v>
      </c>
      <c r="L107" s="4">
        <v>0</v>
      </c>
      <c r="M107" s="4">
        <v>195</v>
      </c>
      <c r="N107" s="4">
        <v>1</v>
      </c>
      <c r="O107" s="4">
        <v>2</v>
      </c>
      <c r="P107" s="4">
        <v>0</v>
      </c>
      <c r="Q107" s="4">
        <v>0</v>
      </c>
      <c r="R107" s="4">
        <v>0</v>
      </c>
      <c r="S107" s="4">
        <v>0</v>
      </c>
      <c r="T107" s="4">
        <v>11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5</v>
      </c>
      <c r="AB107" s="4" t="s">
        <v>49</v>
      </c>
    </row>
    <row r="108" spans="1:28" x14ac:dyDescent="0.3">
      <c r="A108" s="4">
        <f t="shared" si="0"/>
        <v>100018</v>
      </c>
      <c r="B108" s="11" t="str">
        <f>VLOOKUP(A108,pc_data!A:C,3,FALSE)</f>
        <v>모리나(스킨)</v>
      </c>
      <c r="C108" s="4">
        <v>2</v>
      </c>
      <c r="D108" s="4">
        <v>8</v>
      </c>
      <c r="E108" s="4">
        <f>INDEX('!참조_ENUM'!$F$3:$F$6,MATCH(F108,'!참조_ENUM'!$G$3:$G$6,0))</f>
        <v>3</v>
      </c>
      <c r="F108" s="8" t="s">
        <v>99</v>
      </c>
      <c r="G108" s="4" t="s">
        <v>291</v>
      </c>
      <c r="H108" s="4" t="s">
        <v>292</v>
      </c>
      <c r="I108" s="4">
        <v>0</v>
      </c>
      <c r="J108" s="4">
        <v>100604</v>
      </c>
      <c r="K108" s="4">
        <v>560</v>
      </c>
      <c r="L108" s="4">
        <v>0</v>
      </c>
      <c r="M108" s="4">
        <f>M107+1</f>
        <v>196</v>
      </c>
      <c r="N108" s="4">
        <v>1</v>
      </c>
      <c r="O108" s="4">
        <v>2</v>
      </c>
      <c r="P108" s="4">
        <v>0</v>
      </c>
      <c r="Q108" s="4">
        <v>0</v>
      </c>
      <c r="R108" s="4">
        <v>0</v>
      </c>
      <c r="S108" s="4">
        <v>0</v>
      </c>
      <c r="T108" s="4">
        <v>11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5</v>
      </c>
      <c r="AB108" s="4" t="s">
        <v>49</v>
      </c>
    </row>
    <row r="109" spans="1:28" x14ac:dyDescent="0.3">
      <c r="A109" s="4">
        <f t="shared" si="0"/>
        <v>100018</v>
      </c>
      <c r="B109" s="11" t="str">
        <f>VLOOKUP(A109,pc_data!A:C,3,FALSE)</f>
        <v>모리나(스킨)</v>
      </c>
      <c r="C109" s="4">
        <v>3</v>
      </c>
      <c r="D109" s="4">
        <v>8</v>
      </c>
      <c r="E109" s="4">
        <f>INDEX('!참조_ENUM'!$F$3:$F$6,MATCH(F109,'!참조_ENUM'!$G$3:$G$6,0))</f>
        <v>3</v>
      </c>
      <c r="F109" s="8" t="s">
        <v>99</v>
      </c>
      <c r="G109" s="4" t="s">
        <v>291</v>
      </c>
      <c r="H109" s="4" t="s">
        <v>292</v>
      </c>
      <c r="I109" s="4">
        <v>0</v>
      </c>
      <c r="J109" s="4">
        <v>100604</v>
      </c>
      <c r="K109" s="4">
        <v>585</v>
      </c>
      <c r="L109" s="4">
        <v>0</v>
      </c>
      <c r="M109" s="4">
        <f t="shared" ref="M109:M112" si="8">M108+1</f>
        <v>197</v>
      </c>
      <c r="N109" s="4">
        <v>1</v>
      </c>
      <c r="O109" s="4">
        <v>2</v>
      </c>
      <c r="P109" s="4">
        <v>0</v>
      </c>
      <c r="Q109" s="4">
        <v>0</v>
      </c>
      <c r="R109" s="4">
        <v>0</v>
      </c>
      <c r="S109" s="4">
        <v>0</v>
      </c>
      <c r="T109" s="4">
        <v>12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5</v>
      </c>
      <c r="AB109" s="4" t="s">
        <v>49</v>
      </c>
    </row>
    <row r="110" spans="1:28" x14ac:dyDescent="0.3">
      <c r="A110" s="4">
        <f t="shared" si="0"/>
        <v>100018</v>
      </c>
      <c r="B110" s="11" t="str">
        <f>VLOOKUP(A110,pc_data!A:C,3,FALSE)</f>
        <v>모리나(스킨)</v>
      </c>
      <c r="C110" s="4">
        <v>4</v>
      </c>
      <c r="D110" s="4">
        <v>8</v>
      </c>
      <c r="E110" s="4">
        <f>INDEX('!참조_ENUM'!$F$3:$F$6,MATCH(F110,'!참조_ENUM'!$G$3:$G$6,0))</f>
        <v>3</v>
      </c>
      <c r="F110" s="8" t="s">
        <v>99</v>
      </c>
      <c r="G110" s="4" t="s">
        <v>291</v>
      </c>
      <c r="H110" s="4" t="s">
        <v>292</v>
      </c>
      <c r="I110" s="4">
        <v>0</v>
      </c>
      <c r="J110" s="4">
        <v>100604</v>
      </c>
      <c r="K110" s="4">
        <v>620</v>
      </c>
      <c r="L110" s="4">
        <v>0</v>
      </c>
      <c r="M110" s="4">
        <f t="shared" si="8"/>
        <v>198</v>
      </c>
      <c r="N110" s="4">
        <v>1</v>
      </c>
      <c r="O110" s="4">
        <v>2</v>
      </c>
      <c r="P110" s="4">
        <v>0</v>
      </c>
      <c r="Q110" s="4">
        <v>0</v>
      </c>
      <c r="R110" s="4">
        <v>0</v>
      </c>
      <c r="S110" s="4">
        <v>0</v>
      </c>
      <c r="T110" s="4">
        <v>13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5</v>
      </c>
      <c r="AB110" s="4" t="s">
        <v>49</v>
      </c>
    </row>
    <row r="111" spans="1:28" x14ac:dyDescent="0.3">
      <c r="A111" s="4">
        <f t="shared" si="0"/>
        <v>100018</v>
      </c>
      <c r="B111" s="11" t="str">
        <f>VLOOKUP(A111,pc_data!A:C,3,FALSE)</f>
        <v>모리나(스킨)</v>
      </c>
      <c r="C111" s="4">
        <v>5</v>
      </c>
      <c r="D111" s="4">
        <v>8</v>
      </c>
      <c r="E111" s="4">
        <f>INDEX('!참조_ENUM'!$F$3:$F$6,MATCH(F111,'!참조_ENUM'!$G$3:$G$6,0))</f>
        <v>3</v>
      </c>
      <c r="F111" s="8" t="s">
        <v>99</v>
      </c>
      <c r="G111" s="4" t="s">
        <v>291</v>
      </c>
      <c r="H111" s="4" t="s">
        <v>292</v>
      </c>
      <c r="I111" s="4">
        <v>0</v>
      </c>
      <c r="J111" s="4">
        <v>100604</v>
      </c>
      <c r="K111" s="4">
        <v>667</v>
      </c>
      <c r="L111" s="4">
        <v>0</v>
      </c>
      <c r="M111" s="4">
        <f t="shared" si="8"/>
        <v>199</v>
      </c>
      <c r="N111" s="4">
        <v>1</v>
      </c>
      <c r="O111" s="4">
        <v>2</v>
      </c>
      <c r="P111" s="4">
        <v>0</v>
      </c>
      <c r="Q111" s="4">
        <v>0</v>
      </c>
      <c r="R111" s="4">
        <v>0</v>
      </c>
      <c r="S111" s="4">
        <v>0</v>
      </c>
      <c r="T111" s="4">
        <v>14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5</v>
      </c>
      <c r="AB111" s="4" t="s">
        <v>49</v>
      </c>
    </row>
    <row r="112" spans="1:28" x14ac:dyDescent="0.3">
      <c r="A112" s="4">
        <f t="shared" si="0"/>
        <v>100018</v>
      </c>
      <c r="B112" s="11" t="str">
        <f>VLOOKUP(A112,pc_data!A:C,3,FALSE)</f>
        <v>모리나(스킨)</v>
      </c>
      <c r="C112" s="4">
        <v>6</v>
      </c>
      <c r="D112" s="4">
        <v>8</v>
      </c>
      <c r="E112" s="4">
        <f>INDEX('!참조_ENUM'!$F$3:$F$6,MATCH(F112,'!참조_ENUM'!$G$3:$G$6,0))</f>
        <v>3</v>
      </c>
      <c r="F112" s="8" t="s">
        <v>99</v>
      </c>
      <c r="G112" s="4" t="s">
        <v>291</v>
      </c>
      <c r="H112" s="4" t="s">
        <v>292</v>
      </c>
      <c r="I112" s="4">
        <v>0</v>
      </c>
      <c r="J112" s="4">
        <v>100604</v>
      </c>
      <c r="K112" s="4">
        <v>727</v>
      </c>
      <c r="L112" s="4">
        <v>0</v>
      </c>
      <c r="M112" s="4">
        <f t="shared" si="8"/>
        <v>200</v>
      </c>
      <c r="N112" s="4">
        <v>1</v>
      </c>
      <c r="O112" s="4">
        <v>2</v>
      </c>
      <c r="P112" s="4">
        <v>0</v>
      </c>
      <c r="Q112" s="4">
        <v>0</v>
      </c>
      <c r="R112" s="4">
        <v>0</v>
      </c>
      <c r="S112" s="4">
        <v>0</v>
      </c>
      <c r="T112" s="4">
        <v>16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5</v>
      </c>
      <c r="AB112" s="4" t="s">
        <v>49</v>
      </c>
    </row>
    <row r="113" spans="1:28" x14ac:dyDescent="0.3">
      <c r="A113" s="4">
        <f>A107+1</f>
        <v>100019</v>
      </c>
      <c r="B113" s="11" t="str">
        <f>VLOOKUP(A113,pc_data!A:C,3,FALSE)</f>
        <v>소피아</v>
      </c>
      <c r="C113" s="4">
        <v>1</v>
      </c>
      <c r="D113" s="4">
        <v>6</v>
      </c>
      <c r="E113" s="4">
        <f>INDEX('!참조_ENUM'!$F$3:$F$6,MATCH(F113,'!참조_ENUM'!$G$3:$G$6,0))</f>
        <v>2</v>
      </c>
      <c r="F113" s="8" t="s">
        <v>98</v>
      </c>
      <c r="G113" s="4" t="s">
        <v>279</v>
      </c>
      <c r="H113" s="4" t="s">
        <v>281</v>
      </c>
      <c r="I113" s="4">
        <v>0</v>
      </c>
      <c r="J113" s="4">
        <v>100004</v>
      </c>
      <c r="K113" s="4">
        <v>525</v>
      </c>
      <c r="L113" s="4">
        <v>0</v>
      </c>
      <c r="M113" s="4">
        <v>197</v>
      </c>
      <c r="N113" s="4">
        <v>1</v>
      </c>
      <c r="O113" s="4">
        <v>1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90</v>
      </c>
      <c r="X113" s="4">
        <v>0</v>
      </c>
      <c r="Y113" s="4">
        <v>0</v>
      </c>
      <c r="Z113" s="4">
        <v>0</v>
      </c>
      <c r="AA113" s="4">
        <v>5</v>
      </c>
      <c r="AB113" s="4" t="s">
        <v>48</v>
      </c>
    </row>
    <row r="114" spans="1:28" x14ac:dyDescent="0.3">
      <c r="A114" s="4">
        <f t="shared" si="0"/>
        <v>100019</v>
      </c>
      <c r="B114" s="11" t="str">
        <f>VLOOKUP(A114,pc_data!A:C,3,FALSE)</f>
        <v>소피아</v>
      </c>
      <c r="C114" s="4">
        <v>2</v>
      </c>
      <c r="D114" s="4">
        <v>6</v>
      </c>
      <c r="E114" s="4">
        <f>INDEX('!참조_ENUM'!$F$3:$F$6,MATCH(F114,'!참조_ENUM'!$G$3:$G$6,0))</f>
        <v>2</v>
      </c>
      <c r="F114" s="8" t="s">
        <v>98</v>
      </c>
      <c r="G114" s="4" t="s">
        <v>279</v>
      </c>
      <c r="H114" s="4" t="s">
        <v>281</v>
      </c>
      <c r="I114" s="4">
        <v>0</v>
      </c>
      <c r="J114" s="4">
        <v>100004</v>
      </c>
      <c r="K114" s="4">
        <v>540</v>
      </c>
      <c r="L114" s="4">
        <v>0</v>
      </c>
      <c r="M114" s="4">
        <f>M113+1</f>
        <v>198</v>
      </c>
      <c r="N114" s="4">
        <v>1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95</v>
      </c>
      <c r="X114" s="4">
        <v>0</v>
      </c>
      <c r="Y114" s="4">
        <v>0</v>
      </c>
      <c r="Z114" s="4">
        <v>0</v>
      </c>
      <c r="AA114" s="4">
        <v>5</v>
      </c>
      <c r="AB114" s="4" t="s">
        <v>48</v>
      </c>
    </row>
    <row r="115" spans="1:28" x14ac:dyDescent="0.3">
      <c r="A115" s="4">
        <f t="shared" si="0"/>
        <v>100019</v>
      </c>
      <c r="B115" s="11" t="str">
        <f>VLOOKUP(A115,pc_data!A:C,3,FALSE)</f>
        <v>소피아</v>
      </c>
      <c r="C115" s="4">
        <v>3</v>
      </c>
      <c r="D115" s="4">
        <v>6</v>
      </c>
      <c r="E115" s="4">
        <f>INDEX('!참조_ENUM'!$F$3:$F$6,MATCH(F115,'!참조_ENUM'!$G$3:$G$6,0))</f>
        <v>2</v>
      </c>
      <c r="F115" s="8" t="s">
        <v>98</v>
      </c>
      <c r="G115" s="4" t="s">
        <v>279</v>
      </c>
      <c r="H115" s="4" t="s">
        <v>281</v>
      </c>
      <c r="I115" s="4">
        <v>0</v>
      </c>
      <c r="J115" s="4">
        <v>100004</v>
      </c>
      <c r="K115" s="4">
        <v>565</v>
      </c>
      <c r="L115" s="4">
        <v>0</v>
      </c>
      <c r="M115" s="4">
        <f t="shared" ref="M115:M118" si="9">M114+1</f>
        <v>199</v>
      </c>
      <c r="N115" s="4">
        <v>1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103</v>
      </c>
      <c r="X115" s="4">
        <v>0</v>
      </c>
      <c r="Y115" s="4">
        <v>0</v>
      </c>
      <c r="Z115" s="4">
        <v>0</v>
      </c>
      <c r="AA115" s="4">
        <v>5</v>
      </c>
      <c r="AB115" s="4" t="s">
        <v>48</v>
      </c>
    </row>
    <row r="116" spans="1:28" x14ac:dyDescent="0.3">
      <c r="A116" s="4">
        <f t="shared" si="0"/>
        <v>100019</v>
      </c>
      <c r="B116" s="11" t="str">
        <f>VLOOKUP(A116,pc_data!A:C,3,FALSE)</f>
        <v>소피아</v>
      </c>
      <c r="C116" s="4">
        <v>4</v>
      </c>
      <c r="D116" s="4">
        <v>6</v>
      </c>
      <c r="E116" s="4">
        <f>INDEX('!참조_ENUM'!$F$3:$F$6,MATCH(F116,'!참조_ENUM'!$G$3:$G$6,0))</f>
        <v>2</v>
      </c>
      <c r="F116" s="8" t="s">
        <v>217</v>
      </c>
      <c r="G116" s="4" t="s">
        <v>279</v>
      </c>
      <c r="H116" s="4" t="s">
        <v>281</v>
      </c>
      <c r="I116" s="4">
        <v>0</v>
      </c>
      <c r="J116" s="4">
        <v>100004</v>
      </c>
      <c r="K116" s="4">
        <v>598</v>
      </c>
      <c r="L116" s="4">
        <v>0</v>
      </c>
      <c r="M116" s="4">
        <f t="shared" si="9"/>
        <v>200</v>
      </c>
      <c r="N116" s="4">
        <v>1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116</v>
      </c>
      <c r="X116" s="4">
        <v>0</v>
      </c>
      <c r="Y116" s="4">
        <v>0</v>
      </c>
      <c r="Z116" s="4">
        <v>0</v>
      </c>
      <c r="AA116" s="4">
        <v>5</v>
      </c>
      <c r="AB116" s="4" t="s">
        <v>48</v>
      </c>
    </row>
    <row r="117" spans="1:28" x14ac:dyDescent="0.3">
      <c r="A117" s="4">
        <f t="shared" si="0"/>
        <v>100019</v>
      </c>
      <c r="B117" s="11" t="str">
        <f>VLOOKUP(A117,pc_data!A:C,3,FALSE)</f>
        <v>소피아</v>
      </c>
      <c r="C117" s="4">
        <v>5</v>
      </c>
      <c r="D117" s="4">
        <v>6</v>
      </c>
      <c r="E117" s="4">
        <f>INDEX('!참조_ENUM'!$F$3:$F$6,MATCH(F117,'!참조_ENUM'!$G$3:$G$6,0))</f>
        <v>2</v>
      </c>
      <c r="F117" s="8" t="s">
        <v>98</v>
      </c>
      <c r="G117" s="4" t="s">
        <v>279</v>
      </c>
      <c r="H117" s="4" t="s">
        <v>281</v>
      </c>
      <c r="I117" s="4">
        <v>0</v>
      </c>
      <c r="J117" s="4">
        <v>100004</v>
      </c>
      <c r="K117" s="4">
        <v>643</v>
      </c>
      <c r="L117" s="4">
        <v>0</v>
      </c>
      <c r="M117" s="4">
        <f t="shared" si="9"/>
        <v>201</v>
      </c>
      <c r="N117" s="4">
        <v>1</v>
      </c>
      <c r="O117" s="4">
        <v>1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133</v>
      </c>
      <c r="X117" s="4">
        <v>0</v>
      </c>
      <c r="Y117" s="4">
        <v>0</v>
      </c>
      <c r="Z117" s="4">
        <v>0</v>
      </c>
      <c r="AA117" s="4">
        <v>5</v>
      </c>
      <c r="AB117" s="4" t="s">
        <v>48</v>
      </c>
    </row>
    <row r="118" spans="1:28" x14ac:dyDescent="0.3">
      <c r="A118" s="4">
        <f t="shared" si="0"/>
        <v>100019</v>
      </c>
      <c r="B118" s="11" t="str">
        <f>VLOOKUP(A118,pc_data!A:C,3,FALSE)</f>
        <v>소피아</v>
      </c>
      <c r="C118" s="4">
        <v>6</v>
      </c>
      <c r="D118" s="4">
        <v>6</v>
      </c>
      <c r="E118" s="4">
        <f>INDEX('!참조_ENUM'!$F$3:$F$6,MATCH(F118,'!참조_ENUM'!$G$3:$G$6,0))</f>
        <v>2</v>
      </c>
      <c r="F118" s="8" t="s">
        <v>98</v>
      </c>
      <c r="G118" s="4" t="s">
        <v>279</v>
      </c>
      <c r="H118" s="4" t="s">
        <v>281</v>
      </c>
      <c r="I118" s="4">
        <v>0</v>
      </c>
      <c r="J118" s="4">
        <v>100004</v>
      </c>
      <c r="K118" s="4">
        <v>701</v>
      </c>
      <c r="L118" s="4">
        <v>0</v>
      </c>
      <c r="M118" s="4">
        <f t="shared" si="9"/>
        <v>202</v>
      </c>
      <c r="N118" s="4">
        <v>1</v>
      </c>
      <c r="O118" s="4">
        <v>1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158</v>
      </c>
      <c r="X118" s="4">
        <v>0</v>
      </c>
      <c r="Y118" s="4">
        <v>0</v>
      </c>
      <c r="Z118" s="4">
        <v>0</v>
      </c>
      <c r="AA118" s="4">
        <v>5</v>
      </c>
      <c r="AB118" s="4" t="s">
        <v>48</v>
      </c>
    </row>
    <row r="119" spans="1:28" x14ac:dyDescent="0.3">
      <c r="A119" s="12">
        <f t="shared" si="0"/>
        <v>100020</v>
      </c>
      <c r="B119" s="11" t="str">
        <f>VLOOKUP(A119,pc_data!A:C,3,FALSE)</f>
        <v>라미</v>
      </c>
      <c r="C119" s="12">
        <v>1</v>
      </c>
      <c r="D119" s="12">
        <v>9.5</v>
      </c>
      <c r="E119" s="12">
        <f>INDEX('!참조_ENUM'!$F$3:$F$6,MATCH(F119,'!참조_ENUM'!$G$3:$G$6,0))</f>
        <v>3</v>
      </c>
      <c r="F119" s="12" t="s">
        <v>99</v>
      </c>
      <c r="G119" s="12" t="s">
        <v>280</v>
      </c>
      <c r="H119" s="12" t="s">
        <v>282</v>
      </c>
      <c r="I119" s="12">
        <v>0</v>
      </c>
      <c r="J119" s="12">
        <v>100104</v>
      </c>
      <c r="K119" s="12">
        <v>535</v>
      </c>
      <c r="L119" s="12">
        <v>198</v>
      </c>
      <c r="M119" s="12">
        <v>0</v>
      </c>
      <c r="N119" s="12">
        <v>1</v>
      </c>
      <c r="O119" s="12">
        <v>1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5</v>
      </c>
      <c r="AB119" s="12" t="s">
        <v>49</v>
      </c>
    </row>
    <row r="120" spans="1:28" x14ac:dyDescent="0.3">
      <c r="A120" s="12">
        <f t="shared" si="0"/>
        <v>100020</v>
      </c>
      <c r="B120" s="11" t="str">
        <f>VLOOKUP(A120,pc_data!A:C,3,FALSE)</f>
        <v>라미</v>
      </c>
      <c r="C120" s="12">
        <v>2</v>
      </c>
      <c r="D120" s="12">
        <v>9.5</v>
      </c>
      <c r="E120" s="12">
        <f>INDEX('!참조_ENUM'!$F$3:$F$6,MATCH(F120,'!참조_ENUM'!$G$3:$G$6,0))</f>
        <v>3</v>
      </c>
      <c r="F120" s="12" t="s">
        <v>99</v>
      </c>
      <c r="G120" s="12" t="s">
        <v>280</v>
      </c>
      <c r="H120" s="12" t="s">
        <v>282</v>
      </c>
      <c r="I120" s="12">
        <v>0</v>
      </c>
      <c r="J120" s="12">
        <v>100104</v>
      </c>
      <c r="K120" s="12">
        <v>556</v>
      </c>
      <c r="L120" s="12">
        <f>L119+1</f>
        <v>199</v>
      </c>
      <c r="M120" s="12">
        <v>0</v>
      </c>
      <c r="N120" s="12">
        <v>1</v>
      </c>
      <c r="O120" s="12">
        <v>1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5</v>
      </c>
      <c r="AB120" s="12" t="s">
        <v>49</v>
      </c>
    </row>
    <row r="121" spans="1:28" x14ac:dyDescent="0.3">
      <c r="A121" s="12">
        <f t="shared" si="0"/>
        <v>100020</v>
      </c>
      <c r="B121" s="11" t="str">
        <f>VLOOKUP(A121,pc_data!A:C,3,FALSE)</f>
        <v>라미</v>
      </c>
      <c r="C121" s="12">
        <v>3</v>
      </c>
      <c r="D121" s="12">
        <v>9.5</v>
      </c>
      <c r="E121" s="12">
        <f>INDEX('!참조_ENUM'!$F$3:$F$6,MATCH(F121,'!참조_ENUM'!$G$3:$G$6,0))</f>
        <v>3</v>
      </c>
      <c r="F121" s="12" t="s">
        <v>99</v>
      </c>
      <c r="G121" s="12" t="s">
        <v>280</v>
      </c>
      <c r="H121" s="12" t="s">
        <v>282</v>
      </c>
      <c r="I121" s="12">
        <v>0</v>
      </c>
      <c r="J121" s="12">
        <v>100104</v>
      </c>
      <c r="K121" s="12">
        <v>589</v>
      </c>
      <c r="L121" s="12">
        <f t="shared" ref="L121:L124" si="10">L120+1</f>
        <v>200</v>
      </c>
      <c r="M121" s="12">
        <v>0</v>
      </c>
      <c r="N121" s="12">
        <v>1</v>
      </c>
      <c r="O121" s="12">
        <v>1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5</v>
      </c>
      <c r="AB121" s="12" t="s">
        <v>49</v>
      </c>
    </row>
    <row r="122" spans="1:28" x14ac:dyDescent="0.3">
      <c r="A122" s="12">
        <f t="shared" si="0"/>
        <v>100020</v>
      </c>
      <c r="B122" s="11" t="str">
        <f>VLOOKUP(A122,pc_data!A:C,3,FALSE)</f>
        <v>라미</v>
      </c>
      <c r="C122" s="12">
        <v>4</v>
      </c>
      <c r="D122" s="12">
        <v>9.5</v>
      </c>
      <c r="E122" s="12">
        <f>INDEX('!참조_ENUM'!$F$3:$F$6,MATCH(F122,'!참조_ENUM'!$G$3:$G$6,0))</f>
        <v>3</v>
      </c>
      <c r="F122" s="12" t="s">
        <v>99</v>
      </c>
      <c r="G122" s="12" t="s">
        <v>280</v>
      </c>
      <c r="H122" s="12" t="s">
        <v>282</v>
      </c>
      <c r="I122" s="12">
        <v>0</v>
      </c>
      <c r="J122" s="12">
        <v>100104</v>
      </c>
      <c r="K122" s="12">
        <v>636</v>
      </c>
      <c r="L122" s="12">
        <f t="shared" si="10"/>
        <v>201</v>
      </c>
      <c r="M122" s="12">
        <v>0</v>
      </c>
      <c r="N122" s="12">
        <v>1</v>
      </c>
      <c r="O122" s="12">
        <v>1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5</v>
      </c>
      <c r="AB122" s="12" t="s">
        <v>49</v>
      </c>
    </row>
    <row r="123" spans="1:28" x14ac:dyDescent="0.3">
      <c r="A123" s="12">
        <f t="shared" si="0"/>
        <v>100020</v>
      </c>
      <c r="B123" s="11" t="str">
        <f>VLOOKUP(A123,pc_data!A:C,3,FALSE)</f>
        <v>라미</v>
      </c>
      <c r="C123" s="12">
        <v>5</v>
      </c>
      <c r="D123" s="12">
        <v>9.5</v>
      </c>
      <c r="E123" s="12">
        <f>INDEX('!참조_ENUM'!$F$3:$F$6,MATCH(F123,'!참조_ENUM'!$G$3:$G$6,0))</f>
        <v>3</v>
      </c>
      <c r="F123" s="12" t="s">
        <v>99</v>
      </c>
      <c r="G123" s="12" t="s">
        <v>280</v>
      </c>
      <c r="H123" s="12" t="s">
        <v>282</v>
      </c>
      <c r="I123" s="12">
        <v>0</v>
      </c>
      <c r="J123" s="12">
        <v>100104</v>
      </c>
      <c r="K123" s="12">
        <v>700</v>
      </c>
      <c r="L123" s="12">
        <f t="shared" si="10"/>
        <v>202</v>
      </c>
      <c r="M123" s="12">
        <v>0</v>
      </c>
      <c r="N123" s="12">
        <v>1</v>
      </c>
      <c r="O123" s="12">
        <v>1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5</v>
      </c>
      <c r="AB123" s="12" t="s">
        <v>49</v>
      </c>
    </row>
    <row r="124" spans="1:28" x14ac:dyDescent="0.3">
      <c r="A124" s="12">
        <f t="shared" ref="A124" si="11">A118+1</f>
        <v>100020</v>
      </c>
      <c r="B124" s="11" t="str">
        <f>VLOOKUP(A124,pc_data!A:C,3,FALSE)</f>
        <v>라미</v>
      </c>
      <c r="C124" s="12">
        <v>6</v>
      </c>
      <c r="D124" s="12">
        <v>9.5</v>
      </c>
      <c r="E124" s="12">
        <f>INDEX('!참조_ENUM'!$F$3:$F$6,MATCH(F124,'!참조_ENUM'!$G$3:$G$6,0))</f>
        <v>3</v>
      </c>
      <c r="F124" s="12" t="s">
        <v>99</v>
      </c>
      <c r="G124" s="12" t="s">
        <v>280</v>
      </c>
      <c r="H124" s="12" t="s">
        <v>282</v>
      </c>
      <c r="I124" s="12">
        <v>0</v>
      </c>
      <c r="J124" s="12">
        <v>100104</v>
      </c>
      <c r="K124" s="12">
        <v>784</v>
      </c>
      <c r="L124" s="12">
        <f t="shared" si="10"/>
        <v>203</v>
      </c>
      <c r="M124" s="12">
        <v>0</v>
      </c>
      <c r="N124" s="12">
        <v>1</v>
      </c>
      <c r="O124" s="12">
        <v>1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5</v>
      </c>
      <c r="AB124" s="12" t="s">
        <v>49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DE5AAC-EA03-49C0-8F36-A8C87C852493}">
          <x14:formula1>
            <xm:f>'!참조_ENUM'!$G$3:$G$6</xm:f>
          </x14:formula1>
          <xm:sqref>F5:F124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5D8-FC36-4542-A37D-F1864C3593F6}">
  <sheetPr codeName="Sheet6"/>
  <dimension ref="A1:C7"/>
  <sheetViews>
    <sheetView workbookViewId="0">
      <selection activeCell="A13" sqref="A13"/>
    </sheetView>
  </sheetViews>
  <sheetFormatPr defaultRowHeight="16.5" x14ac:dyDescent="0.3"/>
  <cols>
    <col min="1" max="1" width="29.875" bestFit="1" customWidth="1"/>
    <col min="2" max="2" width="14.625" customWidth="1"/>
    <col min="3" max="3" width="66.75" bestFit="1" customWidth="1"/>
  </cols>
  <sheetData>
    <row r="1" spans="1:3" x14ac:dyDescent="0.3">
      <c r="A1" t="s">
        <v>56</v>
      </c>
    </row>
    <row r="2" spans="1:3" x14ac:dyDescent="0.3">
      <c r="A2" s="1" t="s">
        <v>50</v>
      </c>
      <c r="B2" s="1" t="s">
        <v>51</v>
      </c>
      <c r="C2" s="1" t="s">
        <v>42</v>
      </c>
    </row>
    <row r="3" spans="1:3" x14ac:dyDescent="0.3">
      <c r="A3" s="2" t="s">
        <v>135</v>
      </c>
      <c r="B3" s="2" t="s">
        <v>7</v>
      </c>
      <c r="C3" s="2" t="s">
        <v>7</v>
      </c>
    </row>
    <row r="4" spans="1:3" x14ac:dyDescent="0.3">
      <c r="A4" s="3" t="s">
        <v>34</v>
      </c>
      <c r="B4" s="3" t="s">
        <v>11</v>
      </c>
      <c r="C4" s="3" t="s">
        <v>47</v>
      </c>
    </row>
    <row r="5" spans="1:3" x14ac:dyDescent="0.3">
      <c r="A5" s="4">
        <f>INDEX('!참조_ENUM'!$F$3:$F$6,MATCH(B5,'!참조_ENUM'!$G$3:$G$6,0))</f>
        <v>1</v>
      </c>
      <c r="B5" s="11" t="s">
        <v>97</v>
      </c>
      <c r="C5" s="4" t="s">
        <v>101</v>
      </c>
    </row>
    <row r="6" spans="1:3" x14ac:dyDescent="0.3">
      <c r="A6" s="4">
        <f>INDEX('!참조_ENUM'!$F$3:$F$6,MATCH(B6,'!참조_ENUM'!$G$3:$G$6,0))</f>
        <v>2</v>
      </c>
      <c r="B6" s="11" t="s">
        <v>98</v>
      </c>
      <c r="C6" s="4" t="s">
        <v>105</v>
      </c>
    </row>
    <row r="7" spans="1:3" x14ac:dyDescent="0.3">
      <c r="A7" s="4">
        <f>INDEX('!참조_ENUM'!$F$3:$F$6,MATCH(B7,'!참조_ENUM'!$G$3:$G$6,0))</f>
        <v>3</v>
      </c>
      <c r="B7" s="11" t="s">
        <v>99</v>
      </c>
      <c r="C7" s="4" t="s">
        <v>102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FB2740-FBB8-461F-933D-644A7FCD7CD7}">
          <x14:formula1>
            <xm:f>'!참조_ENUM'!$G$3:$G$6</xm:f>
          </x14:formula1>
          <xm:sqref>B5:B7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8E8-6195-4B72-A6F4-4B8DB1FFB095}">
  <sheetPr codeName="Sheet7"/>
  <dimension ref="A1:E8"/>
  <sheetViews>
    <sheetView workbookViewId="0">
      <selection activeCell="C15" sqref="C15"/>
    </sheetView>
  </sheetViews>
  <sheetFormatPr defaultRowHeight="16.5" x14ac:dyDescent="0.3"/>
  <cols>
    <col min="1" max="1" width="25.25" bestFit="1" customWidth="1"/>
    <col min="2" max="2" width="18.75" customWidth="1"/>
    <col min="3" max="3" width="60.625" customWidth="1"/>
    <col min="4" max="4" width="59.75" customWidth="1"/>
    <col min="5" max="5" width="62.125" bestFit="1" customWidth="1"/>
  </cols>
  <sheetData>
    <row r="1" spans="1:5" x14ac:dyDescent="0.3">
      <c r="A1" t="s">
        <v>74</v>
      </c>
    </row>
    <row r="2" spans="1:5" x14ac:dyDescent="0.3">
      <c r="A2" s="1" t="s">
        <v>75</v>
      </c>
      <c r="B2" s="1" t="s">
        <v>51</v>
      </c>
      <c r="C2" s="1" t="s">
        <v>42</v>
      </c>
      <c r="D2" s="1" t="s">
        <v>103</v>
      </c>
      <c r="E2" s="1" t="s">
        <v>106</v>
      </c>
    </row>
    <row r="3" spans="1:5" x14ac:dyDescent="0.3">
      <c r="A3" s="2" t="s">
        <v>136</v>
      </c>
      <c r="B3" s="2" t="s">
        <v>7</v>
      </c>
      <c r="C3" s="2" t="s">
        <v>7</v>
      </c>
      <c r="D3" s="2" t="s">
        <v>7</v>
      </c>
      <c r="E3" s="2" t="s">
        <v>7</v>
      </c>
    </row>
    <row r="4" spans="1:5" x14ac:dyDescent="0.3">
      <c r="A4" s="3" t="s">
        <v>80</v>
      </c>
      <c r="B4" s="3" t="s">
        <v>11</v>
      </c>
      <c r="C4" s="3" t="s">
        <v>47</v>
      </c>
      <c r="D4" s="3" t="s">
        <v>104</v>
      </c>
      <c r="E4" s="3" t="s">
        <v>107</v>
      </c>
    </row>
    <row r="5" spans="1:5" x14ac:dyDescent="0.3">
      <c r="A5" s="4">
        <f>INDEX('!참조_ENUM'!$N$3:$N$7,MATCH(B5,'!참조_ENUM'!$O$3:$O$7,0))</f>
        <v>1</v>
      </c>
      <c r="B5" s="11" t="s">
        <v>92</v>
      </c>
      <c r="C5" s="4" t="s">
        <v>112</v>
      </c>
      <c r="D5" s="4" t="s">
        <v>113</v>
      </c>
      <c r="E5" s="4" t="s">
        <v>114</v>
      </c>
    </row>
    <row r="6" spans="1:5" x14ac:dyDescent="0.3">
      <c r="A6" s="4">
        <f>INDEX('!참조_ENUM'!$N$3:$N$7,MATCH(B6,'!참조_ENUM'!$O$3:$O$7,0))</f>
        <v>2</v>
      </c>
      <c r="B6" s="11" t="s">
        <v>93</v>
      </c>
      <c r="C6" s="4" t="s">
        <v>115</v>
      </c>
      <c r="D6" s="4" t="s">
        <v>116</v>
      </c>
      <c r="E6" s="4" t="s">
        <v>117</v>
      </c>
    </row>
    <row r="7" spans="1:5" x14ac:dyDescent="0.3">
      <c r="A7" s="4">
        <f>INDEX('!참조_ENUM'!$N$3:$N$7,MATCH(B7,'!참조_ENUM'!$O$3:$O$7,0))</f>
        <v>3</v>
      </c>
      <c r="B7" s="11" t="s">
        <v>94</v>
      </c>
      <c r="C7" s="4" t="s">
        <v>118</v>
      </c>
      <c r="D7" s="4" t="s">
        <v>119</v>
      </c>
      <c r="E7" s="4" t="s">
        <v>120</v>
      </c>
    </row>
    <row r="8" spans="1:5" x14ac:dyDescent="0.3">
      <c r="A8" s="4">
        <f>INDEX('!참조_ENUM'!$N$3:$N$7,MATCH(B8,'!참조_ENUM'!$O$3:$O$7,0))</f>
        <v>4</v>
      </c>
      <c r="B8" s="11" t="s">
        <v>95</v>
      </c>
      <c r="C8" s="4" t="s">
        <v>121</v>
      </c>
      <c r="D8" s="4" t="s">
        <v>122</v>
      </c>
      <c r="E8" s="4" t="s">
        <v>123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2A07EF-E29B-4FB8-8FED-9AEFB590EA3A}">
          <x14:formula1>
            <xm:f>'!참조_ENUM'!$O$3:$O$7</xm:f>
          </x14:formula1>
          <xm:sqref>B5:B8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8FF2-D3CB-4C40-B541-49873683EA73}">
  <sheetPr codeName="Sheet8"/>
  <dimension ref="A1:E8"/>
  <sheetViews>
    <sheetView workbookViewId="0">
      <selection activeCell="E5" sqref="E5"/>
    </sheetView>
  </sheetViews>
  <sheetFormatPr defaultRowHeight="16.5" x14ac:dyDescent="0.3"/>
  <cols>
    <col min="1" max="1" width="22.75" customWidth="1"/>
    <col min="2" max="2" width="26" bestFit="1" customWidth="1"/>
    <col min="3" max="3" width="14.875" customWidth="1"/>
    <col min="4" max="4" width="66.25" bestFit="1" customWidth="1"/>
    <col min="5" max="5" width="15.125" bestFit="1" customWidth="1"/>
  </cols>
  <sheetData>
    <row r="1" spans="1:5" x14ac:dyDescent="0.3">
      <c r="A1" t="s">
        <v>159</v>
      </c>
    </row>
    <row r="2" spans="1:5" x14ac:dyDescent="0.3">
      <c r="A2" s="1" t="s">
        <v>75</v>
      </c>
      <c r="B2" s="1" t="s">
        <v>206</v>
      </c>
      <c r="C2" s="17" t="s">
        <v>51</v>
      </c>
      <c r="D2" s="1" t="s">
        <v>42</v>
      </c>
      <c r="E2" s="1" t="s">
        <v>293</v>
      </c>
    </row>
    <row r="3" spans="1:5" x14ac:dyDescent="0.3">
      <c r="A3" s="2" t="s">
        <v>160</v>
      </c>
      <c r="B3" s="2" t="s">
        <v>207</v>
      </c>
      <c r="C3" s="17" t="s">
        <v>7</v>
      </c>
      <c r="D3" s="2" t="s">
        <v>7</v>
      </c>
      <c r="E3" s="2" t="s">
        <v>7</v>
      </c>
    </row>
    <row r="4" spans="1:5" x14ac:dyDescent="0.3">
      <c r="A4" s="3" t="s">
        <v>157</v>
      </c>
      <c r="B4" s="3" t="s">
        <v>193</v>
      </c>
      <c r="C4" s="18" t="s">
        <v>194</v>
      </c>
      <c r="D4" s="3" t="s">
        <v>47</v>
      </c>
      <c r="E4" s="3" t="s">
        <v>298</v>
      </c>
    </row>
    <row r="5" spans="1:5" x14ac:dyDescent="0.3">
      <c r="A5" s="4">
        <f>INDEX('!참조_ENUM'!$R$3:$R$7,MATCH(C5,'!참조_ENUM'!$S$3:$S$7,0))</f>
        <v>1</v>
      </c>
      <c r="B5" s="4" t="s">
        <v>208</v>
      </c>
      <c r="C5" s="8" t="s">
        <v>152</v>
      </c>
      <c r="D5" s="4" t="s">
        <v>200</v>
      </c>
      <c r="E5" s="19" t="s">
        <v>294</v>
      </c>
    </row>
    <row r="6" spans="1:5" x14ac:dyDescent="0.3">
      <c r="A6" s="4">
        <f>INDEX('!참조_ENUM'!$R$3:$R$7,MATCH(C6,'!참조_ENUM'!$S$3:$S$7,0))</f>
        <v>2</v>
      </c>
      <c r="B6" s="4" t="s">
        <v>209</v>
      </c>
      <c r="C6" s="8" t="s">
        <v>154</v>
      </c>
      <c r="D6" s="4" t="s">
        <v>201</v>
      </c>
      <c r="E6" s="19" t="s">
        <v>295</v>
      </c>
    </row>
    <row r="7" spans="1:5" x14ac:dyDescent="0.3">
      <c r="A7" s="4">
        <f>INDEX('!참조_ENUM'!$R$3:$R$7,MATCH(C7,'!참조_ENUM'!$S$3:$S$7,0))</f>
        <v>3</v>
      </c>
      <c r="B7" s="4" t="s">
        <v>210</v>
      </c>
      <c r="C7" s="8" t="s">
        <v>155</v>
      </c>
      <c r="D7" s="4" t="s">
        <v>202</v>
      </c>
      <c r="E7" s="19" t="s">
        <v>296</v>
      </c>
    </row>
    <row r="8" spans="1:5" x14ac:dyDescent="0.3">
      <c r="A8" s="4">
        <f>INDEX('!참조_ENUM'!$R$3:$R$7,MATCH(C8,'!참조_ENUM'!$S$3:$S$7,0))</f>
        <v>4</v>
      </c>
      <c r="B8" s="4" t="s">
        <v>211</v>
      </c>
      <c r="C8" s="8" t="s">
        <v>153</v>
      </c>
      <c r="D8" s="4" t="s">
        <v>203</v>
      </c>
      <c r="E8" s="19" t="s">
        <v>297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0BEFEA-32B6-49D0-8453-29BCD446D136}">
          <x14:formula1>
            <xm:f>'!참조_ENUM'!$S$3:$S$7</xm:f>
          </x14:formula1>
          <xm:sqref>C5:C8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!Usable</vt:lpstr>
      <vt:lpstr>!Desc</vt:lpstr>
      <vt:lpstr>!참조_ENUM</vt:lpstr>
      <vt:lpstr>pc_data</vt:lpstr>
      <vt:lpstr>pc_battle_data</vt:lpstr>
      <vt:lpstr>position_icon_data</vt:lpstr>
      <vt:lpstr>role_icon_data</vt:lpstr>
      <vt:lpstr>attribute_icon_data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2024-03-22T08:15:07Z</dcterms:modified>
</cp:coreProperties>
</file>