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BED4D352-04FA-4648-AE07-80F4C22B6DB1}" xr6:coauthVersionLast="47" xr6:coauthVersionMax="47" xr10:uidLastSave="{00000000-0000-0000-0000-000000000000}"/>
  <bookViews>
    <workbookView xWindow="40590" yWindow="975" windowWidth="30990" windowHeight="19140" activeTab="1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5" i="5"/>
  <c r="A63" i="1"/>
  <c r="B63" i="1"/>
  <c r="C63" i="1"/>
  <c r="A64" i="1"/>
  <c r="B64" i="1"/>
  <c r="C64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1" i="1"/>
  <c r="B51" i="1"/>
  <c r="C51" i="1"/>
  <c r="A52" i="1"/>
  <c r="B52" i="1"/>
  <c r="C52" i="1"/>
  <c r="A53" i="1"/>
  <c r="B53" i="1"/>
  <c r="C53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C28" i="5" s="1"/>
  <c r="AP3" i="1"/>
  <c r="AO3" i="1"/>
  <c r="AQ2" i="1"/>
  <c r="AP2" i="1"/>
  <c r="AO2" i="1"/>
  <c r="C24" i="5" l="1"/>
  <c r="C21" i="5"/>
  <c r="C17" i="5"/>
  <c r="C16" i="5"/>
  <c r="C20" i="5"/>
  <c r="C15" i="5"/>
  <c r="C14" i="5"/>
  <c r="C18" i="5"/>
  <c r="C19" i="5"/>
  <c r="C13" i="5"/>
  <c r="C23" i="5"/>
  <c r="C25" i="5"/>
  <c r="C26" i="5"/>
  <c r="C12" i="5"/>
  <c r="C22" i="5"/>
  <c r="C27" i="5"/>
  <c r="C30" i="5"/>
  <c r="C31" i="5"/>
  <c r="C32" i="5"/>
  <c r="C29" i="5"/>
  <c r="C9" i="5"/>
  <c r="C5" i="5"/>
  <c r="C11" i="5"/>
  <c r="C10" i="5"/>
  <c r="C8" i="5"/>
  <c r="C7" i="5"/>
  <c r="C6" i="5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37" i="2" l="1"/>
  <c r="K38" i="2"/>
  <c r="K42" i="2"/>
  <c r="K32" i="2"/>
  <c r="K47" i="2"/>
  <c r="K39" i="2"/>
  <c r="K36" i="2"/>
  <c r="K44" i="2"/>
  <c r="K40" i="2"/>
  <c r="K35" i="2"/>
  <c r="K46" i="2"/>
  <c r="K45" i="2"/>
  <c r="K43" i="2"/>
  <c r="K41" i="2"/>
  <c r="K26" i="2"/>
  <c r="K21" i="2"/>
  <c r="K29" i="2"/>
  <c r="K34" i="2"/>
  <c r="K30" i="2"/>
  <c r="K31" i="2"/>
  <c r="K33" i="2"/>
  <c r="K12" i="2"/>
  <c r="K10" i="2"/>
  <c r="K14" i="2"/>
  <c r="K15" i="2"/>
  <c r="K20" i="2"/>
  <c r="K25" i="2"/>
  <c r="K11" i="2"/>
  <c r="K16" i="2"/>
  <c r="K5" i="2"/>
  <c r="K7" i="2"/>
  <c r="K9" i="2"/>
  <c r="K17" i="2"/>
  <c r="K6" i="2"/>
  <c r="K18" i="2"/>
  <c r="K19" i="2"/>
  <c r="K22" i="2"/>
  <c r="K23" i="2"/>
  <c r="K24" i="2"/>
  <c r="K27" i="2"/>
  <c r="K28" i="2"/>
  <c r="B7" i="4"/>
  <c r="B6" i="4"/>
  <c r="B5" i="4"/>
  <c r="A10" i="1" l="1"/>
  <c r="B10" i="1"/>
  <c r="C10" i="1"/>
  <c r="A11" i="1"/>
  <c r="B11" i="1"/>
  <c r="C11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M37" i="2" l="1"/>
  <c r="M38" i="2"/>
  <c r="M32" i="2"/>
  <c r="M47" i="2"/>
  <c r="M42" i="2"/>
  <c r="M26" i="2"/>
  <c r="M21" i="2"/>
  <c r="M27" i="2"/>
  <c r="M28" i="2"/>
  <c r="M33" i="2"/>
  <c r="M35" i="2"/>
  <c r="M39" i="2"/>
  <c r="M44" i="2"/>
  <c r="M46" i="2"/>
  <c r="M29" i="2"/>
  <c r="M30" i="2"/>
  <c r="M34" i="2"/>
  <c r="M40" i="2"/>
  <c r="M45" i="2"/>
  <c r="M31" i="2"/>
  <c r="M36" i="2"/>
  <c r="M43" i="2"/>
  <c r="M41" i="2"/>
  <c r="M12" i="2"/>
  <c r="M10" i="2"/>
  <c r="M15" i="2"/>
  <c r="M14" i="2"/>
  <c r="M25" i="2"/>
  <c r="M20" i="2"/>
  <c r="M11" i="2"/>
  <c r="M16" i="2"/>
  <c r="M19" i="2"/>
  <c r="M6" i="2"/>
  <c r="M7" i="2"/>
  <c r="M24" i="2"/>
  <c r="M23" i="2"/>
  <c r="M22" i="2"/>
  <c r="M18" i="2"/>
  <c r="M17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5" i="6" l="1"/>
  <c r="B6" i="6"/>
  <c r="B7" i="6"/>
  <c r="D5" i="6"/>
  <c r="D6" i="6"/>
  <c r="D7" i="6"/>
  <c r="B8" i="6"/>
  <c r="B9" i="6"/>
  <c r="D9" i="6"/>
  <c r="D8" i="6"/>
  <c r="B11" i="6"/>
  <c r="B10" i="6"/>
  <c r="D10" i="6"/>
  <c r="D11" i="6"/>
  <c r="B14" i="6"/>
  <c r="B15" i="6"/>
  <c r="B16" i="6"/>
  <c r="B17" i="6"/>
  <c r="B13" i="6"/>
  <c r="B12" i="6"/>
  <c r="D14" i="6"/>
  <c r="D13" i="6"/>
  <c r="D15" i="6"/>
  <c r="D18" i="6"/>
  <c r="D19" i="6"/>
  <c r="D12" i="6"/>
  <c r="D17" i="6"/>
  <c r="D16" i="6"/>
  <c r="B19" i="6"/>
  <c r="B18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K7" i="6" l="1"/>
  <c r="F37" i="2"/>
  <c r="F38" i="2"/>
  <c r="F32" i="2"/>
  <c r="G24" i="5"/>
  <c r="F42" i="2"/>
  <c r="F47" i="2"/>
  <c r="F21" i="2"/>
  <c r="F26" i="2"/>
  <c r="F28" i="2"/>
  <c r="F30" i="2"/>
  <c r="F35" i="2"/>
  <c r="F29" i="2"/>
  <c r="F31" i="2"/>
  <c r="F33" i="2"/>
  <c r="F36" i="2"/>
  <c r="F34" i="2"/>
  <c r="K12" i="6"/>
  <c r="F43" i="2"/>
  <c r="F45" i="2"/>
  <c r="F46" i="2"/>
  <c r="F44" i="2"/>
  <c r="F40" i="2"/>
  <c r="F41" i="2"/>
  <c r="F12" i="2"/>
  <c r="F10" i="2"/>
  <c r="F15" i="2"/>
  <c r="F14" i="2"/>
  <c r="F25" i="2"/>
  <c r="F20" i="2"/>
  <c r="F39" i="2"/>
  <c r="F11" i="2"/>
  <c r="F8" i="2"/>
  <c r="F16" i="2"/>
  <c r="F6" i="2"/>
  <c r="F27" i="2"/>
  <c r="F24" i="2"/>
  <c r="F7" i="2"/>
  <c r="F23" i="2"/>
  <c r="F5" i="2"/>
  <c r="F22" i="2"/>
  <c r="F19" i="2"/>
  <c r="F18" i="2"/>
  <c r="F9" i="2"/>
  <c r="F17" i="2"/>
  <c r="S5" i="1"/>
  <c r="S6" i="1"/>
  <c r="S7" i="1"/>
  <c r="S4" i="1"/>
  <c r="E28" i="5" s="1"/>
  <c r="E24" i="5" l="1"/>
  <c r="E21" i="5"/>
  <c r="E17" i="5"/>
  <c r="E15" i="5"/>
  <c r="E16" i="5"/>
  <c r="E20" i="5"/>
  <c r="E14" i="5"/>
  <c r="E18" i="5"/>
  <c r="E19" i="5"/>
  <c r="E12" i="5"/>
  <c r="E22" i="5"/>
  <c r="E26" i="5"/>
  <c r="E23" i="5"/>
  <c r="E25" i="5"/>
  <c r="E13" i="5"/>
  <c r="E27" i="5"/>
  <c r="E30" i="5"/>
  <c r="E32" i="5"/>
  <c r="E31" i="5"/>
  <c r="E29" i="5"/>
  <c r="E5" i="5"/>
  <c r="E6" i="5"/>
  <c r="E10" i="5"/>
  <c r="E8" i="5"/>
  <c r="E11" i="5"/>
  <c r="E9" i="5"/>
  <c r="E7" i="5"/>
  <c r="G5" i="1"/>
  <c r="G6" i="1"/>
  <c r="G4" i="1"/>
  <c r="G11" i="5" s="1"/>
  <c r="G21" i="5" l="1"/>
  <c r="G28" i="5"/>
  <c r="K6" i="6"/>
  <c r="K5" i="6"/>
  <c r="G15" i="5"/>
  <c r="G20" i="5"/>
  <c r="G16" i="5"/>
  <c r="G17" i="5"/>
  <c r="K9" i="6"/>
  <c r="K8" i="6"/>
  <c r="G14" i="5"/>
  <c r="K11" i="6"/>
  <c r="G19" i="5"/>
  <c r="K10" i="6"/>
  <c r="G18" i="5"/>
  <c r="G25" i="5"/>
  <c r="K13" i="6"/>
  <c r="K14" i="6"/>
  <c r="G26" i="5"/>
  <c r="G23" i="5"/>
  <c r="G22" i="5"/>
  <c r="G27" i="5"/>
  <c r="G12" i="5"/>
  <c r="G13" i="5"/>
  <c r="G29" i="5"/>
  <c r="G31" i="5"/>
  <c r="G30" i="5"/>
  <c r="K17" i="6"/>
  <c r="G32" i="5"/>
  <c r="K19" i="6"/>
  <c r="K18" i="6"/>
  <c r="K16" i="6"/>
  <c r="G5" i="5"/>
  <c r="G8" i="5"/>
  <c r="G6" i="5"/>
  <c r="K15" i="6"/>
  <c r="G9" i="5"/>
  <c r="G10" i="5"/>
  <c r="G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  <author>Rown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  <comment ref="M4" authorId="1" shapeId="0" xr:uid="{13E901AE-C03A-4203-ADA7-19B0FE449FE0}">
      <text>
        <r>
          <rPr>
            <b/>
            <sz val="9"/>
            <color indexed="81"/>
            <rFont val="돋움"/>
            <family val="3"/>
            <charset val="129"/>
          </rPr>
          <t>딜레이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배속에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처리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배속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딜레이</t>
        </r>
        <r>
          <rPr>
            <b/>
            <sz val="9"/>
            <color indexed="81"/>
            <rFont val="Tahoma"/>
            <family val="2"/>
          </rPr>
          <t>/2 =</t>
        </r>
        <r>
          <rPr>
            <b/>
            <sz val="9"/>
            <color indexed="81"/>
            <rFont val="돋움"/>
            <family val="3"/>
            <charset val="129"/>
          </rPr>
          <t>최종딜레이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돋움"/>
            <family val="3"/>
            <charset val="129"/>
          </rPr>
          <t>배속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딜레이</t>
        </r>
        <r>
          <rPr>
            <b/>
            <sz val="9"/>
            <color indexed="81"/>
            <rFont val="Tahoma"/>
            <family val="2"/>
          </rPr>
          <t>/3 =</t>
        </r>
        <r>
          <rPr>
            <b/>
            <sz val="9"/>
            <color indexed="81"/>
            <rFont val="돋움"/>
            <family val="3"/>
            <charset val="129"/>
          </rPr>
          <t>최종딜레이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<sst xmlns="http://schemas.openxmlformats.org/spreadsheetml/2006/main" count="929" uniqueCount="486">
  <si>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</si>
  <si>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</si>
  <si>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</si>
  <si>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</si>
  <si>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</si>
  <si>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</si>
  <si>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</si>
  <si>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</si>
  <si>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</si>
  <si>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</si>
  <si>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</si>
  <si>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</si>
  <si>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</si>
  <si>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</si>
  <si>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</si>
  <si>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</si>
  <si>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</si>
  <si>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</si>
  <si>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</si>
  <si>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</si>
  <si>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</si>
  <si>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</si>
  <si>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</si>
  <si>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</si>
  <si>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</si>
  <si>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</si>
  <si>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</si>
  <si>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</si>
  <si>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</si>
  <si>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</si>
  <si>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</si>
  <si>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</si>
  <si>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</si>
  <si>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</si>
  <si>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</si>
  <si>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</si>
  <si>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</si>
  <si>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</si>
  <si>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</si>
  <si>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</si>
  <si>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</si>
  <si>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</si>
  <si>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</si>
  <si>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</si>
  <si>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</si>
  <si>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</si>
  <si>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</si>
  <si>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</si>
  <si>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</si>
  <si>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</si>
  <si>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</si>
  <si>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</si>
  <si>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</si>
  <si>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</si>
  <si>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</si>
  <si>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</si>
  <si>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</si>
  <si>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</si>
  <si>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</si>
  <si>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</si>
  <si>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</si>
  <si>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</si>
  <si>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</si>
  <si>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</si>
  <si>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</si>
  <si>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</si>
  <si>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</si>
  <si>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</si>
  <si>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</si>
  <si>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</si>
  <si>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</si>
  <si>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</si>
  <si>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</si>
  <si>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</si>
  <si>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</si>
  <si>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</si>
  <si>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</si>
  <si>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</si>
  <si>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</si>
  <si>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</si>
  <si>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</si>
  <si>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</si>
  <si>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</si>
  <si>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</si>
  <si>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</si>
  <si>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</si>
  <si>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</si>
  <si>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</si>
  <si>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</si>
  <si>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</si>
  <si>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</si>
  <si>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</si>
  <si>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</si>
  <si>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Assets/AssetResources/Prefabs/Effects/Skill/SkillEffect_Duration_Freeze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</si>
  <si>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</si>
  <si>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</si>
  <si>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</si>
  <si>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</si>
  <si>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</si>
  <si>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</si>
  <si>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</si>
  <si>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</si>
  <si>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</si>
  <si>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</si>
  <si>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</si>
  <si>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</si>
  <si>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타겟 범위</t>
    <phoneticPr fontId="1" type="noConversion"/>
  </si>
  <si>
    <t>target_range</t>
    <phoneticPr fontId="1" type="noConversion"/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</si>
  <si>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</si>
  <si>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</si>
  <si>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</si>
  <si>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</si>
  <si>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</si>
  <si>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</si>
  <si>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</si>
  <si>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105 빙결</t>
  </si>
  <si>
    <t>1 시간 지속</t>
  </si>
  <si>
    <t>00_skill_01</t>
    <phoneticPr fontId="1" type="noConversion"/>
  </si>
  <si>
    <t>00_skill_02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</si>
  <si>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</si>
  <si>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</si>
  <si>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</si>
  <si>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</si>
  <si>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</si>
  <si>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</si>
  <si>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</si>
  <si>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</si>
  <si>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</si>
  <si>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</si>
  <si>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</si>
  <si>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</si>
  <si>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</si>
  <si>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</si>
  <si>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</si>
  <si>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</si>
  <si>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</si>
  <si>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</si>
  <si>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</si>
  <si>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</si>
  <si>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</si>
  <si>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</si>
  <si>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</si>
  <si>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</si>
  <si>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</si>
  <si>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</si>
  <si>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</si>
  <si>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</si>
  <si>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</si>
  <si>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</si>
  <si>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</si>
  <si>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</si>
  <si>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</si>
  <si>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</si>
  <si>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</si>
  <si>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</si>
  <si>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Assets/AssetResources/Prefabs/Effects/Skill/Left/Laila/SkillEffect_Laila_Skill_1_Hit</t>
  </si>
  <si>
    <t>라일라/스킬 1/단일 공격</t>
    <phoneticPr fontId="1" type="noConversion"/>
  </si>
  <si>
    <t>라일라/궁극기/전체 공격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</si>
  <si>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</si>
  <si>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</si>
  <si>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</si>
  <si>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</si>
  <si>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</si>
  <si>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</si>
  <si>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</si>
  <si>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</si>
  <si>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</si>
  <si>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</si>
  <si>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</si>
  <si>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</si>
  <si>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</si>
  <si>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</si>
  <si>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</si>
  <si>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</si>
  <si>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</si>
  <si>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</si>
  <si>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</si>
  <si>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</si>
  <si>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</si>
  <si>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</si>
  <si>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</si>
  <si>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</si>
  <si>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</si>
  <si>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</si>
  <si>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</si>
  <si>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</si>
  <si>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</si>
  <si>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</si>
  <si>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</si>
  <si>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</si>
  <si>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</si>
  <si>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</si>
  <si>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</si>
  <si>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</si>
  <si>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</si>
  <si>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</si>
  <si>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</si>
  <si>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</si>
  <si>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</si>
  <si>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</si>
  <si>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</si>
  <si>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</si>
  <si>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</si>
  <si>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</si>
  <si>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</si>
  <si>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</si>
  <si>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2 마법 대미지</t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</si>
  <si>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</si>
  <si>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</si>
  <si>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</si>
  <si>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</si>
  <si>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</si>
  <si>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</si>
  <si>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debuff</t>
  </si>
  <si>
    <t>25,25,25,25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</si>
  <si>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</si>
  <si>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</si>
  <si>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Assets/AssetResources/Prefabs/Effects/Skill/Left/Laila/SkillEffect_Laila_Skill_1_Hit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</si>
  <si>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</si>
  <si>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</si>
  <si>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</si>
  <si>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</si>
  <si>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</si>
  <si>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</si>
  <si>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</si>
  <si>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</si>
  <si>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</si>
  <si>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</si>
  <si>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</si>
  <si>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</si>
  <si>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</si>
  <si>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</si>
  <si>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</si>
  <si>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</si>
  <si>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</si>
  <si>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</si>
  <si>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</si>
  <si>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</si>
  <si>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</si>
  <si>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</si>
  <si>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</si>
  <si>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</si>
  <si>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</si>
  <si>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</si>
  <si>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</si>
  <si>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</si>
  <si>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</si>
  <si>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</si>
  <si>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</si>
  <si>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</si>
  <si>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</si>
  <si>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</si>
  <si>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</si>
  <si>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</si>
  <si>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</si>
  <si>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</si>
  <si>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</si>
  <si>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</si>
  <si>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</si>
  <si>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</si>
  <si>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</si>
  <si>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</si>
  <si>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</si>
  <si>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</si>
  <si>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</si>
  <si>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</si>
  <si>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</si>
  <si>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</si>
  <si>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</si>
  <si>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</si>
  <si>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</si>
  <si>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</si>
  <si>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</si>
  <si>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209 회복량 배율 계산</t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</si>
  <si>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</si>
  <si>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</si>
  <si>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</si>
  <si>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</si>
  <si>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</si>
  <si>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</si>
  <si>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</si>
  <si>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</si>
  <si>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</si>
  <si>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</si>
  <si>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</si>
  <si>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</si>
  <si>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</si>
  <si>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</si>
  <si>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</si>
  <si>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</si>
  <si>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</si>
  <si>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</si>
  <si>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119 물리 크리티컬 추가 대미지 증가</t>
  </si>
  <si>
    <t>베리타리움</t>
  </si>
  <si>
    <t>5,5,5,5,5,5,5,5,5,5,5,5,5,5,5,5,5,15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</si>
  <si>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</si>
  <si>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</si>
  <si>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</si>
  <si>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</si>
  <si>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</si>
  <si>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</si>
  <si>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</si>
  <si>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</si>
  <si>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117 물리 크리티컬 확률 증가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</si>
  <si>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</si>
  <si>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</si>
  <si>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</si>
  <si>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</si>
  <si>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</si>
  <si>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</si>
  <si>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</si>
  <si>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</si>
  <si>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</si>
  <si>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</si>
  <si>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</si>
  <si>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</si>
  <si>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</si>
  <si>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</si>
  <si>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</si>
  <si>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</si>
  <si>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</si>
  <si>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</si>
  <si>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</si>
  <si>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</si>
  <si>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</si>
  <si>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</si>
  <si>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</si>
  <si>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</si>
  <si>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</si>
  <si>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</si>
  <si>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</si>
  <si>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</si>
  <si>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</si>
  <si>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</si>
  <si>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</si>
  <si>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skill_desc_elizabath_02_1</t>
  </si>
  <si>
    <t>skill_desc_elizabath_02_2</t>
  </si>
  <si>
    <t>skill_desc_elizabath_03_1</t>
  </si>
  <si>
    <t>skill_desc_elizabath_03_2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</si>
  <si>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</si>
  <si>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</si>
  <si>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</si>
  <si>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</si>
  <si>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</si>
  <si>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</si>
  <si>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Assets/AssetResources/Prefabs/Effects/Skill/Left/Violet/SkillEffect_Violet_Attack_01_Hit</t>
  </si>
  <si>
    <t>Assets/AssetResources/Prefabs/Effects/Skill/Left/Violet/SkillEffect_Violet_Skill_01_Hit</t>
  </si>
  <si>
    <t>22 나를 포함한 내 뒤 지정 거리 이내 아군 선택</t>
  </si>
  <si>
    <t>21 나를 포함한 내 주변 지정 거리 이내 아군 선택</t>
  </si>
  <si>
    <t>Assets/AssetResources/Prefabs/Effects/Skill/Left/Daisy/SkillEffect_Daisy_Attack_01_Cast</t>
    <phoneticPr fontId="1" type="noConversion"/>
  </si>
  <si>
    <t>Assets/AssetResources/Prefabs/Effects/Skill/Left/Daisy/SkillEffect_Daisy_Skill1_01_Cast</t>
  </si>
  <si>
    <t>Assets/AssetResources/Prefabs/Effects/Skill/Left/Daisy/SkillEffect_Daisy_Skill2_01_Cast</t>
  </si>
  <si>
    <t>Assets/AssetResources/Prefabs/Effects/Skill/Left/Daisy/SkillEffect_Daisy_Attack_01_Bullet</t>
  </si>
  <si>
    <t>Assets/AssetResources/Prefabs/Effects/Skill/Left/Daisy/SkillEffect_Daisy_Skill1_01_Bullet</t>
  </si>
  <si>
    <t>Assets/AssetResources/Prefabs/Effects/Skill/Left/Violet/SkillEffect_Violet_Skill_02_Duration_Critical_Up</t>
    <phoneticPr fontId="1" type="noConversion"/>
  </si>
  <si>
    <t>Assets/AssetResources/Prefabs/Effects/Skill/Left/Daisy/SkillEffect_Daisy_Skill2_01_Duration_Cri_Power_Up</t>
    <phoneticPr fontId="1" type="noConversion"/>
  </si>
  <si>
    <t>Assets/AssetResources/Prefabs/Effects/Skill/Left/Daisy/SkillEffect_Daisy_Attack_01_Hit</t>
  </si>
  <si>
    <t>Assets/AssetResources/Prefabs/Effects/Skill/Left/Daisy/SkillEffect_Daisy_Skill1_01_Hit</t>
  </si>
  <si>
    <t>131 명중 감소</t>
  </si>
  <si>
    <t>Assets/AssetResources/Prefabs/Effects/Skill/Left/Elizabeth/SkillEffect_Elizabeth_Skill1_01_Cast</t>
  </si>
  <si>
    <t>Assets/AssetResources/Prefabs/Effects/Skill/Left/Elizabeth/SkillEffect_Elizabeth_Attack_01_Hit</t>
  </si>
  <si>
    <t>Assets/AssetResources/Prefabs/Effects/Skill/Left/Elizabeth/SkillEffect_Elizabeth_Attack_01_Bullet</t>
  </si>
  <si>
    <t>207 명중률 배율 계산</t>
  </si>
  <si>
    <t>Assets/AssetResources/Prefabs/Effects/Skill/Ultimate/SkillEffect_Elizabeth_Ultimate_Cast</t>
  </si>
  <si>
    <t>Assets/AssetResources/Prefabs/Effects/Skill/Ultimate/SkillEffect_Elizabeth_Ultimate_Bullet</t>
    <phoneticPr fontId="1" type="noConversion"/>
  </si>
  <si>
    <t>Assets/AssetResources/Prefabs/Effects/Skill/Ultimate/SkillEffect_Elizabeth_Ultimate_Hit</t>
  </si>
  <si>
    <t>summon_shoot</t>
  </si>
  <si>
    <t>Assets/AssetResources/Prefabs/Effects/Skill/Ultimate/SkillEffect_Violet_Ultimate_Cast</t>
  </si>
  <si>
    <t>Assets/AssetResources/Prefabs/Effects/Skill/Ultimate/SkillEffect_Daisy_Ultimate_Cast</t>
  </si>
  <si>
    <t>Assets/AssetResources/Prefabs/Effects/Skill/Ultimate/SkillEffect_Violet_Ultimate_Hit</t>
  </si>
  <si>
    <t>Assets/AssetResources/Prefabs/Effects/Skill/Ultimate/SkillEffect_Daisy_Ultimate_Hit</t>
  </si>
  <si>
    <t>16,16,16,16,16,20</t>
    <phoneticPr fontId="1" type="noConversion"/>
  </si>
  <si>
    <t>상태이상효과 아이콘</t>
    <phoneticPr fontId="1" type="noConversion"/>
  </si>
  <si>
    <t>icon_path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</si>
  <si>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</si>
  <si>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</si>
  <si>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Assets/AssetResources/Prefabs/Effects/Skill/Left/Elizabeth/SkillEffect_Elizabeth_Skill2_01_Cast_Ground,Assets/AssetResources/Prefabs/Effects/Skill/Left/Elizabeth/SkillEffect_Elizabeth_Skill2_01_Cast_Front</t>
    <phoneticPr fontId="1" type="noConversion"/>
  </si>
  <si>
    <t>Assets/AssetResources/Textures/Icons/Duration/Icon_DummyDefense03</t>
  </si>
  <si>
    <t>Assets/AssetResources/Textures/Icons/Duration/Icon_DummyDefense05</t>
  </si>
  <si>
    <t>Assets/AssetResources/Prefabs/Effects/Skill/Left/Eileen/SkillEffect_Eileen_Attack_01_Cast</t>
    <phoneticPr fontId="1" type="noConversion"/>
  </si>
  <si>
    <t>Assets/AssetResources/Prefabs/Effects/Skill/Left/Eileen/SkillEffect_Eileen_Skill1_01_Cast</t>
  </si>
  <si>
    <t>Assets/AssetResources/Prefabs/Effects/Skill/Left/Eileen/SkillEffect_Eileen_Skill1_02_Cast</t>
  </si>
  <si>
    <t>14,14,14,14,14,15,15</t>
    <phoneticPr fontId="1" type="noConversion"/>
  </si>
  <si>
    <t>Assets/AssetResources/Prefabs/Effects/Skill/Left/Eileen/SkillEffect_Eileen_Attack_01_Bullet</t>
    <phoneticPr fontId="1" type="noConversion"/>
  </si>
  <si>
    <t>Assets/AssetResources/Prefabs/Effects/Skill/Left/Eileen/SkillEffect_Eileen_Skill1_01_Bullet</t>
    <phoneticPr fontId="1" type="noConversion"/>
  </si>
  <si>
    <t>Assets/AssetResources/Prefabs/Effects/Skill/Left/Eileen/SkillEffect_Eileen_Skill1_02_Hit</t>
    <phoneticPr fontId="1" type="noConversion"/>
  </si>
  <si>
    <t>Assets/AssetResources/Prefabs/Effects/Skill/SkillEffect_Duration_Stun</t>
    <phoneticPr fontId="1" type="noConversion"/>
  </si>
  <si>
    <t>Assets/AssetResources/Prefabs/Effects/Skill/Left/Eileen/SkillEffect_Eileen_Skill1_01_Hit</t>
    <phoneticPr fontId="1" type="noConversion"/>
  </si>
  <si>
    <t>Assets/AssetResources/Prefabs/Effects/Skill/Ultimate/SkillEffect_Eileen_Ultimate_Cast_Ground,Assets/AssetResources/Prefabs/Effects/Skill/Ultimate/SkillEffect_Eileen_Ultimate_Cast_Front</t>
    <phoneticPr fontId="1" type="noConversion"/>
  </si>
  <si>
    <t>Assets/AssetResources/Prefabs/Effects/Skill/Ultimate/SkillEffect_Eileen_Ultimate_Hit</t>
    <phoneticPr fontId="1" type="noConversion"/>
  </si>
  <si>
    <t>Assets/AssetResources/Prefabs/Effects/Skill/Ultimate/SkillEffect_Eileen_Ultimate_Defence_Up</t>
  </si>
  <si>
    <t>Assets/AssetResources/Prefabs/Effects/Skill/Ultimate/SkillEffect_Eileen_Ultimate_Attack_Up</t>
  </si>
  <si>
    <t>에일린/궁극기/버프 빈 효과</t>
    <phoneticPr fontId="1" type="noConversion"/>
  </si>
  <si>
    <t>empty_effect</t>
  </si>
  <si>
    <t>empty_effect</t>
    <phoneticPr fontId="1" type="noConversion"/>
  </si>
  <si>
    <t>Assets/AssetResources/Prefabs/Effects/Skill/Ultimate/SkillEffect_Eileen_Ultimate_Heal</t>
    <phoneticPr fontId="1" type="noConversion"/>
  </si>
  <si>
    <t>skill_desc_claire_03_1</t>
    <phoneticPr fontId="1" type="noConversion"/>
  </si>
  <si>
    <t>50,50</t>
    <phoneticPr fontId="1" type="noConversion"/>
  </si>
  <si>
    <t>클레어/궁극기/전체 공격</t>
    <phoneticPr fontId="1" type="noConversion"/>
  </si>
  <si>
    <t>클레어/궁극기/일단 방어 버프로</t>
    <phoneticPr fontId="1" type="noConversion"/>
  </si>
  <si>
    <t>Assets/AssetResources/Prefabs/Effects/Skill/Ultimate/SkillEffect_Claire_Ultimate_Hit</t>
    <phoneticPr fontId="1" type="noConversion"/>
  </si>
  <si>
    <t>Assets/AssetResources/Prefabs/Effects/Skill/Ultimate/SkillEffect_Claire_Ultimate_Cast,Assets/AssetResources/Prefabs/Effects/Skill/Ultimate/SkillEffect_Claire_Ultimate_Cast_1,Assets/AssetResources/Prefabs/Effects/Skill/Ultimate/SkillEffect_Claire_Ultimate_Cast_2</t>
    <phoneticPr fontId="1" type="noConversion"/>
  </si>
  <si>
    <t>Assets/AssetResources/Prefabs/Effects/Skill/Ultimate/SkillEffect_Eileen_Ultimate_Defence_Up</t>
    <phoneticPr fontId="1" type="noConversion"/>
  </si>
  <si>
    <t>#</t>
    <phoneticPr fontId="1" type="noConversion"/>
  </si>
  <si>
    <t>라일라/궁극기/단일 공격</t>
    <phoneticPr fontId="1" type="noConversion"/>
  </si>
  <si>
    <t>205 크리티컬 확률 배율 계산</t>
  </si>
  <si>
    <t>206 크리티컬 파워 배율 계산</t>
  </si>
  <si>
    <t>skill_desc_ailyn_01_1, skill_desc_ailyn_01_2</t>
    <phoneticPr fontId="1" type="noConversion"/>
  </si>
  <si>
    <t>18,18,18,18,28</t>
    <phoneticPr fontId="1" type="noConversion"/>
  </si>
  <si>
    <t>Assets/AssetResources/Prefabs/Effects/Skill/Left/Laila/SkillEffect_Laila_Skill_Normal_Hit</t>
    <phoneticPr fontId="1" type="noConversion"/>
  </si>
  <si>
    <t>Assets/AssetResources/Prefabs/Effects/Skill/Left/Eileen/SkillEffect_Eileen_Normal_Hit</t>
    <phoneticPr fontId="1" type="noConversion"/>
  </si>
  <si>
    <t>skill_sfx_path</t>
    <phoneticPr fontId="1" type="noConversion"/>
  </si>
  <si>
    <t>Skill SFX</t>
    <phoneticPr fontId="1" type="noConversion"/>
  </si>
  <si>
    <t>목소리 1배속</t>
    <phoneticPr fontId="1" type="noConversion"/>
  </si>
  <si>
    <t>목소리 2배속</t>
  </si>
  <si>
    <t>목소리 3배속</t>
  </si>
  <si>
    <t>Assets/AssetResources/Audio/FX/Skill/Ult_Daisy</t>
    <phoneticPr fontId="1" type="noConversion"/>
  </si>
  <si>
    <t>Assets/AssetResources/Audio/FX/Skill/Ult_Eileen</t>
    <phoneticPr fontId="1" type="noConversion"/>
  </si>
  <si>
    <t>Assets/AssetResources/Audio/FX/Skill/Ult_Elizabeth</t>
    <phoneticPr fontId="1" type="noConversion"/>
  </si>
  <si>
    <t>Assets/AssetResources/Audio/FX/Skill/Ult_Laila</t>
    <phoneticPr fontId="1" type="noConversion"/>
  </si>
  <si>
    <t>Assets/AssetResources/Audio/FX/Skill/Ult_Lucia</t>
    <phoneticPr fontId="1" type="noConversion"/>
  </si>
  <si>
    <t>Assets/AssetResources/Audio/FX/Skill/Ult_Violet</t>
    <phoneticPr fontId="1" type="noConversion"/>
  </si>
  <si>
    <t>Assets/AssetResources/Audio/FX/Skill/Voice/Ult_Daisy2x2</t>
    <phoneticPr fontId="1" type="noConversion"/>
  </si>
  <si>
    <t>Assets/AssetResources/Audio/FX/Skill/Voice/Ult_Daisy2x3</t>
    <phoneticPr fontId="1" type="noConversion"/>
  </si>
  <si>
    <t>Assets/AssetResources/Audio/FX/Skill/Voice/Ult_Elizabeth2x2</t>
    <phoneticPr fontId="1" type="noConversion"/>
  </si>
  <si>
    <t>Assets/AssetResources/Audio/FX/Skill/Voice/Ult_Elizabeth2x3</t>
    <phoneticPr fontId="1" type="noConversion"/>
  </si>
  <si>
    <t>Assets/AssetResources/Audio/FX/Skill/Voice/Ult_Laila2x2</t>
    <phoneticPr fontId="1" type="noConversion"/>
  </si>
  <si>
    <t>Assets/AssetResources/Audio/FX/Skill/Voice/Ult_Laila2x3</t>
    <phoneticPr fontId="1" type="noConversion"/>
  </si>
  <si>
    <t>Assets/AssetResources/Audio/FX/Skill/Voice/Ult_Lucia2x2</t>
    <phoneticPr fontId="1" type="noConversion"/>
  </si>
  <si>
    <t>Assets/AssetResources/Audio/FX/Skill/Voice/Ult_Lucia2x3</t>
    <phoneticPr fontId="1" type="noConversion"/>
  </si>
  <si>
    <t>Assets/AssetResources/Audio/FX/Skill/Voice/Ult_Violet2x3</t>
    <phoneticPr fontId="1" type="noConversion"/>
  </si>
  <si>
    <t>Assets/AssetResources/Audio/FX/Skill/Voice/Ult_Violet2x2</t>
    <phoneticPr fontId="1" type="noConversion"/>
  </si>
  <si>
    <t>Assets/AssetResources/Audio/FX/Skill/Magic_Hit</t>
    <phoneticPr fontId="1" type="noConversion"/>
  </si>
  <si>
    <t>sfx_delay</t>
    <phoneticPr fontId="1" type="noConversion"/>
  </si>
  <si>
    <t>SFX 재생 전 딜레이</t>
    <phoneticPr fontId="1" type="noConversion"/>
  </si>
  <si>
    <t>skill_voice_path_1</t>
    <phoneticPr fontId="1" type="noConversion"/>
  </si>
  <si>
    <t>skill_voice_path_2</t>
    <phoneticPr fontId="1" type="noConversion"/>
  </si>
  <si>
    <t>skill_voice_path_3</t>
    <phoneticPr fontId="1" type="noConversion"/>
  </si>
  <si>
    <t>Assets/AssetResources/Audio/FX/Skill/Laser_Charge01</t>
    <phoneticPr fontId="1" type="noConversion"/>
  </si>
  <si>
    <t>Assets/AssetResources/Audio/FX/Skill/Buff_Cast01</t>
    <phoneticPr fontId="1" type="noConversion"/>
  </si>
  <si>
    <t>Assets/AssetResources/Audio/FX/Skill/Heal01</t>
    <phoneticPr fontId="1" type="noConversion"/>
  </si>
  <si>
    <t>7 가장 거리가 먼 적 선택 (순번 컬럼을 연동하여 뒤에서부터의 순서대로)</t>
  </si>
  <si>
    <t>113 마법 방어력 감소</t>
  </si>
  <si>
    <t>Assets/AssetResources/Textures/Icons/Icon_Skill_Magic</t>
    <phoneticPr fontId="1" type="noConversion"/>
  </si>
  <si>
    <t>Assets/AssetResources/Textures/Icons/Icon_Skill_Physics</t>
    <phoneticPr fontId="1" type="noConversion"/>
  </si>
  <si>
    <t>Assets/AssetResources/Textures/Icons/Icon_Ultimate_Magic</t>
    <phoneticPr fontId="1" type="noConversion"/>
  </si>
  <si>
    <t>루시아/일반/원거리 공격/공격력 100%</t>
  </si>
  <si>
    <t>루시아/스킬1/원거리 스킬/체력이 가장 낮은 아군 체력 회복(즉발형)</t>
  </si>
  <si>
    <t>루시아/스킬2/원거리 스킬/전방의 적 1명 공격(발사체 발사)</t>
  </si>
  <si>
    <t>힐러/궁극기/원거리 스킬/전체 체력 회복</t>
  </si>
  <si>
    <t>라일라/일반 (공격력 100%)</t>
  </si>
  <si>
    <t>라일라/스킬 1/단일 공격</t>
  </si>
  <si>
    <t>라일라/스킬2/가까운 대상에게 단일 공격/단발 (이펙트)</t>
  </si>
  <si>
    <t>라일라/궁극기/단일 공격</t>
  </si>
  <si>
    <t>바이올렛/일반</t>
  </si>
  <si>
    <t>바이올렛/스킬1/전방 1명 대미지 (스킬 대미지 120%)</t>
  </si>
  <si>
    <t>바이올렛/스킬2/크리티컬 증가</t>
  </si>
  <si>
    <t>바이올렛/궁극기/전방 적 1명 공격 (스킬 대미지 250%)</t>
  </si>
  <si>
    <t>데이지/일반/3연타</t>
  </si>
  <si>
    <t>데이지/스킬1/전방 1명 5 연타 데미지(120%)</t>
  </si>
  <si>
    <t>데이지/스킬2/아군 전체 크리티컬 데미지 6초간 증가</t>
  </si>
  <si>
    <t>데이지/궁극기/ 전방 적 1명 18연타 (공격력 250%)</t>
  </si>
  <si>
    <t>에일린/일반</t>
  </si>
  <si>
    <t>에일린/스킬1/기절 섬광탄</t>
  </si>
  <si>
    <t>에일린/스킬2/자기 자신 회복</t>
  </si>
  <si>
    <t>에일린/궁극기/물리 방어력 증가</t>
  </si>
  <si>
    <t>클레어/근접 일반 공격(공격력 100%)</t>
  </si>
  <si>
    <t>클레어/스킬1/자기 힐</t>
  </si>
  <si>
    <t>클레어/스킬2/근접 공격</t>
  </si>
  <si>
    <t>클레어/궁극기/전체 공격</t>
  </si>
  <si>
    <t>엘리자베스/평타/가까운 대상 단일 공격</t>
  </si>
  <si>
    <t>엘리자베스/스킬1/가까운 대상 단일 공격</t>
  </si>
  <si>
    <t>엘리자베스/스킬2/전체 공격</t>
  </si>
  <si>
    <t>엘리자베스/궁극/전체공격</t>
  </si>
  <si>
    <t>Assets/AssetResources/Textures/Icons/Icon_Skill_Heal</t>
    <phoneticPr fontId="1" type="noConversion"/>
  </si>
  <si>
    <t>Assets/AssetResources/Textures/Icons/Icon_Ultimate_Physics</t>
    <phoneticPr fontId="1" type="noConversion"/>
  </si>
  <si>
    <t>Assets/AssetResources/Textures/Icons/Icon_Skill_Buff</t>
    <phoneticPr fontId="1" type="noConversion"/>
  </si>
  <si>
    <t>Assets/AssetResources/Textures/Icons/Icon_Skill_Debuff</t>
    <phoneticPr fontId="1" type="noConversion"/>
  </si>
  <si>
    <t>Assets/AssetResources/Textures/Icons/Icon_Skill_attack</t>
    <phoneticPr fontId="1" type="noConversion"/>
  </si>
  <si>
    <t>Assets/AssetResources/Textures/Icons/BattleBuff/Icon_BattleDeBuff_Defense01</t>
    <phoneticPr fontId="1" type="noConversion"/>
  </si>
  <si>
    <t>Assets/AssetResources/Textures/Icons/BattleBuff/Icon_BattleBuff_Attack01</t>
    <phoneticPr fontId="1" type="noConversion"/>
  </si>
  <si>
    <t>Assets/AssetResources/Textures/Icons/BattleBuff/Icon_BattleBuff_Defense01</t>
    <phoneticPr fontId="1" type="noConversion"/>
  </si>
  <si>
    <t>Assets/AssetResources/Textures/Icons/BattleBuff/Icon_BattleDeBuff_Attack01</t>
    <phoneticPr fontId="1" type="noConversion"/>
  </si>
  <si>
    <t>Assets/AssetResources/Textures/Icons/BattleBuff/Icon_BattleDeBuff_Attack02</t>
    <phoneticPr fontId="1" type="noConversion"/>
  </si>
  <si>
    <t>Assets/AssetResources/Textures/Icons/BattleBuff/Icon_BattleDeBuff_Hit</t>
    <phoneticPr fontId="1" type="noConversion"/>
  </si>
  <si>
    <t>Assets/AssetResources/Audio/FX/Skill/Ult_Claire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</si>
</sst>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0" borderId="17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7" borderId="27" xfId="0" applyFill="1" applyBorder="1" applyAlignment="1">
      <alignment horizontal="left" vertical="center"/>
    </xf>
    <xf numFmtId="0" fontId="0" fillId="8" borderId="27" xfId="0" applyFill="1" applyBorder="1">
      <alignment vertical="center"/>
    </xf>
    <xf numFmtId="0" fontId="0" fillId="0" borderId="27" xfId="0" applyBorder="1">
      <alignment vertical="center"/>
    </xf>
    <xf numFmtId="0" fontId="0" fillId="7" borderId="27" xfId="0" applyFill="1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>
      <alignment vertical="center"/>
    </xf>
    <xf numFmtId="176" fontId="0" fillId="0" borderId="4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27" xfId="0" applyNumberFormat="1" applyBorder="1">
      <alignment vertical="center"/>
    </xf>
    <xf numFmtId="0" fontId="6" fillId="0" borderId="0" xfId="0" applyFont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ATTACK_RATE</v>
          </cell>
          <cell r="B5">
            <v>201</v>
          </cell>
          <cell r="C5" t="str">
            <v>201 공격력 배율 계산</v>
          </cell>
        </row>
        <row r="6">
          <cell r="A6" t="str">
            <v>DEFENSE_RATE</v>
          </cell>
          <cell r="B6">
            <v>202</v>
          </cell>
          <cell r="C6" t="str">
            <v>202 방어력 배율 계산</v>
          </cell>
        </row>
        <row r="7">
          <cell r="A7" t="str">
            <v>MAX_LIFE_RATE</v>
          </cell>
          <cell r="B7">
            <v>203</v>
          </cell>
          <cell r="C7" t="str">
            <v>203 최대 체력 배율 값</v>
          </cell>
        </row>
        <row r="8">
          <cell r="A8" t="str">
            <v>LIFE_RATE</v>
          </cell>
          <cell r="B8">
            <v>204</v>
          </cell>
          <cell r="C8" t="str">
            <v>204 현재 체력 배율 계산</v>
          </cell>
        </row>
        <row r="9">
          <cell r="A9" t="str">
            <v>CRITICAL_CHANCE_RATE</v>
          </cell>
          <cell r="B9">
            <v>205</v>
          </cell>
          <cell r="C9" t="str">
            <v>205 크리티컬 확률 배율 계산</v>
          </cell>
        </row>
        <row r="10">
          <cell r="A10" t="str">
            <v>CRITICAL_POWER_ADD_RATE</v>
          </cell>
          <cell r="B10">
            <v>206</v>
          </cell>
          <cell r="C10" t="str">
            <v>206 크리티컬 파워 배율 계산</v>
          </cell>
        </row>
        <row r="11">
          <cell r="A11" t="str">
            <v>ACCURACY_RATE</v>
          </cell>
          <cell r="B11">
            <v>207</v>
          </cell>
          <cell r="C11" t="str">
            <v>207 명중률 배율 계산</v>
          </cell>
        </row>
        <row r="12">
          <cell r="A12" t="str">
            <v>EVASION_RATE</v>
          </cell>
          <cell r="B12">
            <v>208</v>
          </cell>
          <cell r="C12" t="str">
            <v>208 회피율 배율 계산</v>
          </cell>
        </row>
        <row r="13">
          <cell r="A13" t="str">
            <v>HEAL_RATE</v>
          </cell>
          <cell r="B13">
            <v>209</v>
          </cell>
          <cell r="C13" t="str">
            <v>209 회복량 배율 계산</v>
          </cell>
        </row>
        <row r="14">
          <cell r="A14" t="str">
            <v>DAMAGE</v>
          </cell>
          <cell r="B14">
            <v>210</v>
          </cell>
          <cell r="C14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REWARD_TYPE</v>
          </cell>
        </row>
      </sheetData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sheetPr codeName="Sheet1"/>
  <dimension ref="A1:AQ64"/>
  <sheetViews>
    <sheetView workbookViewId="0">
      <selection activeCell="G39" sqref="G39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8" t="str">
        <f>'[1]@effect'!$A3</f>
        <v>type</v>
      </c>
      <c r="J2" s="58" t="str">
        <f>'[1]@effect'!$B3</f>
        <v>value</v>
      </c>
      <c r="K2" s="58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ATTACK_RATE</v>
      </c>
      <c r="F4" s="4">
        <f>'[1]@stat'!$B5</f>
        <v>201</v>
      </c>
      <c r="G4" s="4" t="str">
        <f>'[1]@stat'!$C5</f>
        <v>201 공격력 배율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DEFENSE_RATE</v>
      </c>
      <c r="F5" s="4">
        <f>'[1]@stat'!$B6</f>
        <v>202</v>
      </c>
      <c r="G5" s="4" t="str">
        <f>'[1]@stat'!$C6</f>
        <v>202 방어력 배율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MAX_LIFE_RATE</v>
      </c>
      <c r="F6" s="4">
        <f>'[1]@stat'!$B7</f>
        <v>203</v>
      </c>
      <c r="G6" s="4" t="str">
        <f>'[1]@stat'!$C7</f>
        <v>203 최대 체력 배율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LIFE_RATE</v>
      </c>
      <c r="F7" s="4">
        <f>'[1]@stat'!$B8</f>
        <v>204</v>
      </c>
      <c r="G7" s="4" t="str">
        <f>'[1]@stat'!$C8</f>
        <v>204 현재 체력 배율 계산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CRITICAL_CHANCE_RATE</v>
      </c>
      <c r="F8" s="4">
        <f>'[1]@stat'!$B9</f>
        <v>205</v>
      </c>
      <c r="G8" s="4" t="str">
        <f>'[1]@stat'!$C9</f>
        <v>205 크리티컬 확률 배율 계산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CRITICAL_POWER_ADD_RATE</v>
      </c>
      <c r="F9" s="4">
        <f>'[1]@stat'!$B10</f>
        <v>206</v>
      </c>
      <c r="G9" s="4" t="str">
        <f>'[1]@stat'!$C10</f>
        <v>206 크리티컬 파워 배율 계산</v>
      </c>
      <c r="M9" s="68"/>
      <c r="O9" s="68" t="s">
        <v>275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ACCURACY_RATE</v>
      </c>
      <c r="F10" s="4">
        <f>'[1]@stat'!$B11</f>
        <v>207</v>
      </c>
      <c r="G10" s="4" t="str">
        <f>'[1]@stat'!$C11</f>
        <v>207 명중률 배율 계산</v>
      </c>
      <c r="M10" s="4"/>
      <c r="O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EVASION_RATE</v>
      </c>
      <c r="F11" s="4">
        <f>'[1]@stat'!$B12</f>
        <v>208</v>
      </c>
      <c r="G11" s="4" t="str">
        <f>'[1]@stat'!$C12</f>
        <v>208 회피율 배율 계산</v>
      </c>
      <c r="M11" s="4"/>
      <c r="O11" s="4" t="s">
        <v>277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HEAL_RATE</v>
      </c>
      <c r="F12" s="4">
        <f>'[1]@stat'!$B13</f>
        <v>209</v>
      </c>
      <c r="G12" s="4" t="str">
        <f>'[1]@stat'!$C13</f>
        <v>209 회복량 배율 계산</v>
      </c>
      <c r="M12" s="4"/>
      <c r="O12" s="4" t="s">
        <v>279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210</v>
      </c>
      <c r="G13" s="4" t="str">
        <f>'[1]@stat'!$C14</f>
        <v>210 피해량 배율 계산</v>
      </c>
      <c r="M13" s="4"/>
      <c r="O13" s="4" t="s">
        <v>280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M14" s="4"/>
      <c r="O14" s="4" t="s">
        <v>281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M15" s="4"/>
      <c r="O15" s="4" t="s">
        <v>282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M16" s="4"/>
      <c r="O16" s="4" t="s">
        <v>283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M17" s="4"/>
      <c r="O17" s="4" t="s">
        <v>284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M18" s="4"/>
      <c r="O18" s="4" t="s">
        <v>285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M19" s="4"/>
      <c r="O19" s="4" t="s">
        <v>286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M20" s="4"/>
      <c r="O20" s="4" t="s">
        <v>287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M21" s="4"/>
      <c r="O21" s="4" t="s">
        <v>288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M22" s="4"/>
      <c r="O22" s="4" t="s">
        <v>108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O23" s="4" t="s">
        <v>394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ht="16.5" customHeight="1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I24" s="97" t="s">
        <v>276</v>
      </c>
      <c r="J24" s="97"/>
      <c r="K24" s="97"/>
      <c r="L24" s="97"/>
      <c r="M24" s="97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I25" s="97"/>
      <c r="J25" s="97"/>
      <c r="K25" s="97"/>
      <c r="L25" s="97"/>
      <c r="M25" s="97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I26" s="97"/>
      <c r="J26" s="97"/>
      <c r="K26" s="97"/>
      <c r="L26" s="97"/>
      <c r="M26" s="97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I27" s="97"/>
      <c r="J27" s="97"/>
      <c r="K27" s="97"/>
      <c r="L27" s="97"/>
      <c r="M27" s="97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I28" s="97"/>
      <c r="J28" s="97"/>
      <c r="K28" s="97"/>
      <c r="L28" s="97"/>
      <c r="M28" s="97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I29" s="97"/>
      <c r="J29" s="97"/>
      <c r="K29" s="97"/>
      <c r="L29" s="97"/>
      <c r="M29" s="97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I30" s="97"/>
      <c r="J30" s="97"/>
      <c r="K30" s="97"/>
      <c r="L30" s="97"/>
      <c r="M30" s="97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I31" s="97"/>
      <c r="J31" s="97"/>
      <c r="K31" s="97"/>
      <c r="L31" s="97"/>
      <c r="M31" s="97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I32" s="97"/>
      <c r="J32" s="97"/>
      <c r="K32" s="97"/>
      <c r="L32" s="97"/>
      <c r="M32" s="97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I33" s="97"/>
      <c r="J33" s="97"/>
      <c r="K33" s="97"/>
      <c r="L33" s="97"/>
      <c r="M33" s="97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I34" s="97"/>
      <c r="J34" s="97"/>
      <c r="K34" s="97"/>
      <c r="L34" s="97"/>
      <c r="M34" s="97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sheetPr codeName="Sheet2"/>
  <dimension ref="A1:Q32"/>
  <sheetViews>
    <sheetView tabSelected="1" workbookViewId="0">
      <pane xSplit="1" ySplit="4" topLeftCell="L5" activePane="bottomRight" state="frozen"/>
      <selection pane="topRight" activeCell="B1" sqref="B1"/>
      <selection pane="bottomLeft" activeCell="A5" sqref="A5"/>
      <selection pane="bottomRight" activeCell="N26" sqref="N26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57.5" customWidth="1"/>
    <col min="9" max="9" width="20" customWidth="1"/>
    <col min="10" max="10" width="53.625" bestFit="1" customWidth="1"/>
    <col min="11" max="11" width="20.625" customWidth="1"/>
    <col min="12" max="12" width="227" customWidth="1"/>
    <col min="13" max="13" width="12.625" customWidth="1"/>
    <col min="14" max="17" width="35.125" customWidth="1"/>
  </cols>
  <sheetData>
    <row r="1" spans="1:17" x14ac:dyDescent="0.3">
      <c r="A1" t="s">
        <v>39</v>
      </c>
    </row>
    <row r="2" spans="1:17" ht="33" x14ac:dyDescent="0.3">
      <c r="A2" s="1" t="s">
        <v>21</v>
      </c>
      <c r="B2" s="8" t="s">
        <v>35</v>
      </c>
      <c r="C2" s="8" t="s">
        <v>227</v>
      </c>
      <c r="D2" s="62" t="s">
        <v>3</v>
      </c>
      <c r="E2" s="8" t="s">
        <v>33</v>
      </c>
      <c r="F2" s="8" t="s">
        <v>94</v>
      </c>
      <c r="G2" s="8" t="s">
        <v>139</v>
      </c>
      <c r="H2" s="1" t="s">
        <v>24</v>
      </c>
      <c r="I2" s="1" t="s">
        <v>158</v>
      </c>
      <c r="J2" s="1" t="s">
        <v>23</v>
      </c>
      <c r="K2" s="1" t="s">
        <v>74</v>
      </c>
      <c r="L2" s="1" t="s">
        <v>126</v>
      </c>
      <c r="M2" s="8" t="s">
        <v>434</v>
      </c>
      <c r="N2" s="1" t="s">
        <v>412</v>
      </c>
      <c r="O2" s="1" t="s">
        <v>413</v>
      </c>
      <c r="P2" s="1" t="s">
        <v>414</v>
      </c>
      <c r="Q2" s="1" t="s">
        <v>415</v>
      </c>
    </row>
    <row r="3" spans="1:17" x14ac:dyDescent="0.3">
      <c r="A3" s="2" t="s">
        <v>164</v>
      </c>
      <c r="B3" s="2" t="s">
        <v>4</v>
      </c>
      <c r="C3" s="2" t="s">
        <v>4</v>
      </c>
      <c r="D3" s="62" t="s">
        <v>4</v>
      </c>
      <c r="E3" s="2" t="s">
        <v>8</v>
      </c>
      <c r="F3" s="2" t="s">
        <v>95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162</v>
      </c>
      <c r="M3" s="2" t="s">
        <v>8</v>
      </c>
      <c r="N3" s="2" t="s">
        <v>4</v>
      </c>
      <c r="O3" s="2" t="s">
        <v>4</v>
      </c>
      <c r="P3" s="2" t="s">
        <v>4</v>
      </c>
      <c r="Q3" s="2" t="s">
        <v>4</v>
      </c>
    </row>
    <row r="4" spans="1:17" x14ac:dyDescent="0.3">
      <c r="A4" s="3" t="s">
        <v>20</v>
      </c>
      <c r="B4" s="3" t="s">
        <v>34</v>
      </c>
      <c r="C4" s="3" t="s">
        <v>228</v>
      </c>
      <c r="D4" s="63" t="s">
        <v>5</v>
      </c>
      <c r="E4" s="3" t="s">
        <v>43</v>
      </c>
      <c r="F4" s="3" t="s">
        <v>141</v>
      </c>
      <c r="G4" s="3" t="s">
        <v>140</v>
      </c>
      <c r="H4" s="3" t="s">
        <v>25</v>
      </c>
      <c r="I4" s="3" t="s">
        <v>159</v>
      </c>
      <c r="J4" s="3" t="s">
        <v>22</v>
      </c>
      <c r="K4" s="3" t="s">
        <v>75</v>
      </c>
      <c r="L4" s="3" t="s">
        <v>127</v>
      </c>
      <c r="M4" s="3" t="s">
        <v>433</v>
      </c>
      <c r="N4" s="3" t="s">
        <v>411</v>
      </c>
      <c r="O4" s="3" t="s">
        <v>435</v>
      </c>
      <c r="P4" s="3" t="s">
        <v>436</v>
      </c>
      <c r="Q4" s="3" t="s">
        <v>437</v>
      </c>
    </row>
    <row r="5" spans="1:17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229</v>
      </c>
      <c r="D5" s="64" t="s">
        <v>230</v>
      </c>
      <c r="E5" s="19">
        <v>1.5</v>
      </c>
      <c r="F5" s="18">
        <f>INDEX('!참조_ENUM'!$AL$3:$AL$8,MATCH(G5,'!참조_ENUM'!$AM$3:$AM$8,0))</f>
        <v>1</v>
      </c>
      <c r="G5" s="44" t="s">
        <v>142</v>
      </c>
      <c r="H5" s="18" t="s">
        <v>446</v>
      </c>
      <c r="I5" s="18">
        <v>0</v>
      </c>
      <c r="J5" s="67" t="s">
        <v>443</v>
      </c>
      <c r="K5" s="18" t="s">
        <v>131</v>
      </c>
      <c r="L5" s="4" t="s">
        <v>123</v>
      </c>
      <c r="M5" s="4">
        <v>0</v>
      </c>
      <c r="N5" s="18"/>
      <c r="O5" s="18"/>
      <c r="P5" s="18"/>
      <c r="Q5" s="18"/>
    </row>
    <row r="6" spans="1:17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231</v>
      </c>
      <c r="D6" s="64" t="s">
        <v>232</v>
      </c>
      <c r="E6" s="19">
        <v>1.3</v>
      </c>
      <c r="F6" s="18">
        <f>INDEX('!참조_ENUM'!$AL$3:$AL$8,MATCH(G6,'!참조_ENUM'!$AM$3:$AM$8,0))</f>
        <v>2</v>
      </c>
      <c r="G6" s="44" t="s">
        <v>143</v>
      </c>
      <c r="H6" s="18" t="s">
        <v>447</v>
      </c>
      <c r="I6" s="18">
        <v>0</v>
      </c>
      <c r="J6" s="67" t="s">
        <v>474</v>
      </c>
      <c r="K6" s="18" t="s">
        <v>117</v>
      </c>
      <c r="L6" s="4" t="s">
        <v>124</v>
      </c>
      <c r="M6" s="4">
        <v>0</v>
      </c>
      <c r="N6" s="18"/>
      <c r="O6" s="18"/>
      <c r="P6" s="18"/>
      <c r="Q6" s="18"/>
    </row>
    <row r="7" spans="1:17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233</v>
      </c>
      <c r="D7" s="64" t="s">
        <v>234</v>
      </c>
      <c r="E7" s="19">
        <v>1.8</v>
      </c>
      <c r="F7" s="18">
        <f>INDEX('!참조_ENUM'!$AL$3:$AL$8,MATCH(G7,'!참조_ENUM'!$AM$3:$AM$8,0))</f>
        <v>3</v>
      </c>
      <c r="G7" s="44" t="s">
        <v>144</v>
      </c>
      <c r="H7" s="18" t="s">
        <v>448</v>
      </c>
      <c r="I7" s="18">
        <v>0</v>
      </c>
      <c r="J7" s="67" t="s">
        <v>443</v>
      </c>
      <c r="K7" s="18" t="s">
        <v>118</v>
      </c>
      <c r="L7" s="4" t="s">
        <v>125</v>
      </c>
      <c r="M7" s="4">
        <v>0</v>
      </c>
      <c r="N7" s="18"/>
      <c r="O7" s="18"/>
      <c r="P7" s="18"/>
      <c r="Q7" s="18"/>
    </row>
    <row r="8" spans="1:17" x14ac:dyDescent="0.3">
      <c r="A8" s="7">
        <v>100004</v>
      </c>
      <c r="B8" s="18" t="s">
        <v>138</v>
      </c>
      <c r="C8" s="18" t="s">
        <v>235</v>
      </c>
      <c r="D8" s="64" t="s">
        <v>236</v>
      </c>
      <c r="E8" s="19">
        <v>15</v>
      </c>
      <c r="F8" s="18">
        <f>INDEX('!참조_ENUM'!$AL$3:$AL$8,MATCH(G8,'!참조_ENUM'!$AM$3:$AM$8,0))</f>
        <v>4</v>
      </c>
      <c r="G8" s="44" t="s">
        <v>145</v>
      </c>
      <c r="H8" s="18" t="s">
        <v>449</v>
      </c>
      <c r="I8" s="18">
        <v>100004</v>
      </c>
      <c r="J8" s="67" t="s">
        <v>474</v>
      </c>
      <c r="K8" s="18" t="s">
        <v>146</v>
      </c>
      <c r="L8" s="4" t="s">
        <v>161</v>
      </c>
      <c r="M8" s="4">
        <v>0</v>
      </c>
      <c r="N8" s="18" t="s">
        <v>420</v>
      </c>
      <c r="O8" s="18" t="s">
        <v>428</v>
      </c>
      <c r="P8" s="18" t="s">
        <v>428</v>
      </c>
      <c r="Q8" s="18" t="s">
        <v>429</v>
      </c>
    </row>
    <row r="9" spans="1:17" x14ac:dyDescent="0.3">
      <c r="A9" s="7">
        <v>100101</v>
      </c>
      <c r="B9" s="18" t="str">
        <f>VLOOKUP(A9,pc_skill_data!$C:$D,2,)</f>
        <v>라일라/일반 (공격력 100%)</v>
      </c>
      <c r="C9" s="18" t="s">
        <v>229</v>
      </c>
      <c r="D9" s="64" t="s">
        <v>230</v>
      </c>
      <c r="E9" s="19">
        <v>1.45</v>
      </c>
      <c r="F9" s="18">
        <f>INDEX('!참조_ENUM'!$AL$3:$AL$8,MATCH(G9,'!참조_ENUM'!$AM$3:$AM$8,0))</f>
        <v>1</v>
      </c>
      <c r="G9" s="44" t="s">
        <v>142</v>
      </c>
      <c r="H9" s="18" t="s">
        <v>450</v>
      </c>
      <c r="I9" s="18">
        <v>0</v>
      </c>
      <c r="J9" s="67" t="s">
        <v>444</v>
      </c>
      <c r="K9" s="18" t="s">
        <v>131</v>
      </c>
      <c r="L9" s="4" t="s">
        <v>153</v>
      </c>
      <c r="M9" s="4">
        <v>0</v>
      </c>
      <c r="N9" s="18"/>
      <c r="O9" s="18"/>
      <c r="P9" s="18"/>
      <c r="Q9" s="18"/>
    </row>
    <row r="10" spans="1:17" x14ac:dyDescent="0.3">
      <c r="A10" s="7">
        <v>100102</v>
      </c>
      <c r="B10" s="18" t="str">
        <f>VLOOKUP(A10,pc_skill_data!$C:$D,2,)</f>
        <v>라일라/스킬 1/단일 공격</v>
      </c>
      <c r="C10" s="18" t="s">
        <v>237</v>
      </c>
      <c r="D10" s="64" t="s">
        <v>238</v>
      </c>
      <c r="E10" s="19">
        <v>1.7</v>
      </c>
      <c r="F10" s="18">
        <f>INDEX('!참조_ENUM'!$AL$3:$AL$8,MATCH(G10,'!참조_ENUM'!$AM$3:$AM$8,0))</f>
        <v>2</v>
      </c>
      <c r="G10" s="44" t="s">
        <v>143</v>
      </c>
      <c r="H10" s="18" t="s">
        <v>451</v>
      </c>
      <c r="I10" s="18">
        <v>0</v>
      </c>
      <c r="J10" s="67" t="s">
        <v>444</v>
      </c>
      <c r="K10" s="18" t="s">
        <v>117</v>
      </c>
      <c r="L10" s="4" t="s">
        <v>154</v>
      </c>
      <c r="M10" s="4">
        <v>0</v>
      </c>
      <c r="N10" s="18"/>
      <c r="O10" s="18"/>
      <c r="P10" s="18"/>
      <c r="Q10" s="18"/>
    </row>
    <row r="11" spans="1:17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239</v>
      </c>
      <c r="D11" s="64" t="s">
        <v>240</v>
      </c>
      <c r="E11" s="19">
        <v>1.6</v>
      </c>
      <c r="F11" s="18">
        <f>INDEX('!참조_ENUM'!$AL$3:$AL$8,MATCH(G11,'!참조_ENUM'!$AM$3:$AM$8,0))</f>
        <v>3</v>
      </c>
      <c r="G11" s="44" t="s">
        <v>144</v>
      </c>
      <c r="H11" s="18" t="s">
        <v>452</v>
      </c>
      <c r="I11" s="18">
        <v>0</v>
      </c>
      <c r="J11" s="67" t="s">
        <v>477</v>
      </c>
      <c r="K11" s="18" t="s">
        <v>118</v>
      </c>
      <c r="L11" s="4" t="s">
        <v>211</v>
      </c>
      <c r="M11" s="4">
        <v>0</v>
      </c>
      <c r="N11" s="18"/>
      <c r="O11" s="18"/>
      <c r="P11" s="18"/>
      <c r="Q11" s="18"/>
    </row>
    <row r="12" spans="1:17" x14ac:dyDescent="0.3">
      <c r="A12" s="7">
        <v>100104</v>
      </c>
      <c r="B12" s="18" t="str">
        <f>VLOOKUP(A12,pc_skill_data!$C:$D,2,)</f>
        <v>라일라/궁극기/단일 공격</v>
      </c>
      <c r="C12" s="18" t="s">
        <v>241</v>
      </c>
      <c r="D12" s="64" t="s">
        <v>242</v>
      </c>
      <c r="E12" s="19">
        <v>16</v>
      </c>
      <c r="F12" s="18">
        <f>INDEX('!참조_ENUM'!$AL$3:$AL$8,MATCH(G12,'!참조_ENUM'!$AM$3:$AM$8,0))</f>
        <v>4</v>
      </c>
      <c r="G12" s="44" t="s">
        <v>145</v>
      </c>
      <c r="H12" s="18" t="s">
        <v>453</v>
      </c>
      <c r="I12" s="18">
        <v>100106</v>
      </c>
      <c r="J12" s="67" t="s">
        <v>475</v>
      </c>
      <c r="K12" s="18" t="s">
        <v>146</v>
      </c>
      <c r="L12" s="4" t="s">
        <v>163</v>
      </c>
      <c r="M12" s="4">
        <v>0</v>
      </c>
      <c r="N12" s="18" t="s">
        <v>419</v>
      </c>
      <c r="O12" s="18" t="s">
        <v>426</v>
      </c>
      <c r="P12" s="18" t="s">
        <v>426</v>
      </c>
      <c r="Q12" s="18" t="s">
        <v>427</v>
      </c>
    </row>
    <row r="13" spans="1:17" x14ac:dyDescent="0.3">
      <c r="A13" s="7">
        <v>100201</v>
      </c>
      <c r="B13" s="18" t="str">
        <f>VLOOKUP(A13,pc_skill_data!$C:$D,2,)</f>
        <v>바이올렛/일반</v>
      </c>
      <c r="C13" s="18" t="s">
        <v>229</v>
      </c>
      <c r="D13" s="64" t="s">
        <v>230</v>
      </c>
      <c r="E13" s="19">
        <v>1.4</v>
      </c>
      <c r="F13" s="18">
        <f>INDEX('!참조_ENUM'!$AL$3:$AL$8,MATCH(G13,'!참조_ENUM'!$AM$3:$AM$8,0))</f>
        <v>1</v>
      </c>
      <c r="G13" s="44" t="s">
        <v>142</v>
      </c>
      <c r="H13" s="18" t="s">
        <v>454</v>
      </c>
      <c r="I13" s="18">
        <v>0</v>
      </c>
      <c r="J13" s="67" t="s">
        <v>444</v>
      </c>
      <c r="K13" s="18" t="s">
        <v>131</v>
      </c>
      <c r="L13" s="4" t="s">
        <v>340</v>
      </c>
      <c r="M13" s="4">
        <v>0</v>
      </c>
      <c r="N13" s="18"/>
      <c r="O13" s="18"/>
      <c r="P13" s="18"/>
      <c r="Q13" s="18"/>
    </row>
    <row r="14" spans="1:17" x14ac:dyDescent="0.3">
      <c r="A14" s="7">
        <v>100202</v>
      </c>
      <c r="B14" s="18" t="str">
        <f>VLOOKUP(A14,pc_skill_data!$C:$D,2,)</f>
        <v>바이올렛/스킬1/전방 1명 대미지 (스킬 대미지 120%)</v>
      </c>
      <c r="C14" s="18" t="s">
        <v>243</v>
      </c>
      <c r="D14" s="64" t="s">
        <v>244</v>
      </c>
      <c r="E14" s="19">
        <v>1.65</v>
      </c>
      <c r="F14" s="18">
        <f>INDEX('!참조_ENUM'!$AL$3:$AL$8,MATCH(G14,'!참조_ENUM'!$AM$3:$AM$8,0))</f>
        <v>2</v>
      </c>
      <c r="G14" s="44" t="s">
        <v>143</v>
      </c>
      <c r="H14" s="18" t="s">
        <v>455</v>
      </c>
      <c r="I14" s="18">
        <v>0</v>
      </c>
      <c r="J14" s="67" t="s">
        <v>444</v>
      </c>
      <c r="K14" s="18" t="s">
        <v>117</v>
      </c>
      <c r="L14" s="4" t="s">
        <v>341</v>
      </c>
      <c r="M14" s="4">
        <v>0</v>
      </c>
      <c r="N14" s="18" t="s">
        <v>438</v>
      </c>
      <c r="O14" s="18"/>
      <c r="P14" s="18"/>
      <c r="Q14" s="18"/>
    </row>
    <row r="15" spans="1:17" x14ac:dyDescent="0.3">
      <c r="A15" s="7">
        <v>100203</v>
      </c>
      <c r="B15" s="18" t="str">
        <f>VLOOKUP(A15,pc_skill_data!$C:$D,2,)</f>
        <v>바이올렛/스킬2/크리티컬 증가</v>
      </c>
      <c r="C15" s="18" t="s">
        <v>245</v>
      </c>
      <c r="D15" s="64" t="s">
        <v>246</v>
      </c>
      <c r="E15" s="19">
        <v>1.8</v>
      </c>
      <c r="F15" s="18">
        <f>INDEX('!참조_ENUM'!$AL$3:$AL$8,MATCH(G15,'!참조_ENUM'!$AM$3:$AM$8,0))</f>
        <v>3</v>
      </c>
      <c r="G15" s="44" t="s">
        <v>144</v>
      </c>
      <c r="H15" s="18" t="s">
        <v>456</v>
      </c>
      <c r="I15" s="18">
        <v>0</v>
      </c>
      <c r="J15" s="67" t="s">
        <v>476</v>
      </c>
      <c r="K15" s="18" t="s">
        <v>118</v>
      </c>
      <c r="L15" s="4" t="s">
        <v>342</v>
      </c>
      <c r="M15" s="4">
        <v>0</v>
      </c>
      <c r="N15" s="18" t="s">
        <v>439</v>
      </c>
      <c r="O15" s="18"/>
      <c r="P15" s="18"/>
      <c r="Q15" s="18"/>
    </row>
    <row r="16" spans="1:17" x14ac:dyDescent="0.3">
      <c r="A16" s="7">
        <v>100204</v>
      </c>
      <c r="B16" s="18" t="str">
        <f>VLOOKUP(A16,pc_skill_data!$C:$D,2,)</f>
        <v>바이올렛/궁극기/전방 적 1명 공격 (스킬 대미지 250%)</v>
      </c>
      <c r="C16" s="18" t="s">
        <v>304</v>
      </c>
      <c r="D16" s="64" t="s">
        <v>306</v>
      </c>
      <c r="E16" s="19">
        <v>16</v>
      </c>
      <c r="F16" s="18">
        <f>INDEX('!참조_ENUM'!$AL$3:$AL$8,MATCH(G16,'!참조_ENUM'!$AM$3:$AM$8,0))</f>
        <v>4</v>
      </c>
      <c r="G16" s="44" t="s">
        <v>145</v>
      </c>
      <c r="H16" s="18" t="s">
        <v>457</v>
      </c>
      <c r="I16" s="18">
        <v>100204</v>
      </c>
      <c r="J16" s="67" t="s">
        <v>475</v>
      </c>
      <c r="K16" s="18" t="s">
        <v>146</v>
      </c>
      <c r="L16" s="4" t="s">
        <v>367</v>
      </c>
      <c r="M16" s="4">
        <v>0</v>
      </c>
      <c r="N16" s="18" t="s">
        <v>421</v>
      </c>
      <c r="O16" s="18" t="s">
        <v>431</v>
      </c>
      <c r="P16" s="18" t="s">
        <v>431</v>
      </c>
      <c r="Q16" s="18" t="s">
        <v>430</v>
      </c>
    </row>
    <row r="17" spans="1:17" x14ac:dyDescent="0.3">
      <c r="A17" s="7">
        <v>100301</v>
      </c>
      <c r="B17" s="18" t="str">
        <f>VLOOKUP(A17,pc_skill_data!$C:$D,2,)</f>
        <v>데이지/일반/3연타</v>
      </c>
      <c r="C17" s="18" t="s">
        <v>229</v>
      </c>
      <c r="D17" s="64" t="s">
        <v>230</v>
      </c>
      <c r="E17" s="19">
        <v>1.4</v>
      </c>
      <c r="F17" s="18">
        <f>INDEX('!참조_ENUM'!$AL$3:$AL$8,MATCH(G17,'!참조_ENUM'!$AM$3:$AM$8,0))</f>
        <v>1</v>
      </c>
      <c r="G17" s="44" t="s">
        <v>142</v>
      </c>
      <c r="H17" s="18" t="s">
        <v>458</v>
      </c>
      <c r="I17" s="18">
        <v>0</v>
      </c>
      <c r="J17" s="67" t="s">
        <v>444</v>
      </c>
      <c r="K17" s="18" t="s">
        <v>131</v>
      </c>
      <c r="L17" s="4" t="s">
        <v>349</v>
      </c>
      <c r="M17" s="4">
        <v>0</v>
      </c>
      <c r="N17" s="18"/>
      <c r="O17" s="18"/>
      <c r="P17" s="18"/>
      <c r="Q17" s="18"/>
    </row>
    <row r="18" spans="1:17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247</v>
      </c>
      <c r="D18" s="64" t="s">
        <v>244</v>
      </c>
      <c r="E18" s="19">
        <v>1.5</v>
      </c>
      <c r="F18" s="18">
        <f>INDEX('!참조_ENUM'!$AL$3:$AL$8,MATCH(G18,'!참조_ENUM'!$AM$3:$AM$8,0))</f>
        <v>2</v>
      </c>
      <c r="G18" s="44" t="s">
        <v>143</v>
      </c>
      <c r="H18" s="18" t="s">
        <v>459</v>
      </c>
      <c r="I18" s="18">
        <v>0</v>
      </c>
      <c r="J18" s="67" t="s">
        <v>444</v>
      </c>
      <c r="K18" s="18" t="s">
        <v>117</v>
      </c>
      <c r="L18" s="4" t="s">
        <v>350</v>
      </c>
      <c r="M18" s="4">
        <v>0</v>
      </c>
      <c r="N18" s="18" t="s">
        <v>438</v>
      </c>
      <c r="O18" s="18"/>
      <c r="P18" s="18"/>
      <c r="Q18" s="18"/>
    </row>
    <row r="19" spans="1:17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248</v>
      </c>
      <c r="D19" s="64" t="s">
        <v>249</v>
      </c>
      <c r="E19" s="19">
        <v>1.7</v>
      </c>
      <c r="F19" s="18">
        <f>INDEX('!참조_ENUM'!$AL$3:$AL$8,MATCH(G19,'!참조_ENUM'!$AM$3:$AM$8,0))</f>
        <v>3</v>
      </c>
      <c r="G19" s="44" t="s">
        <v>144</v>
      </c>
      <c r="H19" s="18" t="s">
        <v>460</v>
      </c>
      <c r="I19" s="18">
        <v>0</v>
      </c>
      <c r="J19" s="67" t="s">
        <v>476</v>
      </c>
      <c r="K19" s="18" t="s">
        <v>118</v>
      </c>
      <c r="L19" s="4" t="s">
        <v>351</v>
      </c>
      <c r="M19" s="4">
        <v>0</v>
      </c>
      <c r="N19" s="18" t="s">
        <v>439</v>
      </c>
      <c r="O19" s="18"/>
      <c r="P19" s="18"/>
      <c r="Q19" s="18"/>
    </row>
    <row r="20" spans="1:17" x14ac:dyDescent="0.3">
      <c r="A20" s="7">
        <v>100304</v>
      </c>
      <c r="B20" s="18" t="str">
        <f>VLOOKUP(A20,pc_skill_data!$C:$D,2,)</f>
        <v>데이지/궁극기/ 전방 적 1명 18연타 (공격력 250%)</v>
      </c>
      <c r="C20" s="18" t="s">
        <v>305</v>
      </c>
      <c r="D20" s="64" t="s">
        <v>307</v>
      </c>
      <c r="E20" s="19">
        <v>16</v>
      </c>
      <c r="F20" s="18">
        <f>INDEX('!참조_ENUM'!$AL$3:$AL$8,MATCH(G20,'!참조_ENUM'!$AM$3:$AM$8,0))</f>
        <v>4</v>
      </c>
      <c r="G20" s="44" t="s">
        <v>145</v>
      </c>
      <c r="H20" s="18" t="s">
        <v>461</v>
      </c>
      <c r="I20" s="18">
        <v>100304</v>
      </c>
      <c r="J20" s="67" t="s">
        <v>475</v>
      </c>
      <c r="K20" s="18" t="s">
        <v>146</v>
      </c>
      <c r="L20" s="4" t="s">
        <v>368</v>
      </c>
      <c r="M20" s="4">
        <v>0</v>
      </c>
      <c r="N20" s="18" t="s">
        <v>416</v>
      </c>
      <c r="O20" s="18" t="s">
        <v>422</v>
      </c>
      <c r="P20" s="18" t="s">
        <v>422</v>
      </c>
      <c r="Q20" s="18" t="s">
        <v>423</v>
      </c>
    </row>
    <row r="21" spans="1:17" x14ac:dyDescent="0.3">
      <c r="A21" s="81">
        <v>100401</v>
      </c>
      <c r="B21" s="18" t="str">
        <f>VLOOKUP(A21,pc_skill_data!$C:$D,2,)</f>
        <v>에일린/일반</v>
      </c>
      <c r="C21" s="18" t="s">
        <v>229</v>
      </c>
      <c r="D21" s="64" t="s">
        <v>230</v>
      </c>
      <c r="E21" s="19">
        <v>1.35</v>
      </c>
      <c r="F21" s="18">
        <f>INDEX('!참조_ENUM'!$AL$3:$AL$8,MATCH(G21,'!참조_ENUM'!$AM$3:$AM$8,0))</f>
        <v>1</v>
      </c>
      <c r="G21" s="44" t="s">
        <v>142</v>
      </c>
      <c r="H21" s="18" t="s">
        <v>462</v>
      </c>
      <c r="I21" s="18">
        <v>0</v>
      </c>
      <c r="J21" s="67" t="s">
        <v>444</v>
      </c>
      <c r="K21" s="18" t="s">
        <v>131</v>
      </c>
      <c r="L21" s="4" t="s">
        <v>379</v>
      </c>
      <c r="M21" s="4">
        <v>0</v>
      </c>
      <c r="N21" s="18"/>
      <c r="O21" s="18"/>
      <c r="P21" s="18"/>
      <c r="Q21" s="18"/>
    </row>
    <row r="22" spans="1:17" x14ac:dyDescent="0.3">
      <c r="A22" s="81">
        <v>100402</v>
      </c>
      <c r="B22" s="18" t="str">
        <f>VLOOKUP(A22,pc_skill_data!$C:$D,2,)</f>
        <v>에일린/스킬1/기절 섬광탄</v>
      </c>
      <c r="C22" s="18" t="s">
        <v>250</v>
      </c>
      <c r="D22" s="64" t="s">
        <v>251</v>
      </c>
      <c r="E22" s="19">
        <v>1.85</v>
      </c>
      <c r="F22" s="18">
        <f>INDEX('!참조_ENUM'!$AL$3:$AL$8,MATCH(G22,'!참조_ENUM'!$AM$3:$AM$8,0))</f>
        <v>2</v>
      </c>
      <c r="G22" s="44" t="s">
        <v>143</v>
      </c>
      <c r="H22" s="18" t="s">
        <v>463</v>
      </c>
      <c r="I22" s="18">
        <v>0</v>
      </c>
      <c r="J22" s="67" t="s">
        <v>478</v>
      </c>
      <c r="K22" s="18" t="s">
        <v>117</v>
      </c>
      <c r="L22" s="4" t="s">
        <v>380</v>
      </c>
      <c r="M22" s="4">
        <v>0</v>
      </c>
      <c r="N22" s="18"/>
      <c r="O22" s="18"/>
      <c r="P22" s="18"/>
      <c r="Q22" s="18"/>
    </row>
    <row r="23" spans="1:17" x14ac:dyDescent="0.3">
      <c r="A23" s="81">
        <v>100403</v>
      </c>
      <c r="B23" s="18" t="str">
        <f>VLOOKUP(A23,pc_skill_data!$C:$D,2,)</f>
        <v>에일린/스킬2/자기 자신 회복</v>
      </c>
      <c r="C23" s="18" t="s">
        <v>252</v>
      </c>
      <c r="D23" s="64" t="s">
        <v>253</v>
      </c>
      <c r="E23" s="19">
        <v>1.5</v>
      </c>
      <c r="F23" s="18">
        <f>INDEX('!참조_ENUM'!$AL$3:$AL$8,MATCH(G23,'!참조_ENUM'!$AM$3:$AM$8,0))</f>
        <v>3</v>
      </c>
      <c r="G23" s="44" t="s">
        <v>144</v>
      </c>
      <c r="H23" s="18" t="s">
        <v>464</v>
      </c>
      <c r="I23" s="18">
        <v>0</v>
      </c>
      <c r="J23" s="67" t="s">
        <v>474</v>
      </c>
      <c r="K23" s="18" t="s">
        <v>118</v>
      </c>
      <c r="L23" s="4" t="s">
        <v>381</v>
      </c>
      <c r="M23" s="4">
        <v>0</v>
      </c>
      <c r="N23" s="18"/>
      <c r="O23" s="18"/>
      <c r="P23" s="18"/>
      <c r="Q23" s="18"/>
    </row>
    <row r="24" spans="1:17" x14ac:dyDescent="0.3">
      <c r="A24" s="81">
        <v>100404</v>
      </c>
      <c r="B24" s="18" t="str">
        <f>VLOOKUP(A24,pc_skill_data!$C:$D,2,)</f>
        <v>에일린/궁극기/물리 방어력 증가</v>
      </c>
      <c r="C24" s="18" t="s">
        <v>254</v>
      </c>
      <c r="D24" s="64" t="s">
        <v>255</v>
      </c>
      <c r="E24" s="7">
        <v>15</v>
      </c>
      <c r="F24" s="18">
        <f>INDEX('!참조_ENUM'!$AL$3:$AL$8,MATCH(G24,'!참조_ENUM'!$AM$3:$AM$8,0))</f>
        <v>4</v>
      </c>
      <c r="G24" s="44" t="s">
        <v>145</v>
      </c>
      <c r="H24" s="18" t="s">
        <v>465</v>
      </c>
      <c r="I24" s="18">
        <v>100404</v>
      </c>
      <c r="J24" s="67" t="s">
        <v>476</v>
      </c>
      <c r="K24" s="18" t="s">
        <v>146</v>
      </c>
      <c r="L24" s="4" t="s">
        <v>388</v>
      </c>
      <c r="M24" s="4">
        <v>0</v>
      </c>
      <c r="N24" s="18" t="s">
        <v>417</v>
      </c>
      <c r="O24" s="18"/>
      <c r="P24" s="18"/>
      <c r="Q24" s="18"/>
    </row>
    <row r="25" spans="1:17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229</v>
      </c>
      <c r="D25" s="64" t="s">
        <v>230</v>
      </c>
      <c r="E25" s="19">
        <v>1.33</v>
      </c>
      <c r="F25" s="4">
        <f>INDEX('!참조_ENUM'!$AL$3:$AL$8,MATCH(G25,'!참조_ENUM'!$AM$3:$AM$8,0))</f>
        <v>1</v>
      </c>
      <c r="G25" s="44" t="s">
        <v>142</v>
      </c>
      <c r="H25" s="18" t="s">
        <v>466</v>
      </c>
      <c r="I25" s="18">
        <v>0</v>
      </c>
      <c r="J25" s="67" t="s">
        <v>444</v>
      </c>
      <c r="K25" s="18" t="s">
        <v>177</v>
      </c>
      <c r="L25" s="4" t="s">
        <v>181</v>
      </c>
      <c r="M25" s="4">
        <v>0</v>
      </c>
      <c r="N25" s="18"/>
      <c r="O25" s="18"/>
      <c r="P25" s="18"/>
      <c r="Q25" s="18"/>
    </row>
    <row r="26" spans="1:17" x14ac:dyDescent="0.3">
      <c r="A26" s="7">
        <v>100502</v>
      </c>
      <c r="B26" s="18" t="str">
        <f>VLOOKUP(A26,pc_skill_data!$C:$D,2,)</f>
        <v>클레어/스킬1/자기 힐</v>
      </c>
      <c r="C26" s="18" t="s">
        <v>256</v>
      </c>
      <c r="D26" s="64" t="s">
        <v>257</v>
      </c>
      <c r="E26" s="19">
        <v>1.5</v>
      </c>
      <c r="F26" s="4">
        <f>INDEX('!참조_ENUM'!$AL$3:$AL$8,MATCH(G26,'!참조_ENUM'!$AM$3:$AM$8,0))</f>
        <v>2</v>
      </c>
      <c r="G26" s="44" t="s">
        <v>143</v>
      </c>
      <c r="H26" s="18" t="s">
        <v>467</v>
      </c>
      <c r="I26" s="18">
        <v>0</v>
      </c>
      <c r="J26" s="67" t="s">
        <v>474</v>
      </c>
      <c r="K26" s="18" t="s">
        <v>178</v>
      </c>
      <c r="L26" s="4" t="s">
        <v>182</v>
      </c>
      <c r="M26" s="4">
        <v>0</v>
      </c>
      <c r="N26" s="18" t="s">
        <v>440</v>
      </c>
      <c r="O26" s="18"/>
      <c r="P26" s="18"/>
      <c r="Q26" s="18"/>
    </row>
    <row r="27" spans="1:17" x14ac:dyDescent="0.3">
      <c r="A27" s="7">
        <v>100503</v>
      </c>
      <c r="B27" s="18" t="str">
        <f>VLOOKUP(A27,pc_skill_data!$C:$D,2,)</f>
        <v>클레어/스킬2/근접 공격</v>
      </c>
      <c r="C27" s="18" t="s">
        <v>258</v>
      </c>
      <c r="D27" s="64" t="s">
        <v>259</v>
      </c>
      <c r="E27" s="19">
        <v>1.55</v>
      </c>
      <c r="F27" s="4">
        <f>INDEX('!참조_ENUM'!$AL$3:$AL$8,MATCH(G27,'!참조_ENUM'!$AM$3:$AM$8,0))</f>
        <v>3</v>
      </c>
      <c r="G27" s="44" t="s">
        <v>144</v>
      </c>
      <c r="H27" s="18" t="s">
        <v>468</v>
      </c>
      <c r="I27" s="18">
        <v>0</v>
      </c>
      <c r="J27" s="67" t="s">
        <v>444</v>
      </c>
      <c r="K27" s="4" t="s">
        <v>179</v>
      </c>
      <c r="L27" s="4" t="s">
        <v>183</v>
      </c>
      <c r="M27" s="4">
        <v>0</v>
      </c>
      <c r="N27" s="4"/>
      <c r="O27" s="4"/>
      <c r="P27" s="4"/>
      <c r="Q27" s="4"/>
    </row>
    <row r="28" spans="1:17" x14ac:dyDescent="0.3">
      <c r="A28" s="7">
        <v>100504</v>
      </c>
      <c r="B28" s="18" t="str">
        <f>VLOOKUP(A28,pc_skill_data!$C:$D,2,)</f>
        <v>클레어/궁극기/전체 공격</v>
      </c>
      <c r="C28" s="18" t="s">
        <v>260</v>
      </c>
      <c r="D28" s="64" t="s">
        <v>261</v>
      </c>
      <c r="E28" s="7">
        <v>17</v>
      </c>
      <c r="F28" s="4">
        <f>INDEX('!참조_ENUM'!$AL$3:$AL$8,MATCH(G28,'!참조_ENUM'!$AM$3:$AM$8,0))</f>
        <v>4</v>
      </c>
      <c r="G28" s="44" t="s">
        <v>145</v>
      </c>
      <c r="H28" s="18" t="s">
        <v>469</v>
      </c>
      <c r="I28" s="18">
        <v>100504</v>
      </c>
      <c r="J28" s="67" t="s">
        <v>475</v>
      </c>
      <c r="K28" s="4" t="s">
        <v>180</v>
      </c>
      <c r="L28" s="4" t="s">
        <v>401</v>
      </c>
      <c r="M28" s="4">
        <v>0</v>
      </c>
      <c r="N28" s="4" t="s">
        <v>485</v>
      </c>
      <c r="O28" s="4"/>
      <c r="P28" s="4"/>
      <c r="Q28" s="4"/>
    </row>
    <row r="29" spans="1:17" x14ac:dyDescent="0.3">
      <c r="A29" s="7">
        <v>100601</v>
      </c>
      <c r="B29" s="18" t="str">
        <f>VLOOKUP(A29,pc_skill_data!$C:$D,2,)</f>
        <v>엘리자베스/평타/가까운 대상 단일 공격</v>
      </c>
      <c r="C29" s="18" t="s">
        <v>229</v>
      </c>
      <c r="D29" s="64" t="s">
        <v>230</v>
      </c>
      <c r="E29" s="19">
        <v>1.6</v>
      </c>
      <c r="F29" s="18">
        <f>INDEX('!참조_ENUM'!$AL$3:$AL$8,MATCH(G29,'!참조_ENUM'!$AM$3:$AM$8,0))</f>
        <v>1</v>
      </c>
      <c r="G29" s="44" t="s">
        <v>142</v>
      </c>
      <c r="H29" s="18" t="s">
        <v>470</v>
      </c>
      <c r="I29" s="18">
        <v>0</v>
      </c>
      <c r="J29" s="67" t="s">
        <v>443</v>
      </c>
      <c r="K29" s="18" t="s">
        <v>177</v>
      </c>
      <c r="L29" s="4"/>
      <c r="M29" s="4">
        <v>0</v>
      </c>
      <c r="N29" s="18"/>
      <c r="O29" s="18"/>
      <c r="P29" s="18"/>
      <c r="Q29" s="18"/>
    </row>
    <row r="30" spans="1:17" x14ac:dyDescent="0.3">
      <c r="A30" s="7">
        <v>100602</v>
      </c>
      <c r="B30" s="18" t="str">
        <f>VLOOKUP(A30,pc_skill_data!$C:$D,2,)</f>
        <v>엘리자베스/스킬1/가까운 대상 단일 공격</v>
      </c>
      <c r="C30" s="18" t="s">
        <v>262</v>
      </c>
      <c r="D30" s="64" t="s">
        <v>263</v>
      </c>
      <c r="E30" s="19">
        <v>1.4</v>
      </c>
      <c r="F30" s="4">
        <f>INDEX('!참조_ENUM'!$AL$3:$AL$8,MATCH(G30,'!참조_ENUM'!$AM$3:$AM$8,0))</f>
        <v>2</v>
      </c>
      <c r="G30" s="44" t="s">
        <v>143</v>
      </c>
      <c r="H30" s="18" t="s">
        <v>471</v>
      </c>
      <c r="I30" s="18">
        <v>0</v>
      </c>
      <c r="J30" s="67" t="s">
        <v>443</v>
      </c>
      <c r="K30" s="18" t="s">
        <v>178</v>
      </c>
      <c r="L30" s="4" t="s">
        <v>359</v>
      </c>
      <c r="M30" s="4">
        <v>0</v>
      </c>
      <c r="N30" s="18"/>
      <c r="O30" s="18"/>
      <c r="P30" s="18"/>
      <c r="Q30" s="18"/>
    </row>
    <row r="31" spans="1:17" x14ac:dyDescent="0.3">
      <c r="A31" s="7">
        <v>100603</v>
      </c>
      <c r="B31" s="18" t="str">
        <f>VLOOKUP(A31,pc_skill_data!$C:$D,2,)</f>
        <v>엘리자베스/스킬2/전체 공격</v>
      </c>
      <c r="C31" s="18" t="s">
        <v>264</v>
      </c>
      <c r="D31" s="64" t="s">
        <v>265</v>
      </c>
      <c r="E31" s="19">
        <v>1.75</v>
      </c>
      <c r="F31" s="4">
        <f>INDEX('!참조_ENUM'!$AL$3:$AL$8,MATCH(G31,'!참조_ENUM'!$AM$3:$AM$8,0))</f>
        <v>3</v>
      </c>
      <c r="G31" s="44" t="s">
        <v>144</v>
      </c>
      <c r="H31" s="18" t="s">
        <v>472</v>
      </c>
      <c r="I31" s="18">
        <v>0</v>
      </c>
      <c r="J31" s="67" t="s">
        <v>477</v>
      </c>
      <c r="K31" s="4" t="s">
        <v>179</v>
      </c>
      <c r="L31" s="4" t="s">
        <v>376</v>
      </c>
      <c r="M31" s="4">
        <v>1.8</v>
      </c>
      <c r="N31" s="4" t="s">
        <v>432</v>
      </c>
      <c r="O31" s="4"/>
      <c r="P31" s="4"/>
      <c r="Q31" s="4"/>
    </row>
    <row r="32" spans="1:17" x14ac:dyDescent="0.3">
      <c r="A32" s="7">
        <v>100604</v>
      </c>
      <c r="B32" s="18" t="str">
        <f>VLOOKUP(A32,pc_skill_data!$C:$D,2,)</f>
        <v>엘리자베스/궁극/전체공격</v>
      </c>
      <c r="C32" s="18" t="s">
        <v>266</v>
      </c>
      <c r="D32" s="64" t="s">
        <v>267</v>
      </c>
      <c r="E32" s="7">
        <v>18</v>
      </c>
      <c r="F32" s="4">
        <f>INDEX('!참조_ENUM'!$AL$3:$AL$8,MATCH(G32,'!참조_ENUM'!$AM$3:$AM$8,0))</f>
        <v>4</v>
      </c>
      <c r="G32" s="44" t="s">
        <v>145</v>
      </c>
      <c r="H32" s="18" t="s">
        <v>473</v>
      </c>
      <c r="I32" s="18">
        <v>100607</v>
      </c>
      <c r="J32" s="67" t="s">
        <v>445</v>
      </c>
      <c r="K32" s="4" t="s">
        <v>180</v>
      </c>
      <c r="L32" s="4" t="s">
        <v>363</v>
      </c>
      <c r="M32" s="4">
        <v>0</v>
      </c>
      <c r="N32" s="4" t="s">
        <v>418</v>
      </c>
      <c r="O32" s="4" t="s">
        <v>424</v>
      </c>
      <c r="P32" s="4" t="s">
        <v>424</v>
      </c>
      <c r="Q32" s="4" t="s">
        <v>425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sheetPr codeName="Sheet3"/>
  <dimension ref="A1:W47"/>
  <sheetViews>
    <sheetView zoomScale="85" zoomScaleNormal="85" workbookViewId="0">
      <pane xSplit="4" ySplit="4" topLeftCell="F17" activePane="bottomRight" state="frozen"/>
      <selection pane="topRight" activeCell="D1" sqref="D1"/>
      <selection pane="bottomLeft" activeCell="A5" sqref="A5"/>
      <selection pane="bottomRight" activeCell="C38" sqref="C38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46.875" customWidth="1"/>
    <col min="5" max="5" width="21.625" customWidth="1"/>
    <col min="6" max="6" width="18.875" customWidth="1"/>
    <col min="7" max="7" width="59" style="9" customWidth="1"/>
    <col min="8" max="8" width="11.625" customWidth="1"/>
    <col min="9" max="9" width="9.125" customWidth="1"/>
    <col min="10" max="10" width="10.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13.75" customWidth="1"/>
    <col min="16" max="16" width="11.75" customWidth="1"/>
    <col min="17" max="17" width="31.75" customWidth="1"/>
    <col min="18" max="18" width="20.375" style="52" bestFit="1" customWidth="1"/>
    <col min="19" max="19" width="19.25" bestFit="1" customWidth="1"/>
    <col min="20" max="20" width="13.875" customWidth="1"/>
    <col min="21" max="21" width="13.25" customWidth="1"/>
    <col min="22" max="22" width="14.875" bestFit="1" customWidth="1"/>
    <col min="23" max="23" width="59.375" customWidth="1"/>
  </cols>
  <sheetData>
    <row r="1" spans="1:23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48"/>
      <c r="S1" s="6"/>
      <c r="T1" s="6"/>
      <c r="U1" s="6"/>
    </row>
    <row r="2" spans="1:23" ht="20.100000000000001" customHeight="1" x14ac:dyDescent="0.3">
      <c r="A2" s="1" t="s">
        <v>1</v>
      </c>
      <c r="B2" s="1" t="s">
        <v>297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106</v>
      </c>
      <c r="K2" s="1" t="s">
        <v>133</v>
      </c>
      <c r="L2" s="1" t="s">
        <v>134</v>
      </c>
      <c r="M2" s="1" t="s">
        <v>96</v>
      </c>
      <c r="N2" s="1" t="s">
        <v>99</v>
      </c>
      <c r="O2" s="1" t="s">
        <v>103</v>
      </c>
      <c r="P2" s="1" t="s">
        <v>101</v>
      </c>
      <c r="Q2" s="1" t="s">
        <v>79</v>
      </c>
      <c r="R2" s="49" t="s">
        <v>64</v>
      </c>
      <c r="S2" s="1" t="s">
        <v>65</v>
      </c>
      <c r="T2" s="1" t="s">
        <v>109</v>
      </c>
      <c r="U2" s="1" t="s">
        <v>111</v>
      </c>
      <c r="V2" s="1" t="s">
        <v>80</v>
      </c>
      <c r="W2" s="1" t="s">
        <v>120</v>
      </c>
    </row>
    <row r="3" spans="1:23" s="13" customFormat="1" ht="20.100000000000001" customHeight="1" x14ac:dyDescent="0.3">
      <c r="A3" s="11" t="s">
        <v>164</v>
      </c>
      <c r="B3" s="11" t="s">
        <v>339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132</v>
      </c>
      <c r="L3" s="11" t="s">
        <v>4</v>
      </c>
      <c r="M3" s="11" t="s">
        <v>97</v>
      </c>
      <c r="N3" s="11" t="s">
        <v>4</v>
      </c>
      <c r="O3" s="11" t="s">
        <v>0</v>
      </c>
      <c r="P3" s="11" t="s">
        <v>8</v>
      </c>
      <c r="Q3" s="11" t="s">
        <v>66</v>
      </c>
      <c r="R3" s="50" t="s">
        <v>66</v>
      </c>
      <c r="S3" s="11" t="s">
        <v>66</v>
      </c>
      <c r="T3" s="11" t="s">
        <v>66</v>
      </c>
      <c r="U3" s="11" t="s">
        <v>66</v>
      </c>
      <c r="V3" s="11" t="s">
        <v>4</v>
      </c>
      <c r="W3" s="11" t="s">
        <v>4</v>
      </c>
    </row>
    <row r="4" spans="1:23" ht="20.100000000000001" customHeight="1" thickBot="1" x14ac:dyDescent="0.35">
      <c r="A4" s="20" t="s">
        <v>2</v>
      </c>
      <c r="B4" s="20" t="s">
        <v>296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107</v>
      </c>
      <c r="K4" s="20" t="s">
        <v>135</v>
      </c>
      <c r="L4" s="20" t="s">
        <v>136</v>
      </c>
      <c r="M4" s="20" t="s">
        <v>98</v>
      </c>
      <c r="N4" s="20" t="s">
        <v>100</v>
      </c>
      <c r="O4" s="20" t="s">
        <v>104</v>
      </c>
      <c r="P4" s="20" t="s">
        <v>102</v>
      </c>
      <c r="Q4" s="20" t="s">
        <v>78</v>
      </c>
      <c r="R4" s="51" t="s">
        <v>67</v>
      </c>
      <c r="S4" s="20" t="s">
        <v>68</v>
      </c>
      <c r="T4" s="20" t="s">
        <v>110</v>
      </c>
      <c r="U4" s="20" t="s">
        <v>112</v>
      </c>
      <c r="V4" s="20" t="s">
        <v>81</v>
      </c>
      <c r="W4" s="20" t="s">
        <v>119</v>
      </c>
    </row>
    <row r="5" spans="1:23" ht="20.100000000000001" customHeight="1" x14ac:dyDescent="0.3">
      <c r="A5" s="24">
        <v>100001</v>
      </c>
      <c r="B5" s="74" t="s">
        <v>308</v>
      </c>
      <c r="C5" s="22">
        <v>100001</v>
      </c>
      <c r="D5" s="22" t="s">
        <v>148</v>
      </c>
      <c r="E5" s="22">
        <v>1</v>
      </c>
      <c r="F5" s="22">
        <f>INDEX('!참조_ENUM'!$B$3:$B$64,MATCH(G5,'!참조_ENUM'!$C$3:$C$64,0))</f>
        <v>6</v>
      </c>
      <c r="G5" s="32" t="s">
        <v>113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114</v>
      </c>
      <c r="M5" s="25">
        <f>INDEX('!참조_ENUM'!$AD$3:$AD$5,MATCH(N5,'!참조_ENUM'!$AE$3:$AE$5,0))</f>
        <v>0</v>
      </c>
      <c r="N5" s="40" t="s">
        <v>114</v>
      </c>
      <c r="O5" s="25">
        <v>0</v>
      </c>
      <c r="P5" s="25">
        <v>0</v>
      </c>
      <c r="Q5" s="22">
        <v>100</v>
      </c>
      <c r="R5" s="25">
        <v>10000101</v>
      </c>
      <c r="S5" s="91">
        <v>0</v>
      </c>
      <c r="T5" s="25">
        <v>0</v>
      </c>
      <c r="U5" s="25">
        <v>0</v>
      </c>
      <c r="V5" s="25" t="s">
        <v>121</v>
      </c>
      <c r="W5" s="25"/>
    </row>
    <row r="6" spans="1:23" ht="20.100000000000001" customHeight="1" x14ac:dyDescent="0.3">
      <c r="A6" s="26">
        <v>100002</v>
      </c>
      <c r="B6" s="75" t="s">
        <v>309</v>
      </c>
      <c r="C6" s="7">
        <v>100002</v>
      </c>
      <c r="D6" s="7" t="s">
        <v>149</v>
      </c>
      <c r="E6" s="7">
        <v>0</v>
      </c>
      <c r="F6" s="7">
        <f>INDEX('!참조_ENUM'!$B$3:$B$64,MATCH(G6,'!참조_ENUM'!$C$3:$C$64,0))</f>
        <v>10001</v>
      </c>
      <c r="G6" s="33" t="s">
        <v>202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114</v>
      </c>
      <c r="M6" s="4">
        <f>INDEX('!참조_ENUM'!$AD$3:$AD$5,MATCH(N6,'!참조_ENUM'!$AE$3:$AE$5,0))</f>
        <v>0</v>
      </c>
      <c r="N6" s="41" t="s">
        <v>114</v>
      </c>
      <c r="O6" s="4">
        <v>0</v>
      </c>
      <c r="P6" s="4">
        <v>0</v>
      </c>
      <c r="Q6" s="7">
        <v>100</v>
      </c>
      <c r="R6" s="4">
        <v>10000201</v>
      </c>
      <c r="S6" s="92">
        <v>0</v>
      </c>
      <c r="T6" s="4">
        <v>0</v>
      </c>
      <c r="U6" s="4">
        <v>0</v>
      </c>
      <c r="V6" s="4" t="s">
        <v>122</v>
      </c>
      <c r="W6" s="4"/>
    </row>
    <row r="7" spans="1:23" ht="20.100000000000001" customHeight="1" x14ac:dyDescent="0.3">
      <c r="A7" s="26">
        <v>100003</v>
      </c>
      <c r="B7" s="75" t="s">
        <v>310</v>
      </c>
      <c r="C7" s="7">
        <v>100003</v>
      </c>
      <c r="D7" s="7" t="s">
        <v>150</v>
      </c>
      <c r="E7" s="7">
        <v>1</v>
      </c>
      <c r="F7" s="7">
        <f>INDEX('!참조_ENUM'!$B$3:$B$64,MATCH(G7,'!참조_ENUM'!$C$3:$C$64,0))</f>
        <v>6</v>
      </c>
      <c r="G7" s="33" t="s">
        <v>113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114</v>
      </c>
      <c r="M7" s="4">
        <f>INDEX('!참조_ENUM'!$AD$3:$AD$5,MATCH(N7,'!참조_ENUM'!$AE$3:$AE$5,0))</f>
        <v>0</v>
      </c>
      <c r="N7" s="41" t="s">
        <v>114</v>
      </c>
      <c r="O7" s="4">
        <v>0</v>
      </c>
      <c r="P7" s="4">
        <v>0</v>
      </c>
      <c r="Q7" s="7">
        <v>100</v>
      </c>
      <c r="R7" s="4">
        <v>10000301</v>
      </c>
      <c r="S7" s="92">
        <v>0</v>
      </c>
      <c r="T7" s="4">
        <v>0</v>
      </c>
      <c r="U7" s="4">
        <v>0</v>
      </c>
      <c r="V7" s="4" t="s">
        <v>121</v>
      </c>
      <c r="W7" s="4"/>
    </row>
    <row r="8" spans="1:23" ht="20.100000000000001" customHeight="1" thickBot="1" x14ac:dyDescent="0.35">
      <c r="A8" s="27">
        <v>100004</v>
      </c>
      <c r="B8" s="76" t="s">
        <v>311</v>
      </c>
      <c r="C8" s="23">
        <v>100004</v>
      </c>
      <c r="D8" s="23" t="s">
        <v>151</v>
      </c>
      <c r="E8" s="23">
        <v>0</v>
      </c>
      <c r="F8" s="23">
        <f>INDEX('!참조_ENUM'!$B$3:$B$64,MATCH(G8,'!참조_ENUM'!$C$3:$C$64,0))</f>
        <v>2</v>
      </c>
      <c r="G8" s="34" t="s">
        <v>147</v>
      </c>
      <c r="H8" s="23">
        <v>0</v>
      </c>
      <c r="I8" s="23">
        <v>5</v>
      </c>
      <c r="J8" s="23">
        <v>0</v>
      </c>
      <c r="K8" s="23">
        <v>0</v>
      </c>
      <c r="L8" s="45" t="s">
        <v>114</v>
      </c>
      <c r="M8" s="28">
        <v>0</v>
      </c>
      <c r="N8" s="42" t="s">
        <v>114</v>
      </c>
      <c r="O8" s="28">
        <v>0</v>
      </c>
      <c r="P8" s="28">
        <v>0</v>
      </c>
      <c r="Q8" s="23">
        <v>100</v>
      </c>
      <c r="R8" s="28">
        <v>10000401</v>
      </c>
      <c r="S8" s="93">
        <v>0</v>
      </c>
      <c r="T8" s="28">
        <v>0</v>
      </c>
      <c r="U8" s="28">
        <v>0</v>
      </c>
      <c r="V8" s="28" t="s">
        <v>122</v>
      </c>
      <c r="W8" s="28"/>
    </row>
    <row r="9" spans="1:23" ht="20.100000000000001" customHeight="1" x14ac:dyDescent="0.3">
      <c r="A9" s="24">
        <v>100101</v>
      </c>
      <c r="B9" s="74" t="s">
        <v>308</v>
      </c>
      <c r="C9" s="22">
        <v>100101</v>
      </c>
      <c r="D9" s="22" t="s">
        <v>152</v>
      </c>
      <c r="E9" s="22">
        <v>1</v>
      </c>
      <c r="F9" s="22">
        <f>INDEX('!참조_ENUM'!$B$3:$B$64,MATCH(G9,'!참조_ENUM'!$C$3:$C$64,0))</f>
        <v>6</v>
      </c>
      <c r="G9" s="32" t="s">
        <v>113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137</v>
      </c>
      <c r="M9" s="25">
        <f>INDEX('!참조_ENUM'!$AD$3:$AD$5,MATCH(N9,'!참조_ENUM'!$AE$3:$AE$5,0))</f>
        <v>0</v>
      </c>
      <c r="N9" s="40" t="s">
        <v>114</v>
      </c>
      <c r="O9" s="25">
        <v>0</v>
      </c>
      <c r="P9" s="25">
        <v>0</v>
      </c>
      <c r="Q9" s="22">
        <v>100</v>
      </c>
      <c r="R9" s="91">
        <v>10010101</v>
      </c>
      <c r="S9" s="91">
        <v>0</v>
      </c>
      <c r="T9" s="25">
        <v>0</v>
      </c>
      <c r="U9" s="25">
        <v>0</v>
      </c>
      <c r="V9" s="25" t="s">
        <v>121</v>
      </c>
      <c r="W9" s="25"/>
    </row>
    <row r="10" spans="1:23" ht="20.100000000000001" customHeight="1" x14ac:dyDescent="0.3">
      <c r="A10" s="26">
        <v>100102</v>
      </c>
      <c r="B10" s="75" t="s">
        <v>312</v>
      </c>
      <c r="C10" s="7">
        <v>100102</v>
      </c>
      <c r="D10" s="7" t="s">
        <v>156</v>
      </c>
      <c r="E10" s="7">
        <v>1</v>
      </c>
      <c r="F10" s="7">
        <f>INDEX('!참조_ENUM'!$B$3:$B$64,MATCH(G10,'!참조_ENUM'!$C$3:$C$64,0))</f>
        <v>7</v>
      </c>
      <c r="G10" s="33" t="s">
        <v>441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137</v>
      </c>
      <c r="M10" s="4">
        <f>INDEX('!참조_ENUM'!$AD$3:$AD$5,MATCH(N10,'!참조_ENUM'!$AE$3:$AE$5,0))</f>
        <v>0</v>
      </c>
      <c r="N10" s="41" t="s">
        <v>114</v>
      </c>
      <c r="O10" s="4">
        <v>0</v>
      </c>
      <c r="P10" s="4">
        <v>0</v>
      </c>
      <c r="Q10" s="7">
        <v>100</v>
      </c>
      <c r="R10" s="92">
        <v>10010201</v>
      </c>
      <c r="S10" s="92">
        <v>0</v>
      </c>
      <c r="T10" s="4">
        <v>0</v>
      </c>
      <c r="U10" s="4">
        <v>0</v>
      </c>
      <c r="V10" s="4" t="s">
        <v>121</v>
      </c>
      <c r="W10" s="4"/>
    </row>
    <row r="11" spans="1:23" ht="20.100000000000001" customHeight="1" x14ac:dyDescent="0.3">
      <c r="A11" s="26">
        <v>100103</v>
      </c>
      <c r="B11" s="75" t="s">
        <v>313</v>
      </c>
      <c r="C11" s="7">
        <v>100103</v>
      </c>
      <c r="D11" s="7" t="s">
        <v>209</v>
      </c>
      <c r="E11" s="7">
        <v>1</v>
      </c>
      <c r="F11" s="7">
        <f>INDEX('!참조_ENUM'!$B$3:$B$64,MATCH(G11,'!참조_ENUM'!$C$3:$C$64,0))</f>
        <v>6</v>
      </c>
      <c r="G11" s="33" t="s">
        <v>113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137</v>
      </c>
      <c r="M11" s="4">
        <f>INDEX('!참조_ENUM'!$AD$3:$AD$5,MATCH(N11,'!참조_ENUM'!$AE$3:$AE$5,0))</f>
        <v>0</v>
      </c>
      <c r="N11" s="41" t="s">
        <v>114</v>
      </c>
      <c r="O11" s="4">
        <v>0</v>
      </c>
      <c r="P11" s="4">
        <v>0</v>
      </c>
      <c r="Q11" s="7">
        <v>100</v>
      </c>
      <c r="R11" s="4">
        <v>10010301</v>
      </c>
      <c r="S11" s="92">
        <v>0</v>
      </c>
      <c r="T11" s="4">
        <v>0</v>
      </c>
      <c r="U11" s="4">
        <v>0</v>
      </c>
      <c r="V11" s="4" t="s">
        <v>160</v>
      </c>
      <c r="W11" s="4"/>
    </row>
    <row r="12" spans="1:23" ht="20.100000000000001" customHeight="1" x14ac:dyDescent="0.3">
      <c r="A12" s="26">
        <v>100104</v>
      </c>
      <c r="B12" s="75" t="s">
        <v>314</v>
      </c>
      <c r="C12" s="7">
        <v>100103</v>
      </c>
      <c r="D12" s="7" t="s">
        <v>216</v>
      </c>
      <c r="E12" s="7">
        <v>1</v>
      </c>
      <c r="F12" s="7">
        <f>INDEX('!참조_ENUM'!$B$3:$B$64,MATCH(G12,'!참조_ENUM'!$C$3:$C$64,0))</f>
        <v>6</v>
      </c>
      <c r="G12" s="33" t="s">
        <v>113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137</v>
      </c>
      <c r="M12" s="4">
        <f>INDEX('!참조_ENUM'!$AD$3:$AD$5,MATCH(N12,'!참조_ENUM'!$AE$3:$AE$5,0))</f>
        <v>0</v>
      </c>
      <c r="N12" s="41" t="s">
        <v>114</v>
      </c>
      <c r="O12" s="4">
        <v>0</v>
      </c>
      <c r="P12" s="4">
        <v>0</v>
      </c>
      <c r="Q12" s="7">
        <v>100</v>
      </c>
      <c r="R12" s="4">
        <v>0</v>
      </c>
      <c r="S12" s="94">
        <v>10010311</v>
      </c>
      <c r="T12" s="4">
        <v>0</v>
      </c>
      <c r="U12" s="4">
        <v>0</v>
      </c>
      <c r="V12" s="4" t="s">
        <v>160</v>
      </c>
      <c r="W12" s="4"/>
    </row>
    <row r="13" spans="1:23" ht="20.100000000000001" customHeight="1" x14ac:dyDescent="0.3">
      <c r="A13" s="26">
        <v>100105</v>
      </c>
      <c r="B13" s="75" t="s">
        <v>315</v>
      </c>
      <c r="C13" s="7">
        <v>100103</v>
      </c>
      <c r="D13" s="7" t="s">
        <v>215</v>
      </c>
      <c r="E13" s="7">
        <v>1</v>
      </c>
      <c r="F13" s="7">
        <v>6</v>
      </c>
      <c r="G13" s="33" t="s">
        <v>113</v>
      </c>
      <c r="H13" s="7">
        <v>0</v>
      </c>
      <c r="I13" s="7">
        <v>1</v>
      </c>
      <c r="J13" s="7">
        <v>0</v>
      </c>
      <c r="K13" s="7">
        <v>2</v>
      </c>
      <c r="L13" s="44" t="s">
        <v>137</v>
      </c>
      <c r="M13" s="4">
        <v>0</v>
      </c>
      <c r="N13" s="41" t="s">
        <v>114</v>
      </c>
      <c r="O13" s="4">
        <v>0</v>
      </c>
      <c r="P13" s="4">
        <v>0</v>
      </c>
      <c r="Q13" s="7" t="s">
        <v>212</v>
      </c>
      <c r="R13" s="4">
        <v>10010201</v>
      </c>
      <c r="S13" s="92">
        <v>0</v>
      </c>
      <c r="T13" s="4">
        <v>0</v>
      </c>
      <c r="U13" s="4">
        <v>0</v>
      </c>
      <c r="V13" s="4" t="s">
        <v>121</v>
      </c>
      <c r="W13" s="4"/>
    </row>
    <row r="14" spans="1:23" ht="20.100000000000001" customHeight="1" x14ac:dyDescent="0.3">
      <c r="A14" s="31">
        <v>100106</v>
      </c>
      <c r="B14" s="77" t="s">
        <v>316</v>
      </c>
      <c r="C14" s="29">
        <v>100104</v>
      </c>
      <c r="D14" s="29" t="s">
        <v>404</v>
      </c>
      <c r="E14" s="29">
        <v>1</v>
      </c>
      <c r="F14" s="29">
        <f>INDEX('!참조_ENUM'!$B$3:$B$64,MATCH(G14,'!참조_ENUM'!$C$3:$C$64,0))</f>
        <v>2</v>
      </c>
      <c r="G14" s="35" t="s">
        <v>147</v>
      </c>
      <c r="H14" s="29">
        <v>0</v>
      </c>
      <c r="I14" s="29">
        <v>5</v>
      </c>
      <c r="J14" s="29">
        <v>0</v>
      </c>
      <c r="K14" s="29">
        <f>INDEX('!참조_ENUM'!$AH$3:$AH$5,MATCH(L14,'!참조_ENUM'!$AI$3:$AI$5,0))</f>
        <v>0</v>
      </c>
      <c r="L14" s="59" t="s">
        <v>114</v>
      </c>
      <c r="M14" s="30">
        <f>INDEX('!참조_ENUM'!$AD$3:$AD$5,MATCH(N14,'!참조_ENUM'!$AE$3:$AE$5,0))</f>
        <v>0</v>
      </c>
      <c r="N14" s="60" t="s">
        <v>114</v>
      </c>
      <c r="O14" s="30">
        <v>0</v>
      </c>
      <c r="P14" s="30">
        <v>0</v>
      </c>
      <c r="Q14" s="29">
        <v>100</v>
      </c>
      <c r="R14" s="30">
        <v>10010401</v>
      </c>
      <c r="S14" s="94">
        <v>0</v>
      </c>
      <c r="T14" s="30">
        <v>0</v>
      </c>
      <c r="U14" s="30">
        <v>0</v>
      </c>
      <c r="V14" s="30" t="s">
        <v>171</v>
      </c>
      <c r="W14" s="30"/>
    </row>
    <row r="15" spans="1:23" ht="20.100000000000001" customHeight="1" x14ac:dyDescent="0.3">
      <c r="A15" s="31">
        <v>100107</v>
      </c>
      <c r="B15" s="77" t="s">
        <v>317</v>
      </c>
      <c r="C15" s="29">
        <v>100104</v>
      </c>
      <c r="D15" s="29" t="s">
        <v>210</v>
      </c>
      <c r="E15" s="29">
        <v>1</v>
      </c>
      <c r="F15" s="29">
        <f>INDEX('!참조_ENUM'!$B$3:$B$64,MATCH(G15,'!참조_ENUM'!$C$3:$C$64,0))</f>
        <v>2</v>
      </c>
      <c r="G15" s="35" t="s">
        <v>147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59" t="s">
        <v>114</v>
      </c>
      <c r="M15" s="30">
        <f>INDEX('!참조_ENUM'!$AD$3:$AD$5,MATCH(N15,'!참조_ENUM'!$AE$3:$AE$5,0))</f>
        <v>0</v>
      </c>
      <c r="N15" s="60" t="s">
        <v>114</v>
      </c>
      <c r="O15" s="30">
        <v>0</v>
      </c>
      <c r="P15" s="30">
        <v>0</v>
      </c>
      <c r="Q15" s="29">
        <v>100</v>
      </c>
      <c r="R15" s="30">
        <v>0</v>
      </c>
      <c r="S15" s="94">
        <v>10010411</v>
      </c>
      <c r="T15" s="30">
        <v>0</v>
      </c>
      <c r="U15" s="30">
        <v>0</v>
      </c>
      <c r="V15" s="30" t="s">
        <v>213</v>
      </c>
      <c r="W15" s="30"/>
    </row>
    <row r="16" spans="1:23" ht="20.100000000000001" customHeight="1" thickBot="1" x14ac:dyDescent="0.35">
      <c r="A16" s="27">
        <v>100108</v>
      </c>
      <c r="B16" s="76" t="s">
        <v>318</v>
      </c>
      <c r="C16" s="23">
        <v>100104</v>
      </c>
      <c r="D16" s="23" t="s">
        <v>157</v>
      </c>
      <c r="E16" s="23">
        <v>1</v>
      </c>
      <c r="F16" s="23">
        <f>INDEX('!참조_ENUM'!$B$3:$B$64,MATCH(G16,'!참조_ENUM'!$C$3:$C$64,0))</f>
        <v>2</v>
      </c>
      <c r="G16" s="34" t="s">
        <v>147</v>
      </c>
      <c r="H16" s="23">
        <v>0</v>
      </c>
      <c r="I16" s="23">
        <v>5</v>
      </c>
      <c r="J16" s="23">
        <v>0</v>
      </c>
      <c r="K16" s="23">
        <f>INDEX('!참조_ENUM'!$AH$3:$AH$5,MATCH(L16,'!참조_ENUM'!$AI$3:$AI$5,0))</f>
        <v>0</v>
      </c>
      <c r="L16" s="45" t="s">
        <v>114</v>
      </c>
      <c r="M16" s="28">
        <f>INDEX('!참조_ENUM'!$AD$3:$AD$5,MATCH(N16,'!참조_ENUM'!$AE$3:$AE$5,0))</f>
        <v>0</v>
      </c>
      <c r="N16" s="42" t="s">
        <v>114</v>
      </c>
      <c r="O16" s="28">
        <v>0</v>
      </c>
      <c r="P16" s="28">
        <v>0</v>
      </c>
      <c r="Q16" s="23" t="s">
        <v>214</v>
      </c>
      <c r="R16" s="28">
        <v>10010402</v>
      </c>
      <c r="S16" s="93">
        <v>0</v>
      </c>
      <c r="T16" s="28">
        <v>0</v>
      </c>
      <c r="U16" s="28">
        <v>0</v>
      </c>
      <c r="V16" s="28" t="s">
        <v>121</v>
      </c>
      <c r="W16" s="28"/>
    </row>
    <row r="17" spans="1:23" ht="20.100000000000001" customHeight="1" x14ac:dyDescent="0.3">
      <c r="A17" s="37">
        <v>100201</v>
      </c>
      <c r="B17" s="78" t="s">
        <v>308</v>
      </c>
      <c r="C17" s="37">
        <v>100201</v>
      </c>
      <c r="D17" s="37" t="s">
        <v>187</v>
      </c>
      <c r="E17" s="37">
        <v>1</v>
      </c>
      <c r="F17" s="37">
        <f>INDEX('!참조_ENUM'!$B$3:$B$64,MATCH(G17,'!참조_ENUM'!$C$3:$C$64,0))</f>
        <v>6</v>
      </c>
      <c r="G17" s="38" t="s">
        <v>113</v>
      </c>
      <c r="H17" s="37">
        <v>0</v>
      </c>
      <c r="I17" s="37">
        <v>1</v>
      </c>
      <c r="J17" s="37">
        <v>0</v>
      </c>
      <c r="K17" s="37">
        <f>INDEX('!참조_ENUM'!$AH$3:$AH$5,MATCH(L17,'!참조_ENUM'!$AI$3:$AI$5,0))</f>
        <v>0</v>
      </c>
      <c r="L17" s="53" t="s">
        <v>114</v>
      </c>
      <c r="M17" s="39">
        <f>INDEX('!참조_ENUM'!$AD$3:$AD$5,MATCH(N17,'!참조_ENUM'!$AE$3:$AE$5,0))</f>
        <v>0</v>
      </c>
      <c r="N17" s="54" t="s">
        <v>114</v>
      </c>
      <c r="O17" s="39">
        <v>0</v>
      </c>
      <c r="P17" s="39">
        <v>0</v>
      </c>
      <c r="Q17" s="37" t="s">
        <v>289</v>
      </c>
      <c r="R17" s="39">
        <v>10020101</v>
      </c>
      <c r="S17" s="95">
        <v>0</v>
      </c>
      <c r="T17" s="39">
        <v>0</v>
      </c>
      <c r="U17" s="39">
        <v>0</v>
      </c>
      <c r="V17" s="39" t="s">
        <v>121</v>
      </c>
      <c r="W17" s="39" t="s">
        <v>343</v>
      </c>
    </row>
    <row r="18" spans="1:23" ht="20.100000000000001" customHeight="1" x14ac:dyDescent="0.3">
      <c r="A18" s="7">
        <v>100202</v>
      </c>
      <c r="B18" s="79" t="s">
        <v>319</v>
      </c>
      <c r="C18" s="7">
        <v>100202</v>
      </c>
      <c r="D18" s="7" t="s">
        <v>189</v>
      </c>
      <c r="E18" s="7">
        <v>1</v>
      </c>
      <c r="F18" s="7">
        <f>INDEX('!참조_ENUM'!$B$3:$B$64,MATCH(G18,'!참조_ENUM'!$C$3:$C$64,0))</f>
        <v>6</v>
      </c>
      <c r="G18" s="33" t="s">
        <v>113</v>
      </c>
      <c r="H18" s="7">
        <v>0</v>
      </c>
      <c r="I18" s="7">
        <v>1</v>
      </c>
      <c r="J18" s="7">
        <v>0</v>
      </c>
      <c r="K18" s="7">
        <f>INDEX('!참조_ENUM'!$AH$3:$AH$5,MATCH(L18,'!참조_ENUM'!$AI$3:$AI$5,0))</f>
        <v>0</v>
      </c>
      <c r="L18" s="44" t="s">
        <v>114</v>
      </c>
      <c r="M18" s="4">
        <f>INDEX('!참조_ENUM'!$AD$3:$AD$5,MATCH(N18,'!참조_ENUM'!$AE$3:$AE$5,0))</f>
        <v>0</v>
      </c>
      <c r="N18" s="41" t="s">
        <v>114</v>
      </c>
      <c r="O18" s="4">
        <v>0</v>
      </c>
      <c r="P18" s="4">
        <v>0</v>
      </c>
      <c r="Q18" s="7">
        <v>100</v>
      </c>
      <c r="R18" s="4">
        <v>10020201</v>
      </c>
      <c r="S18" s="92">
        <v>0</v>
      </c>
      <c r="T18" s="4">
        <v>0</v>
      </c>
      <c r="U18" s="4">
        <v>0</v>
      </c>
      <c r="V18" s="4" t="s">
        <v>121</v>
      </c>
      <c r="W18" s="4" t="s">
        <v>344</v>
      </c>
    </row>
    <row r="19" spans="1:23" ht="20.100000000000001" customHeight="1" x14ac:dyDescent="0.3">
      <c r="A19" s="7">
        <v>100203</v>
      </c>
      <c r="B19" s="79" t="s">
        <v>320</v>
      </c>
      <c r="C19" s="7">
        <v>100203</v>
      </c>
      <c r="D19" s="7" t="s">
        <v>295</v>
      </c>
      <c r="E19" s="7">
        <v>0</v>
      </c>
      <c r="F19" s="7">
        <f>INDEX('!참조_ENUM'!$B$3:$B$64,MATCH(G19,'!참조_ENUM'!$C$3:$C$64,0))</f>
        <v>22</v>
      </c>
      <c r="G19" s="33" t="s">
        <v>347</v>
      </c>
      <c r="H19" s="7">
        <v>0</v>
      </c>
      <c r="I19" s="7">
        <v>5</v>
      </c>
      <c r="J19" s="7">
        <v>3</v>
      </c>
      <c r="K19" s="7">
        <f>INDEX('!참조_ENUM'!$AH$3:$AH$5,MATCH(L19,'!참조_ENUM'!$AI$3:$AI$5,0))</f>
        <v>0</v>
      </c>
      <c r="L19" s="44" t="s">
        <v>114</v>
      </c>
      <c r="M19" s="4">
        <f>INDEX('!참조_ENUM'!$AD$3:$AD$5,MATCH(N19,'!참조_ENUM'!$AE$3:$AE$5,0))</f>
        <v>0</v>
      </c>
      <c r="N19" s="41" t="s">
        <v>114</v>
      </c>
      <c r="O19" s="4">
        <v>0</v>
      </c>
      <c r="P19" s="4">
        <v>0</v>
      </c>
      <c r="Q19" s="7">
        <v>100</v>
      </c>
      <c r="R19" s="4">
        <v>0</v>
      </c>
      <c r="S19" s="92">
        <v>10020311</v>
      </c>
      <c r="T19" s="4">
        <v>0</v>
      </c>
      <c r="U19" s="4">
        <v>0</v>
      </c>
      <c r="V19" s="4" t="s">
        <v>173</v>
      </c>
      <c r="W19" s="4"/>
    </row>
    <row r="20" spans="1:23" ht="20.100000000000001" customHeight="1" x14ac:dyDescent="0.3">
      <c r="A20" s="7">
        <v>100204</v>
      </c>
      <c r="B20" s="79" t="s">
        <v>321</v>
      </c>
      <c r="C20" s="7">
        <v>100204</v>
      </c>
      <c r="D20" s="7" t="s">
        <v>298</v>
      </c>
      <c r="E20" s="7">
        <v>1</v>
      </c>
      <c r="F20" s="7">
        <f>INDEX('!참조_ENUM'!$B$3:$B$64,MATCH(G20,'!참조_ENUM'!$C$3:$C$64,0))</f>
        <v>6</v>
      </c>
      <c r="G20" s="33" t="s">
        <v>113</v>
      </c>
      <c r="H20" s="7">
        <v>0</v>
      </c>
      <c r="I20" s="7">
        <v>1</v>
      </c>
      <c r="J20" s="7">
        <v>0</v>
      </c>
      <c r="K20" s="7">
        <f>INDEX('!참조_ENUM'!$AH$3:$AH$5,MATCH(L20,'!참조_ENUM'!$AI$3:$AI$5,0))</f>
        <v>1</v>
      </c>
      <c r="L20" s="44" t="s">
        <v>220</v>
      </c>
      <c r="M20" s="4">
        <f>INDEX('!참조_ENUM'!$AD$3:$AD$5,MATCH(N20,'!참조_ENUM'!$AE$3:$AE$5,0))</f>
        <v>0</v>
      </c>
      <c r="N20" s="41" t="s">
        <v>114</v>
      </c>
      <c r="O20" s="4">
        <v>0</v>
      </c>
      <c r="P20" s="4">
        <v>0</v>
      </c>
      <c r="Q20" s="7" t="s">
        <v>408</v>
      </c>
      <c r="R20" s="4">
        <v>10020401</v>
      </c>
      <c r="S20" s="92">
        <v>0</v>
      </c>
      <c r="T20" s="4">
        <v>0</v>
      </c>
      <c r="U20" s="4">
        <v>0</v>
      </c>
      <c r="V20" s="4" t="s">
        <v>121</v>
      </c>
      <c r="W20" s="4" t="s">
        <v>369</v>
      </c>
    </row>
    <row r="21" spans="1:23" ht="20.100000000000001" customHeight="1" thickBot="1" x14ac:dyDescent="0.35">
      <c r="A21" s="23">
        <v>100205</v>
      </c>
      <c r="B21" s="80" t="s">
        <v>322</v>
      </c>
      <c r="C21" s="23">
        <v>100204</v>
      </c>
      <c r="D21" s="23" t="s">
        <v>302</v>
      </c>
      <c r="E21" s="23">
        <v>0</v>
      </c>
      <c r="F21" s="23">
        <f>INDEX('!참조_ENUM'!$B$3:$B$64,MATCH(G21,'!참조_ENUM'!$C$3:$C$64,0))</f>
        <v>2</v>
      </c>
      <c r="G21" s="34" t="s">
        <v>147</v>
      </c>
      <c r="H21" s="23">
        <v>0</v>
      </c>
      <c r="I21" s="23">
        <v>5</v>
      </c>
      <c r="J21" s="23">
        <v>0</v>
      </c>
      <c r="K21" s="23">
        <f>INDEX('!참조_ENUM'!$AH$3:$AH$5,MATCH(L21,'!참조_ENUM'!$AI$3:$AI$5,0))</f>
        <v>0</v>
      </c>
      <c r="L21" s="45" t="s">
        <v>114</v>
      </c>
      <c r="M21" s="28">
        <f>INDEX('!참조_ENUM'!$AD$3:$AD$5,MATCH(N21,'!참조_ENUM'!$AE$3:$AE$5,0))</f>
        <v>0</v>
      </c>
      <c r="N21" s="42" t="s">
        <v>114</v>
      </c>
      <c r="O21" s="28">
        <v>0</v>
      </c>
      <c r="P21" s="28">
        <v>0</v>
      </c>
      <c r="Q21" s="23">
        <v>100</v>
      </c>
      <c r="R21" s="28">
        <v>0</v>
      </c>
      <c r="S21" s="93">
        <v>10020411</v>
      </c>
      <c r="T21" s="28">
        <v>0</v>
      </c>
      <c r="U21" s="28">
        <v>0</v>
      </c>
      <c r="V21" s="28" t="s">
        <v>278</v>
      </c>
      <c r="W21" s="28"/>
    </row>
    <row r="22" spans="1:23" ht="20.100000000000001" customHeight="1" x14ac:dyDescent="0.3">
      <c r="A22" s="37">
        <v>100301</v>
      </c>
      <c r="B22" s="78" t="s">
        <v>308</v>
      </c>
      <c r="C22" s="37">
        <v>100301</v>
      </c>
      <c r="D22" s="37" t="s">
        <v>300</v>
      </c>
      <c r="E22" s="37">
        <v>1</v>
      </c>
      <c r="F22" s="37">
        <f>INDEX('!참조_ENUM'!$B$3:$B$64,MATCH(G22,'!참조_ENUM'!$C$3:$C$64,0))</f>
        <v>6</v>
      </c>
      <c r="G22" s="38" t="s">
        <v>113</v>
      </c>
      <c r="H22" s="37">
        <v>0</v>
      </c>
      <c r="I22" s="37">
        <v>1</v>
      </c>
      <c r="J22" s="37">
        <v>0</v>
      </c>
      <c r="K22" s="37">
        <f>INDEX('!참조_ENUM'!$AH$3:$AH$5,MATCH(L22,'!참조_ENUM'!$AI$3:$AI$5,0))</f>
        <v>2</v>
      </c>
      <c r="L22" s="53" t="s">
        <v>137</v>
      </c>
      <c r="M22" s="39">
        <f>INDEX('!참조_ENUM'!$AD$3:$AD$5,MATCH(N22,'!참조_ENUM'!$AE$3:$AE$5,0))</f>
        <v>0</v>
      </c>
      <c r="N22" s="54" t="s">
        <v>114</v>
      </c>
      <c r="O22" s="39">
        <v>0</v>
      </c>
      <c r="P22" s="39">
        <v>0</v>
      </c>
      <c r="Q22" s="37" t="s">
        <v>289</v>
      </c>
      <c r="R22" s="39">
        <v>10030101</v>
      </c>
      <c r="S22" s="95">
        <v>0</v>
      </c>
      <c r="T22" s="39">
        <v>0</v>
      </c>
      <c r="U22" s="39">
        <v>0</v>
      </c>
      <c r="V22" s="39" t="s">
        <v>121</v>
      </c>
      <c r="W22" s="39" t="s">
        <v>352</v>
      </c>
    </row>
    <row r="23" spans="1:23" ht="20.100000000000001" customHeight="1" x14ac:dyDescent="0.3">
      <c r="A23" s="7">
        <v>100302</v>
      </c>
      <c r="B23" s="79" t="s">
        <v>323</v>
      </c>
      <c r="C23" s="7">
        <v>100302</v>
      </c>
      <c r="D23" s="7" t="s">
        <v>301</v>
      </c>
      <c r="E23" s="7">
        <v>1</v>
      </c>
      <c r="F23" s="7">
        <f>INDEX('!참조_ENUM'!$B$3:$B$64,MATCH(G23,'!참조_ENUM'!$C$3:$C$64,0))</f>
        <v>6</v>
      </c>
      <c r="G23" s="33" t="s">
        <v>113</v>
      </c>
      <c r="H23" s="7">
        <v>0</v>
      </c>
      <c r="I23" s="7">
        <v>1</v>
      </c>
      <c r="J23" s="7">
        <v>0</v>
      </c>
      <c r="K23" s="7">
        <f>INDEX('!참조_ENUM'!$AH$3:$AH$5,MATCH(L23,'!참조_ENUM'!$AI$3:$AI$5,0))</f>
        <v>2</v>
      </c>
      <c r="L23" s="44" t="s">
        <v>137</v>
      </c>
      <c r="M23" s="4">
        <f>INDEX('!참조_ENUM'!$AD$3:$AD$5,MATCH(N23,'!참조_ENUM'!$AE$3:$AE$5,0))</f>
        <v>0</v>
      </c>
      <c r="N23" s="41" t="s">
        <v>114</v>
      </c>
      <c r="O23" s="4">
        <v>0</v>
      </c>
      <c r="P23" s="4">
        <v>0</v>
      </c>
      <c r="Q23" s="7" t="s">
        <v>290</v>
      </c>
      <c r="R23" s="4">
        <v>10030201</v>
      </c>
      <c r="S23" s="92">
        <v>0</v>
      </c>
      <c r="T23" s="4">
        <v>0</v>
      </c>
      <c r="U23" s="4">
        <v>0</v>
      </c>
      <c r="V23" s="4" t="s">
        <v>121</v>
      </c>
      <c r="W23" s="4" t="s">
        <v>353</v>
      </c>
    </row>
    <row r="24" spans="1:23" ht="20.100000000000001" customHeight="1" x14ac:dyDescent="0.3">
      <c r="A24" s="7">
        <v>100303</v>
      </c>
      <c r="B24" s="79" t="s">
        <v>324</v>
      </c>
      <c r="C24" s="7">
        <v>100303</v>
      </c>
      <c r="D24" s="7" t="s">
        <v>291</v>
      </c>
      <c r="E24" s="7">
        <v>0</v>
      </c>
      <c r="F24" s="7">
        <f>INDEX('!참조_ENUM'!$B$3:$B$64,MATCH(G24,'!참조_ENUM'!$C$3:$C$64,0))</f>
        <v>21</v>
      </c>
      <c r="G24" s="33" t="s">
        <v>348</v>
      </c>
      <c r="H24" s="7">
        <v>0</v>
      </c>
      <c r="I24" s="7">
        <v>5</v>
      </c>
      <c r="J24" s="7">
        <v>3</v>
      </c>
      <c r="K24" s="7">
        <f>INDEX('!참조_ENUM'!$AH$3:$AH$5,MATCH(L24,'!참조_ENUM'!$AI$3:$AI$5,0))</f>
        <v>0</v>
      </c>
      <c r="L24" s="44" t="s">
        <v>114</v>
      </c>
      <c r="M24" s="4">
        <f>INDEX('!참조_ENUM'!$AD$3:$AD$5,MATCH(N24,'!참조_ENUM'!$AE$3:$AE$5,0))</f>
        <v>0</v>
      </c>
      <c r="N24" s="41" t="s">
        <v>114</v>
      </c>
      <c r="O24" s="4">
        <v>0</v>
      </c>
      <c r="P24" s="4">
        <v>0</v>
      </c>
      <c r="Q24" s="7">
        <v>100</v>
      </c>
      <c r="R24" s="4">
        <v>0</v>
      </c>
      <c r="S24" s="92">
        <v>10030311</v>
      </c>
      <c r="T24" s="4">
        <v>0</v>
      </c>
      <c r="U24" s="4">
        <v>0</v>
      </c>
      <c r="V24" s="4" t="s">
        <v>278</v>
      </c>
      <c r="W24" s="4"/>
    </row>
    <row r="25" spans="1:23" ht="20.100000000000001" customHeight="1" x14ac:dyDescent="0.3">
      <c r="A25" s="7">
        <v>100304</v>
      </c>
      <c r="B25" s="79" t="s">
        <v>325</v>
      </c>
      <c r="C25" s="7">
        <v>100304</v>
      </c>
      <c r="D25" s="7" t="s">
        <v>299</v>
      </c>
      <c r="E25" s="7">
        <v>1</v>
      </c>
      <c r="F25" s="7">
        <f>INDEX('!참조_ENUM'!$B$3:$B$64,MATCH(G25,'!참조_ENUM'!$C$3:$C$64,0))</f>
        <v>6</v>
      </c>
      <c r="G25" s="33" t="s">
        <v>113</v>
      </c>
      <c r="H25" s="7">
        <v>0</v>
      </c>
      <c r="I25" s="7">
        <v>1</v>
      </c>
      <c r="J25" s="7">
        <v>0</v>
      </c>
      <c r="K25" s="7">
        <f>INDEX('!참조_ENUM'!$AH$3:$AH$5,MATCH(L25,'!참조_ENUM'!$AI$3:$AI$5,0))</f>
        <v>1</v>
      </c>
      <c r="L25" s="44" t="s">
        <v>220</v>
      </c>
      <c r="M25" s="4">
        <f>INDEX('!참조_ENUM'!$AD$3:$AD$5,MATCH(N25,'!참조_ENUM'!$AE$3:$AE$5,0))</f>
        <v>0</v>
      </c>
      <c r="N25" s="41" t="s">
        <v>114</v>
      </c>
      <c r="O25" s="4">
        <v>0</v>
      </c>
      <c r="P25" s="4">
        <v>0</v>
      </c>
      <c r="Q25" s="7" t="s">
        <v>294</v>
      </c>
      <c r="R25" s="4">
        <v>10030401</v>
      </c>
      <c r="S25" s="92">
        <v>0</v>
      </c>
      <c r="T25" s="4">
        <v>0</v>
      </c>
      <c r="U25" s="4">
        <v>0</v>
      </c>
      <c r="V25" s="4" t="s">
        <v>121</v>
      </c>
      <c r="W25" s="4" t="s">
        <v>370</v>
      </c>
    </row>
    <row r="26" spans="1:23" ht="20.100000000000001" customHeight="1" thickBot="1" x14ac:dyDescent="0.35">
      <c r="A26" s="23">
        <v>100305</v>
      </c>
      <c r="B26" s="80" t="s">
        <v>326</v>
      </c>
      <c r="C26" s="23">
        <v>100304</v>
      </c>
      <c r="D26" s="23" t="s">
        <v>291</v>
      </c>
      <c r="E26" s="23">
        <v>0</v>
      </c>
      <c r="F26" s="23">
        <f>INDEX('!참조_ENUM'!$B$3:$B$64,MATCH(G26,'!참조_ENUM'!$C$3:$C$64,0))</f>
        <v>2</v>
      </c>
      <c r="G26" s="34" t="s">
        <v>147</v>
      </c>
      <c r="H26" s="23">
        <v>0</v>
      </c>
      <c r="I26" s="23">
        <v>5</v>
      </c>
      <c r="J26" s="23">
        <v>0</v>
      </c>
      <c r="K26" s="23">
        <f>INDEX('!참조_ENUM'!$AH$3:$AH$5,MATCH(L26,'!참조_ENUM'!$AI$3:$AI$5,0))</f>
        <v>0</v>
      </c>
      <c r="L26" s="45" t="s">
        <v>114</v>
      </c>
      <c r="M26" s="28">
        <f>INDEX('!참조_ENUM'!$AD$3:$AD$5,MATCH(N26,'!참조_ENUM'!$AE$3:$AE$5,0))</f>
        <v>0</v>
      </c>
      <c r="N26" s="42" t="s">
        <v>114</v>
      </c>
      <c r="O26" s="28">
        <v>0</v>
      </c>
      <c r="P26" s="28">
        <v>0</v>
      </c>
      <c r="Q26" s="23">
        <v>100</v>
      </c>
      <c r="R26" s="28">
        <v>0</v>
      </c>
      <c r="S26" s="93">
        <v>10030411</v>
      </c>
      <c r="T26" s="28">
        <v>0</v>
      </c>
      <c r="U26" s="28">
        <v>0</v>
      </c>
      <c r="V26" s="28" t="s">
        <v>278</v>
      </c>
      <c r="W26" s="28"/>
    </row>
    <row r="27" spans="1:23" ht="20.100000000000001" customHeight="1" x14ac:dyDescent="0.3">
      <c r="A27" s="37">
        <v>100401</v>
      </c>
      <c r="B27" s="78" t="s">
        <v>308</v>
      </c>
      <c r="C27" s="37">
        <v>100401</v>
      </c>
      <c r="D27" s="37" t="s">
        <v>188</v>
      </c>
      <c r="E27" s="37">
        <v>1</v>
      </c>
      <c r="F27" s="37">
        <f>INDEX('!참조_ENUM'!$B$3:$B$64,MATCH(G27,'!참조_ENUM'!$C$3:$C$64,0))</f>
        <v>6</v>
      </c>
      <c r="G27" s="38" t="s">
        <v>113</v>
      </c>
      <c r="H27" s="37">
        <v>0</v>
      </c>
      <c r="I27" s="37">
        <v>1</v>
      </c>
      <c r="J27" s="37">
        <v>0</v>
      </c>
      <c r="K27" s="37">
        <f>INDEX('!참조_ENUM'!$AH$3:$AH$5,MATCH(L27,'!참조_ENUM'!$AI$3:$AI$5,0))</f>
        <v>2</v>
      </c>
      <c r="L27" s="53" t="s">
        <v>137</v>
      </c>
      <c r="M27" s="39">
        <f>INDEX('!참조_ENUM'!$AD$3:$AD$5,MATCH(N27,'!참조_ENUM'!$AE$3:$AE$5,0))</f>
        <v>0</v>
      </c>
      <c r="N27" s="54" t="s">
        <v>114</v>
      </c>
      <c r="O27" s="39">
        <v>0</v>
      </c>
      <c r="P27" s="39">
        <v>0</v>
      </c>
      <c r="Q27" s="37" t="s">
        <v>212</v>
      </c>
      <c r="R27" s="39">
        <v>10040101</v>
      </c>
      <c r="S27" s="95">
        <v>0</v>
      </c>
      <c r="T27" s="39">
        <v>0</v>
      </c>
      <c r="U27" s="39">
        <v>0</v>
      </c>
      <c r="V27" s="39" t="s">
        <v>121</v>
      </c>
      <c r="W27" s="39" t="s">
        <v>383</v>
      </c>
    </row>
    <row r="28" spans="1:23" ht="20.100000000000001" customHeight="1" x14ac:dyDescent="0.3">
      <c r="A28" s="7">
        <v>100402</v>
      </c>
      <c r="B28" s="79" t="s">
        <v>407</v>
      </c>
      <c r="C28" s="7">
        <v>100402</v>
      </c>
      <c r="D28" s="7" t="s">
        <v>271</v>
      </c>
      <c r="E28" s="7">
        <v>1</v>
      </c>
      <c r="F28" s="7">
        <f>INDEX('!참조_ENUM'!$B$3:$B$64,MATCH(G28,'!참조_ENUM'!$C$3:$C$64,0))</f>
        <v>6</v>
      </c>
      <c r="G28" s="33" t="s">
        <v>113</v>
      </c>
      <c r="H28" s="7">
        <v>0</v>
      </c>
      <c r="I28" s="7">
        <v>5</v>
      </c>
      <c r="J28" s="7">
        <v>3</v>
      </c>
      <c r="K28" s="7">
        <f>INDEX('!참조_ENUM'!$AH$3:$AH$5,MATCH(L28,'!참조_ENUM'!$AI$3:$AI$5,0))</f>
        <v>2</v>
      </c>
      <c r="L28" s="44" t="s">
        <v>137</v>
      </c>
      <c r="M28" s="4">
        <f>INDEX('!참조_ENUM'!$AD$3:$AD$5,MATCH(N28,'!참조_ENUM'!$AE$3:$AE$5,0))</f>
        <v>0</v>
      </c>
      <c r="N28" s="41" t="s">
        <v>114</v>
      </c>
      <c r="O28" s="4">
        <v>0</v>
      </c>
      <c r="P28" s="4">
        <v>0</v>
      </c>
      <c r="Q28" s="7">
        <v>100</v>
      </c>
      <c r="R28" s="4">
        <v>10040201</v>
      </c>
      <c r="S28" s="92">
        <v>10040211</v>
      </c>
      <c r="T28" s="4">
        <v>0</v>
      </c>
      <c r="U28" s="4">
        <v>0</v>
      </c>
      <c r="V28" s="4" t="s">
        <v>121</v>
      </c>
      <c r="W28" s="4" t="s">
        <v>384</v>
      </c>
    </row>
    <row r="29" spans="1:23" ht="20.100000000000001" customHeight="1" x14ac:dyDescent="0.3">
      <c r="A29" s="7">
        <v>100403</v>
      </c>
      <c r="B29" s="79" t="s">
        <v>327</v>
      </c>
      <c r="C29" s="7">
        <v>100403</v>
      </c>
      <c r="D29" s="7" t="s">
        <v>272</v>
      </c>
      <c r="E29" s="7">
        <v>0</v>
      </c>
      <c r="F29" s="7">
        <f>INDEX('!참조_ENUM'!$B$3:$B$64,MATCH(G29,'!참조_ENUM'!$C$3:$C$64,0))</f>
        <v>1</v>
      </c>
      <c r="G29" s="33" t="s">
        <v>172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137</v>
      </c>
      <c r="M29" s="4">
        <f>INDEX('!참조_ENUM'!$AD$3:$AD$5,MATCH(N29,'!참조_ENUM'!$AE$3:$AE$5,0))</f>
        <v>0</v>
      </c>
      <c r="N29" s="41" t="s">
        <v>114</v>
      </c>
      <c r="O29" s="4">
        <v>0</v>
      </c>
      <c r="P29" s="4">
        <v>0</v>
      </c>
      <c r="Q29" s="7">
        <v>100</v>
      </c>
      <c r="R29" s="4">
        <v>10040301</v>
      </c>
      <c r="S29" s="92">
        <v>0</v>
      </c>
      <c r="T29" s="4">
        <v>0</v>
      </c>
      <c r="U29" s="4">
        <v>0</v>
      </c>
      <c r="V29" s="4" t="s">
        <v>278</v>
      </c>
      <c r="W29" s="4"/>
    </row>
    <row r="30" spans="1:23" ht="20.100000000000001" customHeight="1" x14ac:dyDescent="0.3">
      <c r="A30" s="7">
        <v>100404</v>
      </c>
      <c r="B30" s="79" t="s">
        <v>328</v>
      </c>
      <c r="C30" s="7">
        <v>100404</v>
      </c>
      <c r="D30" s="7" t="s">
        <v>268</v>
      </c>
      <c r="E30" s="7">
        <v>0</v>
      </c>
      <c r="F30" s="7">
        <f>INDEX('!참조_ENUM'!$B$3:$B$64,MATCH(G30,'!참조_ENUM'!$C$3:$C$64,0))</f>
        <v>2</v>
      </c>
      <c r="G30" s="33" t="s">
        <v>147</v>
      </c>
      <c r="H30" s="7">
        <v>0</v>
      </c>
      <c r="I30" s="7">
        <v>5</v>
      </c>
      <c r="J30" s="7">
        <v>0</v>
      </c>
      <c r="K30" s="7">
        <f>INDEX('!참조_ENUM'!$AH$3:$AH$5,MATCH(L30,'!참조_ENUM'!$AI$3:$AI$5,0))</f>
        <v>0</v>
      </c>
      <c r="L30" s="44" t="s">
        <v>114</v>
      </c>
      <c r="M30" s="4">
        <f>INDEX('!참조_ENUM'!$AD$3:$AD$5,MATCH(N30,'!참조_ENUM'!$AE$3:$AE$5,0))</f>
        <v>0</v>
      </c>
      <c r="N30" s="41" t="s">
        <v>114</v>
      </c>
      <c r="O30" s="4">
        <v>0</v>
      </c>
      <c r="P30" s="4">
        <v>0</v>
      </c>
      <c r="Q30" s="7">
        <v>100</v>
      </c>
      <c r="R30" s="4">
        <v>0</v>
      </c>
      <c r="S30" s="92">
        <v>10040411</v>
      </c>
      <c r="T30" s="4">
        <v>0</v>
      </c>
      <c r="U30" s="4">
        <v>0</v>
      </c>
      <c r="V30" s="4" t="s">
        <v>278</v>
      </c>
      <c r="W30" s="4"/>
    </row>
    <row r="31" spans="1:23" ht="20.100000000000001" customHeight="1" x14ac:dyDescent="0.3">
      <c r="A31" s="7">
        <v>100405</v>
      </c>
      <c r="B31" s="79" t="s">
        <v>329</v>
      </c>
      <c r="C31" s="7">
        <v>100404</v>
      </c>
      <c r="D31" s="7" t="s">
        <v>269</v>
      </c>
      <c r="E31" s="7">
        <v>0</v>
      </c>
      <c r="F31" s="7">
        <f>INDEX('!참조_ENUM'!$B$3:$B$64,MATCH(G31,'!참조_ENUM'!$C$3:$C$64,0))</f>
        <v>2</v>
      </c>
      <c r="G31" s="33" t="s">
        <v>147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114</v>
      </c>
      <c r="M31" s="4">
        <f>INDEX('!참조_ENUM'!$AD$3:$AD$5,MATCH(N31,'!참조_ENUM'!$AE$3:$AE$5,0))</f>
        <v>0</v>
      </c>
      <c r="N31" s="41" t="s">
        <v>114</v>
      </c>
      <c r="O31" s="4">
        <v>0</v>
      </c>
      <c r="P31" s="4">
        <v>0</v>
      </c>
      <c r="Q31" s="7">
        <v>100</v>
      </c>
      <c r="R31" s="4">
        <v>0</v>
      </c>
      <c r="S31" s="92">
        <v>10040412</v>
      </c>
      <c r="T31" s="4">
        <v>0</v>
      </c>
      <c r="U31" s="4">
        <v>0</v>
      </c>
      <c r="V31" s="4" t="s">
        <v>280</v>
      </c>
      <c r="W31" s="4"/>
    </row>
    <row r="32" spans="1:23" ht="20.100000000000001" customHeight="1" x14ac:dyDescent="0.3">
      <c r="A32" s="7">
        <v>100406</v>
      </c>
      <c r="B32" s="79" t="s">
        <v>330</v>
      </c>
      <c r="C32" s="7">
        <v>100404</v>
      </c>
      <c r="D32" s="7" t="s">
        <v>270</v>
      </c>
      <c r="E32" s="7">
        <v>0</v>
      </c>
      <c r="F32" s="7">
        <f>INDEX('!참조_ENUM'!$B$3:$B$64,MATCH(G32,'!참조_ENUM'!$C$3:$C$64,0))</f>
        <v>1</v>
      </c>
      <c r="G32" s="33" t="s">
        <v>172</v>
      </c>
      <c r="H32" s="7">
        <v>0</v>
      </c>
      <c r="I32" s="7">
        <v>1</v>
      </c>
      <c r="J32" s="7">
        <v>0</v>
      </c>
      <c r="K32" s="7">
        <f>INDEX('!참조_ENUM'!$AH$3:$AH$5,MATCH(L32,'!참조_ENUM'!$AI$3:$AI$5,0))</f>
        <v>0</v>
      </c>
      <c r="L32" s="44" t="s">
        <v>114</v>
      </c>
      <c r="M32" s="4">
        <f>INDEX('!참조_ENUM'!$AD$3:$AD$5,MATCH(N32,'!참조_ENUM'!$AE$3:$AE$5,0))</f>
        <v>0</v>
      </c>
      <c r="N32" s="41" t="s">
        <v>114</v>
      </c>
      <c r="O32" s="4">
        <v>0</v>
      </c>
      <c r="P32" s="4">
        <v>0</v>
      </c>
      <c r="Q32" s="7" t="s">
        <v>382</v>
      </c>
      <c r="R32" s="4">
        <v>10040401</v>
      </c>
      <c r="S32" s="92">
        <v>0</v>
      </c>
      <c r="T32" s="4">
        <v>0</v>
      </c>
      <c r="U32" s="4">
        <v>0</v>
      </c>
      <c r="V32" s="4" t="s">
        <v>281</v>
      </c>
      <c r="W32" s="4"/>
    </row>
    <row r="33" spans="1:23" ht="20.100000000000001" customHeight="1" thickBot="1" x14ac:dyDescent="0.35">
      <c r="A33" s="83">
        <v>100407</v>
      </c>
      <c r="B33" s="84"/>
      <c r="C33" s="83">
        <v>100404</v>
      </c>
      <c r="D33" s="83" t="s">
        <v>392</v>
      </c>
      <c r="E33" s="83">
        <v>0</v>
      </c>
      <c r="F33" s="83">
        <f>INDEX('!참조_ENUM'!$B$3:$B$64,MATCH(G33,'!참조_ENUM'!$C$3:$C$64,0))</f>
        <v>2</v>
      </c>
      <c r="G33" s="85" t="s">
        <v>147</v>
      </c>
      <c r="H33" s="83">
        <v>0</v>
      </c>
      <c r="I33" s="83">
        <v>5</v>
      </c>
      <c r="J33" s="83">
        <v>0</v>
      </c>
      <c r="K33" s="83">
        <f>INDEX('!참조_ENUM'!$AH$3:$AH$5,MATCH(L33,'!참조_ENUM'!$AI$3:$AI$5,0))</f>
        <v>2</v>
      </c>
      <c r="L33" s="86" t="s">
        <v>137</v>
      </c>
      <c r="M33" s="87">
        <f>INDEX('!참조_ENUM'!$AD$3:$AD$5,MATCH(N33,'!참조_ENUM'!$AE$3:$AE$5,0))</f>
        <v>0</v>
      </c>
      <c r="N33" s="88" t="s">
        <v>114</v>
      </c>
      <c r="O33" s="87">
        <v>0</v>
      </c>
      <c r="P33" s="87">
        <v>0</v>
      </c>
      <c r="Q33" s="83">
        <v>100</v>
      </c>
      <c r="R33" s="87">
        <v>10040402</v>
      </c>
      <c r="S33" s="96">
        <v>0</v>
      </c>
      <c r="T33" s="87">
        <v>0</v>
      </c>
      <c r="U33" s="87">
        <v>0</v>
      </c>
      <c r="V33" s="87" t="s">
        <v>393</v>
      </c>
      <c r="W33" s="87" t="s">
        <v>389</v>
      </c>
    </row>
    <row r="34" spans="1:23" ht="20.100000000000001" customHeight="1" x14ac:dyDescent="0.3">
      <c r="A34" s="37">
        <v>100501</v>
      </c>
      <c r="B34" s="78" t="s">
        <v>308</v>
      </c>
      <c r="C34" s="37">
        <v>100501</v>
      </c>
      <c r="D34" s="37" t="s">
        <v>203</v>
      </c>
      <c r="E34" s="37">
        <v>1</v>
      </c>
      <c r="F34" s="37">
        <f>INDEX('!참조_ENUM'!$B$3:$B$64,MATCH(G34,'!참조_ENUM'!$C$3:$C$64,0))</f>
        <v>6</v>
      </c>
      <c r="G34" s="38" t="s">
        <v>113</v>
      </c>
      <c r="H34" s="37">
        <v>0</v>
      </c>
      <c r="I34" s="37">
        <v>1</v>
      </c>
      <c r="J34" s="37">
        <v>0</v>
      </c>
      <c r="K34" s="37">
        <f>INDEX('!참조_ENUM'!$AH$3:$AH$5,MATCH(L34,'!참조_ENUM'!$AI$3:$AI$5,0))</f>
        <v>0</v>
      </c>
      <c r="L34" s="53" t="s">
        <v>114</v>
      </c>
      <c r="M34" s="39">
        <f>INDEX('!참조_ENUM'!$AD$3:$AD$5,MATCH(N34,'!참조_ENUM'!$AE$3:$AE$5,0))</f>
        <v>0</v>
      </c>
      <c r="N34" s="54" t="s">
        <v>114</v>
      </c>
      <c r="O34" s="39">
        <v>0</v>
      </c>
      <c r="P34" s="39">
        <v>0</v>
      </c>
      <c r="Q34" s="37" t="s">
        <v>397</v>
      </c>
      <c r="R34" s="95">
        <v>10050101</v>
      </c>
      <c r="S34" s="95">
        <v>0</v>
      </c>
      <c r="T34" s="39">
        <v>0</v>
      </c>
      <c r="U34" s="39">
        <v>0</v>
      </c>
      <c r="V34" s="39" t="s">
        <v>171</v>
      </c>
      <c r="W34" s="39"/>
    </row>
    <row r="35" spans="1:23" ht="20.100000000000001" customHeight="1" x14ac:dyDescent="0.3">
      <c r="A35" s="7">
        <v>100502</v>
      </c>
      <c r="B35" s="79" t="s">
        <v>331</v>
      </c>
      <c r="C35" s="7">
        <v>100502</v>
      </c>
      <c r="D35" s="7" t="s">
        <v>204</v>
      </c>
      <c r="E35" s="7">
        <v>0</v>
      </c>
      <c r="F35" s="7">
        <f>INDEX('!참조_ENUM'!$B$3:$B$64,MATCH(G35,'!참조_ENUM'!$C$3:$C$64,0))</f>
        <v>1</v>
      </c>
      <c r="G35" s="33" t="s">
        <v>172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0</v>
      </c>
      <c r="L35" s="44" t="s">
        <v>114</v>
      </c>
      <c r="M35" s="4">
        <f>INDEX('!참조_ENUM'!$AD$3:$AD$5,MATCH(N35,'!참조_ENUM'!$AE$3:$AE$5,0))</f>
        <v>0</v>
      </c>
      <c r="N35" s="41" t="s">
        <v>114</v>
      </c>
      <c r="O35" s="4">
        <v>0</v>
      </c>
      <c r="P35" s="4">
        <v>0</v>
      </c>
      <c r="Q35" s="7">
        <v>100</v>
      </c>
      <c r="R35" s="4">
        <v>10050201</v>
      </c>
      <c r="S35" s="92">
        <v>0</v>
      </c>
      <c r="T35" s="4">
        <v>0</v>
      </c>
      <c r="U35" s="4">
        <v>0</v>
      </c>
      <c r="V35" s="4" t="s">
        <v>122</v>
      </c>
      <c r="W35" s="4"/>
    </row>
    <row r="36" spans="1:23" ht="20.100000000000001" customHeight="1" x14ac:dyDescent="0.3">
      <c r="A36" s="7">
        <v>100503</v>
      </c>
      <c r="B36" s="79" t="s">
        <v>332</v>
      </c>
      <c r="C36" s="7">
        <v>100503</v>
      </c>
      <c r="D36" s="7" t="s">
        <v>205</v>
      </c>
      <c r="E36" s="7">
        <v>1</v>
      </c>
      <c r="F36" s="7">
        <f>INDEX('!참조_ENUM'!$B$3:$B$64,MATCH(G36,'!참조_ENUM'!$C$3:$C$64,0))</f>
        <v>6</v>
      </c>
      <c r="G36" s="33" t="s">
        <v>113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0</v>
      </c>
      <c r="L36" s="44" t="s">
        <v>114</v>
      </c>
      <c r="M36" s="4">
        <f>INDEX('!참조_ENUM'!$AD$3:$AD$5,MATCH(N36,'!참조_ENUM'!$AE$3:$AE$5,0))</f>
        <v>0</v>
      </c>
      <c r="N36" s="41" t="s">
        <v>114</v>
      </c>
      <c r="O36" s="4">
        <v>0</v>
      </c>
      <c r="P36" s="4">
        <v>0</v>
      </c>
      <c r="Q36" s="7">
        <v>100</v>
      </c>
      <c r="R36" s="92">
        <v>10050301</v>
      </c>
      <c r="S36" s="92">
        <v>0</v>
      </c>
      <c r="T36" s="4">
        <v>0</v>
      </c>
      <c r="U36" s="4">
        <v>0</v>
      </c>
      <c r="V36" s="4" t="s">
        <v>171</v>
      </c>
      <c r="W36" s="4"/>
    </row>
    <row r="37" spans="1:23" ht="20.100000000000001" customHeight="1" x14ac:dyDescent="0.3">
      <c r="A37" s="7">
        <v>100504</v>
      </c>
      <c r="B37" s="79" t="s">
        <v>396</v>
      </c>
      <c r="C37" s="7">
        <v>100504</v>
      </c>
      <c r="D37" s="7" t="s">
        <v>398</v>
      </c>
      <c r="E37" s="7">
        <v>1</v>
      </c>
      <c r="F37" s="7">
        <f>INDEX('!참조_ENUM'!$B$3:$B$64,MATCH(G37,'!참조_ENUM'!$C$3:$C$64,0))</f>
        <v>2</v>
      </c>
      <c r="G37" s="33" t="s">
        <v>147</v>
      </c>
      <c r="H37" s="7">
        <v>0</v>
      </c>
      <c r="I37" s="7">
        <v>5</v>
      </c>
      <c r="J37" s="7">
        <v>0</v>
      </c>
      <c r="K37" s="7">
        <f>INDEX('!참조_ENUM'!$AH$3:$AH$5,MATCH(L37,'!참조_ENUM'!$AI$3:$AI$5,0))</f>
        <v>0</v>
      </c>
      <c r="L37" s="44" t="s">
        <v>114</v>
      </c>
      <c r="M37" s="4">
        <f>INDEX('!참조_ENUM'!$AD$3:$AD$5,MATCH(N37,'!참조_ENUM'!$AE$3:$AE$5,0))</f>
        <v>0</v>
      </c>
      <c r="N37" s="41" t="s">
        <v>114</v>
      </c>
      <c r="O37" s="4">
        <v>0</v>
      </c>
      <c r="P37" s="4">
        <v>0</v>
      </c>
      <c r="Q37" s="7" t="s">
        <v>382</v>
      </c>
      <c r="R37" s="4">
        <v>10050401</v>
      </c>
      <c r="S37" s="92">
        <v>0</v>
      </c>
      <c r="T37" s="4">
        <v>0</v>
      </c>
      <c r="U37" s="4">
        <v>0</v>
      </c>
      <c r="V37" s="4" t="s">
        <v>171</v>
      </c>
      <c r="W37" s="4"/>
    </row>
    <row r="38" spans="1:23" ht="20.100000000000001" customHeight="1" x14ac:dyDescent="0.3">
      <c r="A38" s="7">
        <v>100505</v>
      </c>
      <c r="B38" s="79"/>
      <c r="C38" s="7">
        <v>100504</v>
      </c>
      <c r="D38" s="7" t="s">
        <v>398</v>
      </c>
      <c r="E38" s="7">
        <v>1</v>
      </c>
      <c r="F38" s="7">
        <f>INDEX('!참조_ENUM'!$B$3:$B$64,MATCH(G38,'!참조_ENUM'!$C$3:$C$64,0))</f>
        <v>2</v>
      </c>
      <c r="G38" s="33" t="s">
        <v>147</v>
      </c>
      <c r="H38" s="7">
        <v>0</v>
      </c>
      <c r="I38" s="7">
        <v>5</v>
      </c>
      <c r="J38" s="7">
        <v>0</v>
      </c>
      <c r="K38" s="7">
        <f>INDEX('!참조_ENUM'!$AH$3:$AH$5,MATCH(L38,'!참조_ENUM'!$AI$3:$AI$5,0))</f>
        <v>2</v>
      </c>
      <c r="L38" s="44" t="s">
        <v>137</v>
      </c>
      <c r="M38" s="4">
        <f>INDEX('!참조_ENUM'!$AD$3:$AD$5,MATCH(N38,'!참조_ENUM'!$AE$3:$AE$5,0))</f>
        <v>0</v>
      </c>
      <c r="N38" s="41" t="s">
        <v>114</v>
      </c>
      <c r="O38" s="4">
        <v>0</v>
      </c>
      <c r="P38" s="4">
        <v>0</v>
      </c>
      <c r="Q38" s="7">
        <v>100</v>
      </c>
      <c r="R38" s="4">
        <v>0</v>
      </c>
      <c r="S38" s="92">
        <v>0</v>
      </c>
      <c r="T38" s="4">
        <v>0</v>
      </c>
      <c r="U38" s="4">
        <v>0</v>
      </c>
      <c r="V38" s="4" t="s">
        <v>393</v>
      </c>
      <c r="W38" s="72" t="s">
        <v>400</v>
      </c>
    </row>
    <row r="39" spans="1:23" ht="20.100000000000001" customHeight="1" thickBot="1" x14ac:dyDescent="0.35">
      <c r="A39" s="83">
        <v>100506</v>
      </c>
      <c r="B39" s="84" t="s">
        <v>333</v>
      </c>
      <c r="C39" s="83">
        <v>100504</v>
      </c>
      <c r="D39" s="83" t="s">
        <v>399</v>
      </c>
      <c r="E39" s="83">
        <v>0</v>
      </c>
      <c r="F39" s="83">
        <f>INDEX('!참조_ENUM'!$B$3:$B$64,MATCH(G39,'!참조_ENUM'!$C$3:$C$64,0))</f>
        <v>1</v>
      </c>
      <c r="G39" s="85" t="s">
        <v>172</v>
      </c>
      <c r="H39" s="83">
        <v>0</v>
      </c>
      <c r="I39" s="83">
        <v>1</v>
      </c>
      <c r="J39" s="83">
        <v>0</v>
      </c>
      <c r="K39" s="83">
        <f>INDEX('!참조_ENUM'!$AH$3:$AH$5,MATCH(L39,'!참조_ENUM'!$AI$3:$AI$5,0))</f>
        <v>0</v>
      </c>
      <c r="L39" s="86" t="s">
        <v>114</v>
      </c>
      <c r="M39" s="87">
        <f>INDEX('!참조_ENUM'!$AD$3:$AD$5,MATCH(N39,'!참조_ENUM'!$AE$3:$AE$5,0))</f>
        <v>0</v>
      </c>
      <c r="N39" s="88" t="s">
        <v>114</v>
      </c>
      <c r="O39" s="87">
        <v>0</v>
      </c>
      <c r="P39" s="87">
        <v>0</v>
      </c>
      <c r="Q39" s="83">
        <v>100</v>
      </c>
      <c r="R39" s="87">
        <v>0</v>
      </c>
      <c r="S39" s="96">
        <v>10050411</v>
      </c>
      <c r="T39" s="87">
        <v>0</v>
      </c>
      <c r="U39" s="87">
        <v>0</v>
      </c>
      <c r="V39" s="87" t="s">
        <v>278</v>
      </c>
      <c r="W39" s="87"/>
    </row>
    <row r="40" spans="1:23" ht="20.100000000000001" customHeight="1" x14ac:dyDescent="0.3">
      <c r="A40" s="37">
        <v>100601</v>
      </c>
      <c r="B40" s="78" t="s">
        <v>308</v>
      </c>
      <c r="C40" s="37">
        <v>100601</v>
      </c>
      <c r="D40" s="37" t="s">
        <v>221</v>
      </c>
      <c r="E40" s="37">
        <v>1</v>
      </c>
      <c r="F40" s="37">
        <f>INDEX('!참조_ENUM'!$B$3:$B$64,MATCH(G40,'!참조_ENUM'!$C$3:$C$64,0))</f>
        <v>6</v>
      </c>
      <c r="G40" s="38" t="s">
        <v>113</v>
      </c>
      <c r="H40" s="37">
        <v>0</v>
      </c>
      <c r="I40" s="37">
        <v>1</v>
      </c>
      <c r="J40" s="37">
        <v>0</v>
      </c>
      <c r="K40" s="37">
        <f>INDEX('!참조_ENUM'!$AH$3:$AH$5,MATCH(L40,'!참조_ENUM'!$AI$3:$AI$5,0))</f>
        <v>2</v>
      </c>
      <c r="L40" s="53" t="s">
        <v>137</v>
      </c>
      <c r="M40" s="39">
        <f>INDEX('!참조_ENUM'!$AD$3:$AD$5,MATCH(N40,'!참조_ENUM'!$AE$3:$AE$5,0))</f>
        <v>0</v>
      </c>
      <c r="N40" s="54" t="s">
        <v>114</v>
      </c>
      <c r="O40" s="39">
        <v>0</v>
      </c>
      <c r="P40" s="39">
        <v>0</v>
      </c>
      <c r="Q40" s="37">
        <v>100</v>
      </c>
      <c r="R40" s="39">
        <v>10060101</v>
      </c>
      <c r="S40" s="95">
        <v>0</v>
      </c>
      <c r="T40" s="39">
        <v>0</v>
      </c>
      <c r="U40" s="39">
        <v>0</v>
      </c>
      <c r="V40" s="39" t="s">
        <v>121</v>
      </c>
      <c r="W40" s="39" t="s">
        <v>361</v>
      </c>
    </row>
    <row r="41" spans="1:23" ht="20.100000000000001" customHeight="1" x14ac:dyDescent="0.3">
      <c r="A41" s="7">
        <v>100602</v>
      </c>
      <c r="B41" s="79"/>
      <c r="C41" s="7">
        <v>100602</v>
      </c>
      <c r="D41" s="7" t="s">
        <v>222</v>
      </c>
      <c r="E41" s="7">
        <v>1</v>
      </c>
      <c r="F41" s="7">
        <f>INDEX('!참조_ENUM'!$B$3:$B$64,MATCH(G41,'!참조_ENUM'!$C$3:$C$64,0))</f>
        <v>6</v>
      </c>
      <c r="G41" s="33" t="s">
        <v>113</v>
      </c>
      <c r="H41" s="7">
        <v>0</v>
      </c>
      <c r="I41" s="7">
        <v>1</v>
      </c>
      <c r="J41" s="7">
        <v>0</v>
      </c>
      <c r="K41" s="7">
        <f>INDEX('!참조_ENUM'!$AH$3:$AH$5,MATCH(L41,'!참조_ENUM'!$AI$3:$AI$5,0))</f>
        <v>2</v>
      </c>
      <c r="L41" s="44" t="s">
        <v>137</v>
      </c>
      <c r="M41" s="4">
        <f>INDEX('!참조_ENUM'!$AD$3:$AD$5,MATCH(N41,'!참조_ENUM'!$AE$3:$AE$5,0))</f>
        <v>0</v>
      </c>
      <c r="N41" s="41" t="s">
        <v>114</v>
      </c>
      <c r="O41" s="4">
        <v>0</v>
      </c>
      <c r="P41" s="4">
        <v>0</v>
      </c>
      <c r="Q41" s="7">
        <v>100</v>
      </c>
      <c r="R41" s="4">
        <v>0</v>
      </c>
      <c r="S41" s="92">
        <v>0</v>
      </c>
      <c r="T41" s="4">
        <v>0</v>
      </c>
      <c r="U41" s="4">
        <v>0</v>
      </c>
      <c r="V41" s="4" t="s">
        <v>366</v>
      </c>
      <c r="W41" s="4" t="s">
        <v>374</v>
      </c>
    </row>
    <row r="42" spans="1:23" ht="20.100000000000001" customHeight="1" x14ac:dyDescent="0.3">
      <c r="A42" s="7">
        <v>100603</v>
      </c>
      <c r="B42" s="79" t="s">
        <v>334</v>
      </c>
      <c r="C42" s="7">
        <v>100602</v>
      </c>
      <c r="D42" s="7" t="s">
        <v>222</v>
      </c>
      <c r="E42" s="7">
        <v>1</v>
      </c>
      <c r="F42" s="7">
        <f>INDEX('!참조_ENUM'!$B$3:$B$64,MATCH(G42,'!참조_ENUM'!$C$3:$C$64,0))</f>
        <v>6</v>
      </c>
      <c r="G42" s="33" t="s">
        <v>113</v>
      </c>
      <c r="H42" s="7">
        <v>0</v>
      </c>
      <c r="I42" s="7">
        <v>1</v>
      </c>
      <c r="J42" s="7">
        <v>0</v>
      </c>
      <c r="K42" s="7">
        <f>INDEX('!참조_ENUM'!$AH$3:$AH$5,MATCH(L42,'!참조_ENUM'!$AI$3:$AI$5,0))</f>
        <v>0</v>
      </c>
      <c r="L42" s="44" t="s">
        <v>114</v>
      </c>
      <c r="M42" s="4">
        <f>INDEX('!참조_ENUM'!$AD$3:$AD$5,MATCH(N42,'!참조_ENUM'!$AE$3:$AE$5,0))</f>
        <v>0</v>
      </c>
      <c r="N42" s="41" t="s">
        <v>114</v>
      </c>
      <c r="O42" s="4">
        <v>0</v>
      </c>
      <c r="P42" s="4">
        <v>0</v>
      </c>
      <c r="Q42" s="7">
        <v>100</v>
      </c>
      <c r="R42" s="4">
        <v>10060201</v>
      </c>
      <c r="S42" s="92"/>
      <c r="T42" s="4">
        <v>0</v>
      </c>
      <c r="U42" s="4">
        <v>0</v>
      </c>
      <c r="V42" s="4" t="s">
        <v>121</v>
      </c>
      <c r="W42" s="4"/>
    </row>
    <row r="43" spans="1:23" ht="20.100000000000001" customHeight="1" x14ac:dyDescent="0.3">
      <c r="A43" s="7">
        <v>100604</v>
      </c>
      <c r="B43" s="79" t="s">
        <v>335</v>
      </c>
      <c r="C43" s="7">
        <v>100603</v>
      </c>
      <c r="D43" s="7" t="s">
        <v>223</v>
      </c>
      <c r="E43" s="7">
        <v>1</v>
      </c>
      <c r="F43" s="7">
        <f>INDEX('!참조_ENUM'!$B$3:$B$64,MATCH(G43,'!참조_ENUM'!$C$3:$C$64,0))</f>
        <v>2</v>
      </c>
      <c r="G43" s="33" t="s">
        <v>147</v>
      </c>
      <c r="H43" s="7">
        <v>0</v>
      </c>
      <c r="I43" s="7">
        <v>5</v>
      </c>
      <c r="J43" s="7">
        <v>0</v>
      </c>
      <c r="K43" s="7">
        <f>INDEX('!참조_ENUM'!$AH$3:$AH$5,MATCH(L43,'!참조_ENUM'!$AI$3:$AI$5,0))</f>
        <v>1</v>
      </c>
      <c r="L43" s="44" t="s">
        <v>220</v>
      </c>
      <c r="M43" s="4">
        <f>INDEX('!참조_ENUM'!$AD$3:$AD$5,MATCH(N43,'!참조_ENUM'!$AE$3:$AE$5,0))</f>
        <v>0</v>
      </c>
      <c r="N43" s="41" t="s">
        <v>114</v>
      </c>
      <c r="O43" s="4">
        <v>0</v>
      </c>
      <c r="P43" s="4">
        <v>0</v>
      </c>
      <c r="Q43" s="7">
        <v>100</v>
      </c>
      <c r="R43" s="4">
        <v>10060301</v>
      </c>
      <c r="S43" s="92">
        <v>0</v>
      </c>
      <c r="T43" s="4">
        <v>0</v>
      </c>
      <c r="U43" s="4">
        <v>0</v>
      </c>
      <c r="V43" s="4" t="s">
        <v>121</v>
      </c>
      <c r="W43" s="4"/>
    </row>
    <row r="44" spans="1:23" ht="20.100000000000001" customHeight="1" x14ac:dyDescent="0.3">
      <c r="A44" s="7">
        <v>100605</v>
      </c>
      <c r="B44" s="79" t="s">
        <v>336</v>
      </c>
      <c r="C44" s="7">
        <v>100603</v>
      </c>
      <c r="D44" s="7" t="s">
        <v>224</v>
      </c>
      <c r="E44" s="7">
        <v>1</v>
      </c>
      <c r="F44" s="7">
        <f>INDEX('!참조_ENUM'!$B$3:$B$64,MATCH(G44,'!참조_ENUM'!$C$3:$C$64,0))</f>
        <v>2</v>
      </c>
      <c r="G44" s="33" t="s">
        <v>147</v>
      </c>
      <c r="H44" s="7">
        <v>0</v>
      </c>
      <c r="I44" s="7">
        <v>5</v>
      </c>
      <c r="J44" s="7">
        <v>0</v>
      </c>
      <c r="K44" s="7">
        <f>INDEX('!참조_ENUM'!$AH$3:$AH$5,MATCH(L44,'!참조_ENUM'!$AI$3:$AI$5,0))</f>
        <v>0</v>
      </c>
      <c r="L44" s="44" t="s">
        <v>114</v>
      </c>
      <c r="M44" s="4">
        <f>INDEX('!참조_ENUM'!$AD$3:$AD$5,MATCH(N44,'!참조_ENUM'!$AE$3:$AE$5,0))</f>
        <v>0</v>
      </c>
      <c r="N44" s="41" t="s">
        <v>114</v>
      </c>
      <c r="O44" s="4">
        <v>0</v>
      </c>
      <c r="P44" s="4">
        <v>0</v>
      </c>
      <c r="Q44" s="7">
        <v>100</v>
      </c>
      <c r="R44" s="4">
        <v>0</v>
      </c>
      <c r="S44" s="92">
        <v>10060412</v>
      </c>
      <c r="T44" s="4">
        <v>0</v>
      </c>
      <c r="U44" s="4">
        <v>0</v>
      </c>
      <c r="V44" s="4" t="s">
        <v>278</v>
      </c>
      <c r="W44" s="4"/>
    </row>
    <row r="45" spans="1:23" ht="20.100000000000001" customHeight="1" x14ac:dyDescent="0.3">
      <c r="A45" s="7">
        <v>100606</v>
      </c>
      <c r="B45" s="79" t="s">
        <v>337</v>
      </c>
      <c r="C45" s="7">
        <v>100604</v>
      </c>
      <c r="D45" s="7" t="s">
        <v>225</v>
      </c>
      <c r="E45" s="7">
        <v>1</v>
      </c>
      <c r="F45" s="7">
        <f>INDEX('!참조_ENUM'!$B$3:$B$64,MATCH(G45,'!참조_ENUM'!$C$3:$C$64,0))</f>
        <v>2</v>
      </c>
      <c r="G45" s="33" t="s">
        <v>147</v>
      </c>
      <c r="H45" s="7">
        <v>0</v>
      </c>
      <c r="I45" s="7">
        <v>5</v>
      </c>
      <c r="J45" s="7">
        <v>0</v>
      </c>
      <c r="K45" s="7">
        <f>INDEX('!참조_ENUM'!$AH$3:$AH$5,MATCH(L45,'!참조_ENUM'!$AI$3:$AI$5,0))</f>
        <v>1</v>
      </c>
      <c r="L45" s="44" t="s">
        <v>220</v>
      </c>
      <c r="M45" s="4">
        <f>INDEX('!참조_ENUM'!$AD$3:$AD$5,MATCH(N45,'!참조_ENUM'!$AE$3:$AE$5,0))</f>
        <v>0</v>
      </c>
      <c r="N45" s="41" t="s">
        <v>114</v>
      </c>
      <c r="O45" s="4">
        <v>0</v>
      </c>
      <c r="P45" s="4">
        <v>0</v>
      </c>
      <c r="Q45" s="7" t="s">
        <v>371</v>
      </c>
      <c r="R45" s="4">
        <v>10060401</v>
      </c>
      <c r="S45" s="92">
        <v>0</v>
      </c>
      <c r="T45" s="4">
        <v>0</v>
      </c>
      <c r="U45" s="4">
        <v>0</v>
      </c>
      <c r="V45" s="4" t="s">
        <v>121</v>
      </c>
      <c r="W45" s="4" t="s">
        <v>365</v>
      </c>
    </row>
    <row r="46" spans="1:23" ht="20.100000000000001" customHeight="1" x14ac:dyDescent="0.3">
      <c r="A46" s="7">
        <v>100607</v>
      </c>
      <c r="B46" s="79" t="s">
        <v>338</v>
      </c>
      <c r="C46" s="7">
        <v>100604</v>
      </c>
      <c r="D46" s="7" t="s">
        <v>226</v>
      </c>
      <c r="E46" s="7">
        <v>1</v>
      </c>
      <c r="F46" s="7">
        <f>INDEX('!참조_ENUM'!$B$3:$B$64,MATCH(G46,'!참조_ENUM'!$C$3:$C$64,0))</f>
        <v>2</v>
      </c>
      <c r="G46" s="33" t="s">
        <v>147</v>
      </c>
      <c r="H46" s="7">
        <v>0</v>
      </c>
      <c r="I46" s="7">
        <v>5</v>
      </c>
      <c r="J46" s="7">
        <v>0</v>
      </c>
      <c r="K46" s="7">
        <f>INDEX('!참조_ENUM'!$AH$3:$AH$5,MATCH(L46,'!참조_ENUM'!$AI$3:$AI$5,0))</f>
        <v>0</v>
      </c>
      <c r="L46" s="44" t="s">
        <v>114</v>
      </c>
      <c r="M46" s="4">
        <f>INDEX('!참조_ENUM'!$AD$3:$AD$5,MATCH(N46,'!참조_ENUM'!$AE$3:$AE$5,0))</f>
        <v>0</v>
      </c>
      <c r="N46" s="41" t="s">
        <v>114</v>
      </c>
      <c r="O46" s="4">
        <v>0</v>
      </c>
      <c r="P46" s="4">
        <v>0</v>
      </c>
      <c r="Q46" s="7">
        <v>100</v>
      </c>
      <c r="R46" s="4">
        <v>0</v>
      </c>
      <c r="S46" s="92">
        <v>10060411</v>
      </c>
      <c r="T46" s="4">
        <v>0</v>
      </c>
      <c r="U46" s="4">
        <v>0</v>
      </c>
      <c r="V46" s="4" t="s">
        <v>280</v>
      </c>
      <c r="W46" s="4"/>
    </row>
    <row r="47" spans="1:23" ht="20.100000000000001" customHeight="1" x14ac:dyDescent="0.3">
      <c r="A47" s="7">
        <v>100608</v>
      </c>
      <c r="B47" s="79"/>
      <c r="C47" s="7">
        <v>100604</v>
      </c>
      <c r="D47" s="7" t="s">
        <v>225</v>
      </c>
      <c r="E47" s="7">
        <v>1</v>
      </c>
      <c r="F47" s="7">
        <f>INDEX('!참조_ENUM'!$B$3:$B$64,MATCH(G47,'!참조_ENUM'!$C$3:$C$64,0))</f>
        <v>2</v>
      </c>
      <c r="G47" s="33" t="s">
        <v>147</v>
      </c>
      <c r="H47" s="7">
        <v>0</v>
      </c>
      <c r="I47" s="7">
        <v>5</v>
      </c>
      <c r="J47" s="7">
        <v>0</v>
      </c>
      <c r="K47" s="7">
        <f>INDEX('!참조_ENUM'!$AH$3:$AH$5,MATCH(L47,'!참조_ENUM'!$AI$3:$AI$5,0))</f>
        <v>1</v>
      </c>
      <c r="L47" s="44" t="s">
        <v>220</v>
      </c>
      <c r="M47" s="4">
        <f>INDEX('!참조_ENUM'!$AD$3:$AD$5,MATCH(N47,'!참조_ENUM'!$AE$3:$AE$5,0))</f>
        <v>0</v>
      </c>
      <c r="N47" s="41" t="s">
        <v>114</v>
      </c>
      <c r="O47" s="4">
        <v>0</v>
      </c>
      <c r="P47" s="4">
        <v>0</v>
      </c>
      <c r="Q47" s="7">
        <v>100</v>
      </c>
      <c r="R47" s="4">
        <v>0</v>
      </c>
      <c r="S47" s="92">
        <v>0</v>
      </c>
      <c r="T47" s="4">
        <v>0</v>
      </c>
      <c r="U47" s="4">
        <v>0</v>
      </c>
      <c r="V47" s="4" t="s">
        <v>366</v>
      </c>
      <c r="W47" s="4" t="s">
        <v>364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E34:E47 E5:E12 E14:E27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N34:N47 N5:N29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L5:L47</xm:sqref>
        </x14:dataValidation>
        <x14:dataValidation type="list" allowBlank="1" showInputMessage="1" showErrorMessage="1" xr:uid="{3C5E7B1E-7CC4-44B0-8D75-0C9339872AAA}">
          <x14:formula1>
            <xm:f>'!참조_ENUM'!$C$3:$C$64</xm:f>
          </x14:formula1>
          <xm:sqref>G5:G47</xm:sqref>
        </x14:dataValidation>
        <x14:dataValidation type="list" allowBlank="1" showInputMessage="1" showErrorMessage="1" xr:uid="{03A75D14-D274-488E-BCFA-89F6CF5A5A5B}">
          <x14:formula1>
            <xm:f>'!참조_ENUM'!$O$10:$O$23</xm:f>
          </x14:formula1>
          <xm:sqref>V5:V47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sheetPr codeName="Sheet4"/>
  <dimension ref="A1:M32"/>
  <sheetViews>
    <sheetView workbookViewId="0">
      <pane xSplit="2" ySplit="4" topLeftCell="G5" activePane="bottomRight" state="frozen"/>
      <selection pane="topRight" activeCell="C1" sqref="C1"/>
      <selection pane="bottomLeft" activeCell="A5" sqref="A5"/>
      <selection pane="bottomRight" activeCell="M11" sqref="M11"/>
    </sheetView>
  </sheetViews>
  <sheetFormatPr defaultRowHeight="16.5" x14ac:dyDescent="0.3"/>
  <cols>
    <col min="1" max="1" width="26.125" bestFit="1" customWidth="1"/>
    <col min="2" max="2" width="59.25" customWidth="1"/>
    <col min="3" max="4" width="15" customWidth="1"/>
    <col min="5" max="6" width="26.125" customWidth="1"/>
    <col min="7" max="7" width="22.375" customWidth="1"/>
    <col min="8" max="8" width="20.5" bestFit="1" customWidth="1"/>
    <col min="9" max="9" width="7.375" bestFit="1" customWidth="1"/>
    <col min="11" max="11" width="10.5" bestFit="1" customWidth="1"/>
    <col min="12" max="12" width="13.375" bestFit="1" customWidth="1"/>
    <col min="13" max="13" width="85.875" bestFit="1" customWidth="1"/>
  </cols>
  <sheetData>
    <row r="1" spans="1:13" x14ac:dyDescent="0.3">
      <c r="A1" t="s">
        <v>44</v>
      </c>
      <c r="E1" s="6"/>
      <c r="F1" s="6"/>
    </row>
    <row r="2" spans="1:13" x14ac:dyDescent="0.3">
      <c r="A2" s="1" t="s">
        <v>48</v>
      </c>
      <c r="B2" s="1" t="s">
        <v>190</v>
      </c>
      <c r="C2" s="1" t="s">
        <v>184</v>
      </c>
      <c r="D2" s="1" t="s">
        <v>190</v>
      </c>
      <c r="E2" s="1" t="s">
        <v>69</v>
      </c>
      <c r="F2" s="1" t="s">
        <v>70</v>
      </c>
      <c r="G2" s="1" t="s">
        <v>26</v>
      </c>
      <c r="H2" s="1" t="s">
        <v>29</v>
      </c>
      <c r="I2" s="1" t="s">
        <v>36</v>
      </c>
      <c r="J2" s="1" t="s">
        <v>31</v>
      </c>
      <c r="K2" s="1" t="s">
        <v>165</v>
      </c>
      <c r="L2" s="1" t="s">
        <v>166</v>
      </c>
      <c r="M2" s="1" t="s">
        <v>83</v>
      </c>
    </row>
    <row r="3" spans="1:13" x14ac:dyDescent="0.3">
      <c r="A3" s="2" t="s">
        <v>164</v>
      </c>
      <c r="B3" s="11" t="s">
        <v>4</v>
      </c>
      <c r="C3" s="2" t="s">
        <v>195</v>
      </c>
      <c r="D3" s="11" t="s">
        <v>4</v>
      </c>
      <c r="E3" s="2" t="s">
        <v>71</v>
      </c>
      <c r="F3" s="2" t="s">
        <v>4</v>
      </c>
      <c r="G3" s="2" t="s">
        <v>27</v>
      </c>
      <c r="H3" s="2" t="s">
        <v>4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4</v>
      </c>
    </row>
    <row r="4" spans="1:13" ht="17.25" thickBot="1" x14ac:dyDescent="0.35">
      <c r="A4" s="20" t="s">
        <v>45</v>
      </c>
      <c r="B4" s="20" t="s">
        <v>403</v>
      </c>
      <c r="C4" s="20" t="s">
        <v>194</v>
      </c>
      <c r="D4" s="20" t="s">
        <v>193</v>
      </c>
      <c r="E4" s="20" t="s">
        <v>72</v>
      </c>
      <c r="F4" s="20" t="s">
        <v>73</v>
      </c>
      <c r="G4" s="20" t="s">
        <v>28</v>
      </c>
      <c r="H4" s="20" t="s">
        <v>30</v>
      </c>
      <c r="I4" s="20" t="s">
        <v>37</v>
      </c>
      <c r="J4" s="20" t="s">
        <v>32</v>
      </c>
      <c r="K4" s="20" t="s">
        <v>168</v>
      </c>
      <c r="L4" s="20" t="s">
        <v>169</v>
      </c>
      <c r="M4" s="20" t="s">
        <v>84</v>
      </c>
    </row>
    <row r="5" spans="1:13" x14ac:dyDescent="0.3">
      <c r="A5" s="24">
        <v>10000101</v>
      </c>
      <c r="B5" s="33" t="str">
        <f>INDEX(pc_skill_data!D:D, MATCH(A5, pc_skill_data!R:R, 0))</f>
        <v>루시아/일반/원거리 공격/공격력 100%</v>
      </c>
      <c r="C5" s="22">
        <f>INDEX('!참조_ENUM'!$AP$3:$AP$7,MATCH(D5,'!참조_ENUM'!$AQ$3:$AQ$7,0))</f>
        <v>4</v>
      </c>
      <c r="D5" s="32" t="s">
        <v>186</v>
      </c>
      <c r="E5" s="22">
        <f>INDEX('!참조_ENUM'!$R$3:$R$7,MATCH(F5,'!참조_ENUM'!$S$3:$S$7,0))</f>
        <v>2</v>
      </c>
      <c r="F5" s="32" t="s">
        <v>206</v>
      </c>
      <c r="G5" s="22">
        <f>INDEX('!참조_ENUM'!$F$3:$F$13,MATCH(H5,'!참조_ENUM'!$G$3:$G$13,0))</f>
        <v>201</v>
      </c>
      <c r="H5" s="32" t="s">
        <v>199</v>
      </c>
      <c r="I5" s="25">
        <v>0</v>
      </c>
      <c r="J5" s="22">
        <v>1</v>
      </c>
      <c r="K5" s="25">
        <v>0</v>
      </c>
      <c r="L5" s="22">
        <v>0</v>
      </c>
      <c r="M5" s="46" t="s">
        <v>128</v>
      </c>
    </row>
    <row r="6" spans="1:13" x14ac:dyDescent="0.3">
      <c r="A6" s="26">
        <v>10000201</v>
      </c>
      <c r="B6" s="33" t="str">
        <f>INDEX(pc_skill_data!D:D, MATCH(A6, pc_skill_data!R:R, 0))</f>
        <v>루시아/스킬1/원거리 스킬/체력이 가장 낮은 아군 체력 회복(즉발형)</v>
      </c>
      <c r="C6" s="7">
        <f>INDEX('!참조_ENUM'!$AP$3:$AP$7,MATCH(D6,'!참조_ENUM'!$AQ$3:$AQ$7,0))</f>
        <v>4</v>
      </c>
      <c r="D6" s="33" t="s">
        <v>186</v>
      </c>
      <c r="E6" s="7">
        <f>INDEX('!참조_ENUM'!$R$3:$R$7,MATCH(F6,'!참조_ENUM'!$S$3:$S$7,0))</f>
        <v>3</v>
      </c>
      <c r="F6" s="33" t="s">
        <v>197</v>
      </c>
      <c r="G6" s="7">
        <f>INDEX('!참조_ENUM'!$F$3:$F$13,MATCH(H6,'!참조_ENUM'!$G$3:$G$13,0))</f>
        <v>209</v>
      </c>
      <c r="H6" s="33" t="s">
        <v>273</v>
      </c>
      <c r="I6" s="4">
        <v>5</v>
      </c>
      <c r="J6" s="7">
        <v>1.5</v>
      </c>
      <c r="K6" s="4">
        <v>1</v>
      </c>
      <c r="L6" s="7">
        <v>5.0000000000000001E-3</v>
      </c>
      <c r="M6" s="47" t="s">
        <v>129</v>
      </c>
    </row>
    <row r="7" spans="1:13" x14ac:dyDescent="0.3">
      <c r="A7" s="26">
        <v>10000301</v>
      </c>
      <c r="B7" s="33" t="str">
        <f>INDEX(pc_skill_data!D:D, MATCH(A7, pc_skill_data!R:R, 0))</f>
        <v>루시아/스킬2/원거리 스킬/전방의 적 1명 공격(발사체 발사)</v>
      </c>
      <c r="C7" s="7">
        <f>INDEX('!참조_ENUM'!$AP$3:$AP$7,MATCH(D7,'!참조_ENUM'!$AQ$3:$AQ$7,0))</f>
        <v>4</v>
      </c>
      <c r="D7" s="33" t="s">
        <v>186</v>
      </c>
      <c r="E7" s="7">
        <f>INDEX('!참조_ENUM'!$R$3:$R$7,MATCH(F7,'!참조_ENUM'!$S$3:$S$7,0))</f>
        <v>2</v>
      </c>
      <c r="F7" s="33" t="s">
        <v>206</v>
      </c>
      <c r="G7" s="7">
        <f>INDEX('!참조_ENUM'!$F$3:$F$13,MATCH(H7,'!참조_ENUM'!$G$3:$G$13,0))</f>
        <v>201</v>
      </c>
      <c r="H7" s="33" t="s">
        <v>199</v>
      </c>
      <c r="I7" s="4">
        <v>10</v>
      </c>
      <c r="J7" s="7">
        <v>1.2</v>
      </c>
      <c r="K7" s="4">
        <v>1.3</v>
      </c>
      <c r="L7" s="7">
        <v>1E-3</v>
      </c>
      <c r="M7" s="47" t="s">
        <v>130</v>
      </c>
    </row>
    <row r="8" spans="1:13" ht="17.25" thickBot="1" x14ac:dyDescent="0.35">
      <c r="A8" s="27">
        <v>10000401</v>
      </c>
      <c r="B8" s="34" t="str">
        <f>INDEX(pc_skill_data!D:D, MATCH(A8, pc_skill_data!R:R, 0))</f>
        <v>루시아/궁극기/원거리 스킬/아군 전체 체력 회복(즉발형)</v>
      </c>
      <c r="C8" s="23">
        <f>INDEX('!참조_ENUM'!$AP$3:$AP$7,MATCH(D8,'!참조_ENUM'!$AQ$3:$AQ$7,0))</f>
        <v>4</v>
      </c>
      <c r="D8" s="34" t="s">
        <v>186</v>
      </c>
      <c r="E8" s="23">
        <f>INDEX('!참조_ENUM'!$R$3:$R$7,MATCH(F8,'!참조_ENUM'!$S$3:$S$7,0))</f>
        <v>3</v>
      </c>
      <c r="F8" s="34" t="s">
        <v>197</v>
      </c>
      <c r="G8" s="23">
        <f>INDEX('!참조_ENUM'!$F$3:$F$13,MATCH(H8,'!참조_ENUM'!$G$3:$G$13,0))</f>
        <v>209</v>
      </c>
      <c r="H8" s="34" t="s">
        <v>273</v>
      </c>
      <c r="I8" s="28">
        <v>15</v>
      </c>
      <c r="J8" s="23">
        <v>2.7</v>
      </c>
      <c r="K8" s="28">
        <v>2</v>
      </c>
      <c r="L8" s="23">
        <v>7.0000000000000001E-3</v>
      </c>
      <c r="M8" s="65" t="s">
        <v>201</v>
      </c>
    </row>
    <row r="9" spans="1:13" x14ac:dyDescent="0.3">
      <c r="A9" s="36">
        <v>10010101</v>
      </c>
      <c r="B9" s="38" t="str">
        <f>INDEX(pc_skill_data!D:D, MATCH(A9, pc_skill_data!R:R, 0))</f>
        <v>라일라/일반 (공격력 100%)</v>
      </c>
      <c r="C9" s="37">
        <f>INDEX('!참조_ENUM'!$AP$3:$AP$7,MATCH(D9,'!참조_ENUM'!$AQ$3:$AQ$7,0))</f>
        <v>1</v>
      </c>
      <c r="D9" s="38" t="s">
        <v>185</v>
      </c>
      <c r="E9" s="37">
        <f>INDEX('!참조_ENUM'!$R$3:$R$7,MATCH(F9,'!참조_ENUM'!$S$3:$S$7,0))</f>
        <v>1</v>
      </c>
      <c r="F9" s="38" t="s">
        <v>196</v>
      </c>
      <c r="G9" s="37">
        <f>INDEX('!참조_ENUM'!$F$3:$F$13,MATCH(H9,'!참조_ENUM'!$G$3:$G$13,0))</f>
        <v>201</v>
      </c>
      <c r="H9" s="38" t="s">
        <v>199</v>
      </c>
      <c r="I9" s="39">
        <v>0</v>
      </c>
      <c r="J9" s="37">
        <v>1</v>
      </c>
      <c r="K9" s="39">
        <v>0</v>
      </c>
      <c r="L9" s="37">
        <v>0</v>
      </c>
      <c r="M9" s="66" t="s">
        <v>409</v>
      </c>
    </row>
    <row r="10" spans="1:13" x14ac:dyDescent="0.3">
      <c r="A10" s="26">
        <v>10010201</v>
      </c>
      <c r="B10" s="33" t="str">
        <f>INDEX(pc_skill_data!D:D, MATCH(A10, pc_skill_data!R:R, 0))</f>
        <v>라일라/스킬 1/단일 공격</v>
      </c>
      <c r="C10" s="7">
        <f>INDEX('!참조_ENUM'!$AP$3:$AP$7,MATCH(D10,'!참조_ENUM'!$AQ$3:$AQ$7,0))</f>
        <v>1</v>
      </c>
      <c r="D10" s="33" t="s">
        <v>185</v>
      </c>
      <c r="E10" s="7">
        <f>INDEX('!참조_ENUM'!$R$3:$R$7,MATCH(F10,'!참조_ENUM'!$S$3:$S$7,0))</f>
        <v>1</v>
      </c>
      <c r="F10" s="33" t="s">
        <v>196</v>
      </c>
      <c r="G10" s="7">
        <f>INDEX('!참조_ENUM'!$F$3:$F$13,MATCH(H10,'!참조_ENUM'!$G$3:$G$13,0))</f>
        <v>201</v>
      </c>
      <c r="H10" s="33" t="s">
        <v>199</v>
      </c>
      <c r="I10" s="4">
        <v>10</v>
      </c>
      <c r="J10" s="7">
        <v>1.25</v>
      </c>
      <c r="K10" s="4">
        <v>1.5</v>
      </c>
      <c r="L10" s="7">
        <v>5.0000000000000001E-3</v>
      </c>
      <c r="M10" s="47" t="s">
        <v>217</v>
      </c>
    </row>
    <row r="11" spans="1:13" x14ac:dyDescent="0.3">
      <c r="A11" s="26">
        <v>10010301</v>
      </c>
      <c r="B11" s="33" t="str">
        <f>INDEX(pc_skill_data!D:D, MATCH(A11, pc_skill_data!R:R, 0))</f>
        <v>라일라/스킬2/가까운 대상에게 단일 공격/단발 (이펙트)</v>
      </c>
      <c r="C11" s="7">
        <f>INDEX('!참조_ENUM'!$AP$3:$AP$7,MATCH(D11,'!참조_ENUM'!$AQ$3:$AQ$7,0))</f>
        <v>1</v>
      </c>
      <c r="D11" s="33" t="s">
        <v>185</v>
      </c>
      <c r="E11" s="7">
        <f>INDEX('!참조_ENUM'!$R$3:$R$7,MATCH(F11,'!참조_ENUM'!$S$3:$S$7,0))</f>
        <v>4</v>
      </c>
      <c r="F11" s="33" t="s">
        <v>198</v>
      </c>
      <c r="G11" s="7">
        <f>INDEX('!참조_ENUM'!$F$3:$F$13,MATCH(H11,'!참조_ENUM'!$G$3:$G$13,0))</f>
        <v>201</v>
      </c>
      <c r="H11" s="33" t="s">
        <v>199</v>
      </c>
      <c r="I11" s="4">
        <v>5</v>
      </c>
      <c r="J11" s="7">
        <v>1.1000000000000001</v>
      </c>
      <c r="K11" s="4">
        <v>1</v>
      </c>
      <c r="L11" s="7">
        <v>1E-3</v>
      </c>
      <c r="M11" s="47" t="s">
        <v>409</v>
      </c>
    </row>
    <row r="12" spans="1:13" s="61" customFormat="1" x14ac:dyDescent="0.3">
      <c r="A12" s="26">
        <v>10010401</v>
      </c>
      <c r="B12" s="33" t="str">
        <f>INDEX(pc_skill_data!D:D, MATCH(A12, pc_skill_data!R:R, 0))</f>
        <v>라일라/궁극기/단일 공격</v>
      </c>
      <c r="C12" s="7">
        <f>INDEX('!참조_ENUM'!$AP$3:$AP$7,MATCH(D12,'!참조_ENUM'!$AQ$3:$AQ$7,0))</f>
        <v>1</v>
      </c>
      <c r="D12" s="33" t="s">
        <v>207</v>
      </c>
      <c r="E12" s="7">
        <f>INDEX('!참조_ENUM'!$R$3:$R$7,MATCH(F12,'!참조_ENUM'!$S$3:$S$7,0))</f>
        <v>1</v>
      </c>
      <c r="F12" s="33" t="s">
        <v>196</v>
      </c>
      <c r="G12" s="7">
        <f>INDEX('!참조_ENUM'!$F$3:$F$13,MATCH(H12,'!참조_ENUM'!$G$3:$G$13,0))</f>
        <v>201</v>
      </c>
      <c r="H12" s="33" t="s">
        <v>199</v>
      </c>
      <c r="I12" s="4">
        <v>15</v>
      </c>
      <c r="J12" s="7">
        <v>1.5</v>
      </c>
      <c r="K12" s="4">
        <v>1.7</v>
      </c>
      <c r="L12" s="7">
        <v>0.01</v>
      </c>
      <c r="M12" s="47" t="s">
        <v>155</v>
      </c>
    </row>
    <row r="13" spans="1:13" ht="17.25" thickBot="1" x14ac:dyDescent="0.35">
      <c r="A13" s="27">
        <v>10010402</v>
      </c>
      <c r="B13" s="34" t="str">
        <f>INDEX(pc_skill_data!D:D, MATCH(A13, pc_skill_data!R:R, 0))</f>
        <v>라일라/궁극기/전체 공격</v>
      </c>
      <c r="C13" s="23">
        <f>INDEX('!참조_ENUM'!$AP$3:$AP$7,MATCH(D13,'!참조_ENUM'!$AQ$3:$AQ$7,0))</f>
        <v>1</v>
      </c>
      <c r="D13" s="34" t="s">
        <v>185</v>
      </c>
      <c r="E13" s="23">
        <f>INDEX('!참조_ENUM'!$R$3:$R$7,MATCH(F13,'!참조_ENUM'!$S$3:$S$7,0))</f>
        <v>1</v>
      </c>
      <c r="F13" s="34" t="s">
        <v>196</v>
      </c>
      <c r="G13" s="23">
        <f>INDEX('!참조_ENUM'!$F$3:$F$13,MATCH(H13,'!참조_ENUM'!$G$3:$G$13,0))</f>
        <v>201</v>
      </c>
      <c r="H13" s="34" t="s">
        <v>199</v>
      </c>
      <c r="I13" s="28">
        <v>8</v>
      </c>
      <c r="J13" s="23">
        <v>1.2</v>
      </c>
      <c r="K13" s="28">
        <v>1.2</v>
      </c>
      <c r="L13" s="23">
        <v>7.0000000000000001E-3</v>
      </c>
      <c r="M13" s="65" t="s">
        <v>155</v>
      </c>
    </row>
    <row r="14" spans="1:13" x14ac:dyDescent="0.3">
      <c r="A14" s="69">
        <v>10020101</v>
      </c>
      <c r="B14" s="71" t="str">
        <f>INDEX(pc_skill_data!D:D, MATCH(A14, pc_skill_data!R:R, 0))</f>
        <v>바이올렛/일반</v>
      </c>
      <c r="C14" s="70">
        <f>INDEX('!참조_ENUM'!$AP$3:$AP$7,MATCH(D14,'!참조_ENUM'!$AQ$3:$AQ$7,0))</f>
        <v>2</v>
      </c>
      <c r="D14" s="71" t="s">
        <v>293</v>
      </c>
      <c r="E14" s="70">
        <f>INDEX('!참조_ENUM'!$R$3:$R$7,MATCH(F14,'!참조_ENUM'!$S$3:$S$7,0))</f>
        <v>1</v>
      </c>
      <c r="F14" s="71" t="s">
        <v>196</v>
      </c>
      <c r="G14" s="70">
        <f>INDEX('!참조_ENUM'!$F$3:$F$13,MATCH(H14,'!참조_ENUM'!$G$3:$G$13,0))</f>
        <v>201</v>
      </c>
      <c r="H14" s="71" t="s">
        <v>199</v>
      </c>
      <c r="I14" s="72">
        <v>0</v>
      </c>
      <c r="J14" s="70">
        <v>1</v>
      </c>
      <c r="K14" s="37">
        <v>0</v>
      </c>
      <c r="L14" s="37">
        <v>0</v>
      </c>
      <c r="M14" s="73" t="s">
        <v>345</v>
      </c>
    </row>
    <row r="15" spans="1:13" x14ac:dyDescent="0.3">
      <c r="A15" s="31">
        <v>10020201</v>
      </c>
      <c r="B15" s="35" t="str">
        <f>INDEX(pc_skill_data!D:D, MATCH(A15, pc_skill_data!R:R, 0))</f>
        <v>바이올렛/스킬1/전방 1명 대미지 (스킬 대미지 120%)</v>
      </c>
      <c r="C15" s="29">
        <f>INDEX('!참조_ENUM'!$AP$3:$AP$7,MATCH(D15,'!참조_ENUM'!$AQ$3:$AQ$7,0))</f>
        <v>2</v>
      </c>
      <c r="D15" s="35" t="s">
        <v>293</v>
      </c>
      <c r="E15" s="29">
        <f>INDEX('!참조_ENUM'!$R$3:$R$7,MATCH(F15,'!참조_ENUM'!$S$3:$S$7,0))</f>
        <v>1</v>
      </c>
      <c r="F15" s="35" t="s">
        <v>196</v>
      </c>
      <c r="G15" s="29">
        <f>INDEX('!참조_ENUM'!$F$3:$F$13,MATCH(H15,'!참조_ENUM'!$G$3:$G$13,0))</f>
        <v>201</v>
      </c>
      <c r="H15" s="35" t="s">
        <v>199</v>
      </c>
      <c r="I15" s="30">
        <v>10</v>
      </c>
      <c r="J15" s="29">
        <v>1.2</v>
      </c>
      <c r="K15" s="29">
        <v>1.5</v>
      </c>
      <c r="L15" s="29">
        <v>5.0000000000000001E-3</v>
      </c>
      <c r="M15" s="55" t="s">
        <v>346</v>
      </c>
    </row>
    <row r="16" spans="1:13" ht="17.25" thickBot="1" x14ac:dyDescent="0.35">
      <c r="A16" s="27">
        <v>10020401</v>
      </c>
      <c r="B16" s="34" t="str">
        <f>INDEX(pc_skill_data!D:D, MATCH(A16, pc_skill_data!R:R, 0))</f>
        <v>바이올렛/궁극기/전방 적 1명 공격 (스킬 대미지 250%)</v>
      </c>
      <c r="C16" s="23">
        <f>INDEX('!참조_ENUM'!$AP$3:$AP$7,MATCH(D16,'!참조_ENUM'!$AQ$3:$AQ$7,0))</f>
        <v>2</v>
      </c>
      <c r="D16" s="34" t="s">
        <v>293</v>
      </c>
      <c r="E16" s="23">
        <f>INDEX('!참조_ENUM'!$R$3:$R$7,MATCH(F16,'!참조_ENUM'!$S$3:$S$7,0))</f>
        <v>1</v>
      </c>
      <c r="F16" s="34" t="s">
        <v>196</v>
      </c>
      <c r="G16" s="23">
        <f>INDEX('!참조_ENUM'!$F$3:$F$13,MATCH(H16,'!참조_ENUM'!$G$3:$G$13,0))</f>
        <v>201</v>
      </c>
      <c r="H16" s="34" t="s">
        <v>199</v>
      </c>
      <c r="I16" s="28">
        <v>20</v>
      </c>
      <c r="J16" s="23">
        <v>3</v>
      </c>
      <c r="K16" s="23">
        <v>2</v>
      </c>
      <c r="L16" s="23">
        <v>1.4999999999999999E-2</v>
      </c>
      <c r="M16" s="65"/>
    </row>
    <row r="17" spans="1:13" x14ac:dyDescent="0.3">
      <c r="A17" s="31">
        <v>10030101</v>
      </c>
      <c r="B17" s="35" t="str">
        <f>INDEX(pc_skill_data!D:D, MATCH(A17, pc_skill_data!R:R, 0))</f>
        <v>데이지/일반/3연타</v>
      </c>
      <c r="C17" s="29">
        <f>INDEX('!참조_ENUM'!$AP$3:$AP$7,MATCH(D17,'!참조_ENUM'!$AQ$3:$AQ$7,0))</f>
        <v>2</v>
      </c>
      <c r="D17" s="35" t="s">
        <v>293</v>
      </c>
      <c r="E17" s="29">
        <f>INDEX('!참조_ENUM'!$R$3:$R$7,MATCH(F17,'!참조_ENUM'!$S$3:$S$7,0))</f>
        <v>1</v>
      </c>
      <c r="F17" s="35" t="s">
        <v>196</v>
      </c>
      <c r="G17" s="29">
        <f>INDEX('!참조_ENUM'!$F$3:$F$13,MATCH(H17,'!참조_ENUM'!$G$3:$G$13,0))</f>
        <v>201</v>
      </c>
      <c r="H17" s="35" t="s">
        <v>199</v>
      </c>
      <c r="I17" s="30">
        <v>0</v>
      </c>
      <c r="J17" s="29">
        <v>1</v>
      </c>
      <c r="K17" s="37">
        <v>0</v>
      </c>
      <c r="L17" s="37">
        <v>0</v>
      </c>
      <c r="M17" s="55" t="s">
        <v>356</v>
      </c>
    </row>
    <row r="18" spans="1:13" x14ac:dyDescent="0.3">
      <c r="A18" s="31">
        <v>10030201</v>
      </c>
      <c r="B18" s="35" t="str">
        <f>INDEX(pc_skill_data!D:D, MATCH(A18, pc_skill_data!R:R, 0))</f>
        <v>데이지/스킬1/전방 1명 5 연타 데미지(120%)</v>
      </c>
      <c r="C18" s="29">
        <f>INDEX('!참조_ENUM'!$AP$3:$AP$7,MATCH(D18,'!참조_ENUM'!$AQ$3:$AQ$7,0))</f>
        <v>2</v>
      </c>
      <c r="D18" s="35" t="s">
        <v>293</v>
      </c>
      <c r="E18" s="29">
        <f>INDEX('!참조_ENUM'!$R$3:$R$7,MATCH(F18,'!참조_ENUM'!$S$3:$S$7,0))</f>
        <v>1</v>
      </c>
      <c r="F18" s="35" t="s">
        <v>196</v>
      </c>
      <c r="G18" s="29">
        <f>INDEX('!참조_ENUM'!$F$3:$F$13,MATCH(H18,'!참조_ENUM'!$G$3:$G$13,0))</f>
        <v>201</v>
      </c>
      <c r="H18" s="35" t="s">
        <v>199</v>
      </c>
      <c r="I18" s="30">
        <v>10</v>
      </c>
      <c r="J18" s="29">
        <v>1.2</v>
      </c>
      <c r="K18" s="29">
        <v>1.5</v>
      </c>
      <c r="L18" s="29">
        <v>0.05</v>
      </c>
      <c r="M18" s="55" t="s">
        <v>357</v>
      </c>
    </row>
    <row r="19" spans="1:13" ht="17.25" thickBot="1" x14ac:dyDescent="0.35">
      <c r="A19" s="27">
        <v>10030401</v>
      </c>
      <c r="B19" s="34" t="str">
        <f>INDEX(pc_skill_data!D:D, MATCH(A19, pc_skill_data!R:R, 0))</f>
        <v>데이지/궁극기/ 전방 적 1명 18연타 (공격력 250%)</v>
      </c>
      <c r="C19" s="23">
        <f>INDEX('!참조_ENUM'!$AP$3:$AP$7,MATCH(D19,'!참조_ENUM'!$AQ$3:$AQ$7,0))</f>
        <v>2</v>
      </c>
      <c r="D19" s="34" t="s">
        <v>293</v>
      </c>
      <c r="E19" s="23">
        <f>INDEX('!참조_ENUM'!$R$3:$R$7,MATCH(F19,'!참조_ENUM'!$S$3:$S$7,0))</f>
        <v>1</v>
      </c>
      <c r="F19" s="34" t="s">
        <v>196</v>
      </c>
      <c r="G19" s="23">
        <f>INDEX('!참조_ENUM'!$F$3:$F$13,MATCH(H19,'!참조_ENUM'!$G$3:$G$13,0))</f>
        <v>201</v>
      </c>
      <c r="H19" s="34" t="s">
        <v>199</v>
      </c>
      <c r="I19" s="28">
        <v>20</v>
      </c>
      <c r="J19" s="23">
        <v>3</v>
      </c>
      <c r="K19" s="23">
        <v>2</v>
      </c>
      <c r="L19" s="23">
        <v>1.4999999999999999E-2</v>
      </c>
      <c r="M19" s="65"/>
    </row>
    <row r="20" spans="1:13" s="61" customFormat="1" x14ac:dyDescent="0.3">
      <c r="A20" s="36">
        <v>10040101</v>
      </c>
      <c r="B20" s="38" t="str">
        <f>INDEX(pc_skill_data!D:D, MATCH(A20, pc_skill_data!R:R, 0))</f>
        <v>에일린/일반</v>
      </c>
      <c r="C20" s="37">
        <f>INDEX('!참조_ENUM'!$AP$3:$AP$7,MATCH(D20,'!참조_ENUM'!$AQ$3:$AQ$7,0))</f>
        <v>1</v>
      </c>
      <c r="D20" s="38" t="s">
        <v>207</v>
      </c>
      <c r="E20" s="37">
        <f>INDEX('!참조_ENUM'!$R$3:$R$7,MATCH(F20,'!참조_ENUM'!$S$3:$S$7,0))</f>
        <v>1</v>
      </c>
      <c r="F20" s="38" t="s">
        <v>196</v>
      </c>
      <c r="G20" s="37">
        <f>INDEX('!참조_ENUM'!$F$3:$F$13,MATCH(H20,'!참조_ENUM'!$G$3:$G$13,0))</f>
        <v>201</v>
      </c>
      <c r="H20" s="38" t="s">
        <v>199</v>
      </c>
      <c r="I20" s="39">
        <v>0</v>
      </c>
      <c r="J20" s="37">
        <v>1</v>
      </c>
      <c r="K20" s="37">
        <v>0</v>
      </c>
      <c r="L20" s="37">
        <v>0</v>
      </c>
      <c r="M20" s="66" t="s">
        <v>410</v>
      </c>
    </row>
    <row r="21" spans="1:13" x14ac:dyDescent="0.3">
      <c r="A21" s="36">
        <v>10040201</v>
      </c>
      <c r="B21" s="38" t="str">
        <f>INDEX(pc_skill_data!D:D, MATCH(A21, pc_skill_data!R:R, 0))</f>
        <v>에일린/스킬1/기절 섬광탄</v>
      </c>
      <c r="C21" s="37">
        <f>INDEX('!참조_ENUM'!$AP$3:$AP$7,MATCH(D21,'!참조_ENUM'!$AQ$3:$AQ$7,0))</f>
        <v>1</v>
      </c>
      <c r="D21" s="38" t="s">
        <v>207</v>
      </c>
      <c r="E21" s="37">
        <f>INDEX('!참조_ENUM'!$R$3:$R$7,MATCH(F21,'!참조_ENUM'!$S$3:$S$7,0))</f>
        <v>1</v>
      </c>
      <c r="F21" s="38" t="s">
        <v>196</v>
      </c>
      <c r="G21" s="37">
        <f>INDEX('!참조_ENUM'!$F$3:$F$13,MATCH(H21,'!참조_ENUM'!$G$3:$G$13,0))</f>
        <v>201</v>
      </c>
      <c r="H21" s="38" t="s">
        <v>199</v>
      </c>
      <c r="I21" s="39">
        <v>10</v>
      </c>
      <c r="J21" s="37">
        <v>1</v>
      </c>
      <c r="K21" s="37">
        <v>1.5</v>
      </c>
      <c r="L21" s="37">
        <v>1E-3</v>
      </c>
      <c r="M21" s="66" t="s">
        <v>387</v>
      </c>
    </row>
    <row r="22" spans="1:13" s="61" customFormat="1" x14ac:dyDescent="0.3">
      <c r="A22" s="36">
        <v>10040301</v>
      </c>
      <c r="B22" s="38" t="str">
        <f>INDEX(pc_skill_data!D:D, MATCH(A22, pc_skill_data!R:R, 0))</f>
        <v>에일린/스킬2/자기 자신 회복</v>
      </c>
      <c r="C22" s="37">
        <f>INDEX('!참조_ENUM'!$AP$3:$AP$7,MATCH(D22,'!참조_ENUM'!$AQ$3:$AQ$7,0))</f>
        <v>1</v>
      </c>
      <c r="D22" s="38" t="s">
        <v>207</v>
      </c>
      <c r="E22" s="37">
        <f>INDEX('!참조_ENUM'!$R$3:$R$7,MATCH(F22,'!참조_ENUM'!$S$3:$S$7,0))</f>
        <v>3</v>
      </c>
      <c r="F22" s="38" t="s">
        <v>197</v>
      </c>
      <c r="G22" s="37">
        <f>INDEX('!참조_ENUM'!$F$3:$F$13,MATCH(H22,'!참조_ENUM'!$G$3:$G$13,0))</f>
        <v>209</v>
      </c>
      <c r="H22" s="38" t="s">
        <v>273</v>
      </c>
      <c r="I22" s="39">
        <v>50</v>
      </c>
      <c r="J22" s="37">
        <v>1.5</v>
      </c>
      <c r="K22" s="37">
        <v>1</v>
      </c>
      <c r="L22" s="37">
        <v>4.0000000000000001E-3</v>
      </c>
      <c r="M22" s="66" t="s">
        <v>385</v>
      </c>
    </row>
    <row r="23" spans="1:13" x14ac:dyDescent="0.3">
      <c r="A23" s="26">
        <v>10040401</v>
      </c>
      <c r="B23" s="33" t="str">
        <f>INDEX(pc_skill_data!D:D, MATCH(A23, pc_skill_data!R:R, 0))</f>
        <v>에일린/궁극기/자신 회복</v>
      </c>
      <c r="C23" s="7">
        <f>INDEX('!참조_ENUM'!$AP$3:$AP$7,MATCH(D23,'!참조_ENUM'!$AQ$3:$AQ$7,0))</f>
        <v>1</v>
      </c>
      <c r="D23" s="33" t="s">
        <v>185</v>
      </c>
      <c r="E23" s="7">
        <f>INDEX('!참조_ENUM'!$R$3:$R$7,MATCH(F23,'!참조_ENUM'!$S$3:$S$7,0))</f>
        <v>3</v>
      </c>
      <c r="F23" s="33" t="s">
        <v>197</v>
      </c>
      <c r="G23" s="7">
        <f>INDEX('!참조_ENUM'!$F$3:$F$13,MATCH(H23,'!참조_ENUM'!$G$3:$G$13,0))</f>
        <v>209</v>
      </c>
      <c r="H23" s="33" t="s">
        <v>273</v>
      </c>
      <c r="I23" s="4">
        <v>100</v>
      </c>
      <c r="J23" s="7">
        <v>2.7</v>
      </c>
      <c r="K23" s="7">
        <v>1</v>
      </c>
      <c r="L23" s="7">
        <v>8.0000000000000002E-3</v>
      </c>
      <c r="M23" s="47" t="s">
        <v>395</v>
      </c>
    </row>
    <row r="24" spans="1:13" ht="17.25" thickBot="1" x14ac:dyDescent="0.35">
      <c r="A24" s="89">
        <v>10040402</v>
      </c>
      <c r="B24" s="85" t="str">
        <f>INDEX(pc_skill_data!D:D, MATCH(A24, pc_skill_data!R:R, 0))</f>
        <v>에일린/궁극기/버프 빈 효과</v>
      </c>
      <c r="C24" s="83">
        <f>INDEX('!참조_ENUM'!$AP$3:$AP$7,MATCH(D24,'!참조_ENUM'!$AQ$3:$AQ$7,0))</f>
        <v>1</v>
      </c>
      <c r="D24" s="85" t="s">
        <v>185</v>
      </c>
      <c r="E24" s="83">
        <f>INDEX('!참조_ENUM'!$R$3:$R$7,MATCH(F24,'!참조_ENUM'!$S$3:$S$7,0))</f>
        <v>4</v>
      </c>
      <c r="F24" s="85" t="s">
        <v>198</v>
      </c>
      <c r="G24" s="83">
        <f>INDEX('!참조_ENUM'!$F$3:$F$13,MATCH(H24,'!참조_ENUM'!$G$3:$G$13,0))</f>
        <v>0</v>
      </c>
      <c r="H24" s="85" t="s">
        <v>114</v>
      </c>
      <c r="I24" s="87">
        <v>0</v>
      </c>
      <c r="J24" s="83">
        <v>0</v>
      </c>
      <c r="K24" s="83">
        <v>0</v>
      </c>
      <c r="L24" s="83">
        <v>0</v>
      </c>
      <c r="M24" s="90" t="s">
        <v>389</v>
      </c>
    </row>
    <row r="25" spans="1:13" x14ac:dyDescent="0.3">
      <c r="A25" s="24">
        <v>10050101</v>
      </c>
      <c r="B25" s="32" t="str">
        <f>INDEX(pc_skill_data!D:D, MATCH(A25, pc_skill_data!R:R, 0))</f>
        <v>클레어/근접 일반 공격(공격력 100%)</v>
      </c>
      <c r="C25" s="22">
        <f>INDEX('!참조_ENUM'!$AP$3:$AP$7,MATCH(D25,'!참조_ENUM'!$AQ$3:$AQ$7,0))</f>
        <v>2</v>
      </c>
      <c r="D25" s="32" t="s">
        <v>293</v>
      </c>
      <c r="E25" s="22">
        <f>INDEX('!참조_ENUM'!$R$3:$R$7,MATCH(F25,'!참조_ENUM'!$S$3:$S$7,0))</f>
        <v>1</v>
      </c>
      <c r="F25" s="32" t="s">
        <v>196</v>
      </c>
      <c r="G25" s="22">
        <f>INDEX('!참조_ENUM'!$F$3:$F$13,MATCH(H25,'!참조_ENUM'!$G$3:$G$13,0))</f>
        <v>201</v>
      </c>
      <c r="H25" s="32" t="s">
        <v>199</v>
      </c>
      <c r="I25" s="25">
        <v>0</v>
      </c>
      <c r="J25" s="22">
        <v>1</v>
      </c>
      <c r="K25" s="37">
        <v>0</v>
      </c>
      <c r="L25" s="37">
        <v>0</v>
      </c>
      <c r="M25" s="46" t="s">
        <v>174</v>
      </c>
    </row>
    <row r="26" spans="1:13" x14ac:dyDescent="0.3">
      <c r="A26" s="26">
        <v>10050201</v>
      </c>
      <c r="B26" s="33" t="str">
        <f>INDEX(pc_skill_data!D:D, MATCH(A26, pc_skill_data!R:R, 0))</f>
        <v>클레어/스킬1/자기 힐</v>
      </c>
      <c r="C26" s="7">
        <f>INDEX('!참조_ENUM'!$AP$3:$AP$7,MATCH(D26,'!참조_ENUM'!$AQ$3:$AQ$7,0))</f>
        <v>2</v>
      </c>
      <c r="D26" s="33" t="s">
        <v>293</v>
      </c>
      <c r="E26" s="7">
        <f>INDEX('!참조_ENUM'!$R$3:$R$7,MATCH(F26,'!참조_ENUM'!$S$3:$S$7,0))</f>
        <v>3</v>
      </c>
      <c r="F26" s="33" t="s">
        <v>197</v>
      </c>
      <c r="G26" s="7">
        <f>INDEX('!참조_ENUM'!$F$3:$F$13,MATCH(H26,'!참조_ENUM'!$G$3:$G$13,0))</f>
        <v>209</v>
      </c>
      <c r="H26" s="33" t="s">
        <v>273</v>
      </c>
      <c r="I26" s="4">
        <v>60</v>
      </c>
      <c r="J26" s="7">
        <v>1.5</v>
      </c>
      <c r="K26" s="7">
        <v>1</v>
      </c>
      <c r="L26" s="7">
        <v>4.0000000000000001E-3</v>
      </c>
      <c r="M26" s="47" t="s">
        <v>175</v>
      </c>
    </row>
    <row r="27" spans="1:13" x14ac:dyDescent="0.3">
      <c r="A27" s="26">
        <v>10050301</v>
      </c>
      <c r="B27" s="33" t="str">
        <f>INDEX(pc_skill_data!D:D, MATCH(A27, pc_skill_data!R:R, 0))</f>
        <v>클레어/스킬2/근접 공격</v>
      </c>
      <c r="C27" s="7">
        <f>INDEX('!참조_ENUM'!$AP$3:$AP$7,MATCH(D27,'!참조_ENUM'!$AQ$3:$AQ$7,0))</f>
        <v>2</v>
      </c>
      <c r="D27" s="33" t="s">
        <v>293</v>
      </c>
      <c r="E27" s="7">
        <f>INDEX('!참조_ENUM'!$R$3:$R$7,MATCH(F27,'!참조_ENUM'!$S$3:$S$7,0))</f>
        <v>1</v>
      </c>
      <c r="F27" s="33" t="s">
        <v>196</v>
      </c>
      <c r="G27" s="7">
        <f>INDEX('!참조_ENUM'!$F$3:$F$13,MATCH(H27,'!참조_ENUM'!$G$3:$G$13,0))</f>
        <v>201</v>
      </c>
      <c r="H27" s="33" t="s">
        <v>199</v>
      </c>
      <c r="I27" s="4">
        <v>10</v>
      </c>
      <c r="J27" s="7">
        <v>1.2</v>
      </c>
      <c r="K27" s="7">
        <v>1.5</v>
      </c>
      <c r="L27" s="7">
        <v>0.01</v>
      </c>
      <c r="M27" s="47" t="s">
        <v>176</v>
      </c>
    </row>
    <row r="28" spans="1:13" ht="17.25" thickBot="1" x14ac:dyDescent="0.35">
      <c r="A28" s="69">
        <v>10050401</v>
      </c>
      <c r="B28" s="71" t="str">
        <f>INDEX(pc_skill_data!D:D, MATCH(A28, pc_skill_data!R:R, 0))</f>
        <v>클레어/궁극기/전체 공격</v>
      </c>
      <c r="C28" s="70">
        <f>INDEX('!참조_ENUM'!$AP$3:$AP$7,MATCH(D28,'!참조_ENUM'!$AQ$3:$AQ$7,0))</f>
        <v>2</v>
      </c>
      <c r="D28" s="71" t="s">
        <v>293</v>
      </c>
      <c r="E28" s="70">
        <f>INDEX('!참조_ENUM'!$R$3:$R$7,MATCH(F28,'!참조_ENUM'!$S$3:$S$7,0))</f>
        <v>1</v>
      </c>
      <c r="F28" s="71" t="s">
        <v>196</v>
      </c>
      <c r="G28" s="70">
        <f>INDEX('!참조_ENUM'!$F$3:$F$13,MATCH(H28,'!참조_ENUM'!$G$3:$G$13,0))</f>
        <v>201</v>
      </c>
      <c r="H28" s="71" t="s">
        <v>199</v>
      </c>
      <c r="I28" s="72">
        <v>8</v>
      </c>
      <c r="J28" s="70">
        <v>2.5</v>
      </c>
      <c r="K28" s="23">
        <v>1.5</v>
      </c>
      <c r="L28" s="23">
        <v>0.01</v>
      </c>
      <c r="M28" s="73"/>
    </row>
    <row r="29" spans="1:13" x14ac:dyDescent="0.3">
      <c r="A29" s="24">
        <v>10060101</v>
      </c>
      <c r="B29" s="32" t="str">
        <f>INDEX(pc_skill_data!D:D, MATCH(A29, pc_skill_data!R:R, 0))</f>
        <v>엘리자베스/평타/가까운 대상 단일 공격</v>
      </c>
      <c r="C29" s="22">
        <f>INDEX('!참조_ENUM'!$AP$3:$AP$7,MATCH(D29,'!참조_ENUM'!$AQ$3:$AQ$7,0))</f>
        <v>4</v>
      </c>
      <c r="D29" s="32" t="s">
        <v>186</v>
      </c>
      <c r="E29" s="22">
        <f>INDEX('!참조_ENUM'!$R$3:$R$7,MATCH(F29,'!참조_ENUM'!$S$3:$S$7,0))</f>
        <v>2</v>
      </c>
      <c r="F29" s="32" t="s">
        <v>206</v>
      </c>
      <c r="G29" s="22">
        <f>INDEX('!참조_ENUM'!$F$3:$F$13,MATCH(H29,'!참조_ENUM'!$G$3:$G$13,0))</f>
        <v>201</v>
      </c>
      <c r="H29" s="32" t="s">
        <v>199</v>
      </c>
      <c r="I29" s="25">
        <v>0</v>
      </c>
      <c r="J29" s="22">
        <v>1</v>
      </c>
      <c r="K29" s="37">
        <v>0</v>
      </c>
      <c r="L29" s="37">
        <v>0</v>
      </c>
      <c r="M29" s="46" t="s">
        <v>360</v>
      </c>
    </row>
    <row r="30" spans="1:13" x14ac:dyDescent="0.3">
      <c r="A30" s="26">
        <v>10060201</v>
      </c>
      <c r="B30" s="33" t="str">
        <f>INDEX(pc_skill_data!D:D, MATCH(A30, pc_skill_data!R:R, 0))</f>
        <v>엘리자베스/스킬1/가까운 대상 단일 공격</v>
      </c>
      <c r="C30" s="7">
        <f>INDEX('!참조_ENUM'!$AP$3:$AP$7,MATCH(D30,'!참조_ENUM'!$AQ$3:$AQ$7,0))</f>
        <v>4</v>
      </c>
      <c r="D30" s="33" t="s">
        <v>186</v>
      </c>
      <c r="E30" s="7">
        <f>INDEX('!참조_ENUM'!$R$3:$R$7,MATCH(F30,'!참조_ENUM'!$S$3:$S$7,0))</f>
        <v>2</v>
      </c>
      <c r="F30" s="33" t="s">
        <v>206</v>
      </c>
      <c r="G30" s="7">
        <f>INDEX('!참조_ENUM'!$F$3:$F$13,MATCH(H30,'!참조_ENUM'!$G$3:$G$13,0))</f>
        <v>201</v>
      </c>
      <c r="H30" s="33" t="s">
        <v>199</v>
      </c>
      <c r="I30" s="4">
        <v>10</v>
      </c>
      <c r="J30" s="7">
        <v>1.2</v>
      </c>
      <c r="K30" s="7">
        <v>1.5</v>
      </c>
      <c r="L30" s="7">
        <v>2E-3</v>
      </c>
      <c r="M30" s="47" t="s">
        <v>375</v>
      </c>
    </row>
    <row r="31" spans="1:13" x14ac:dyDescent="0.3">
      <c r="A31" s="26">
        <v>10060301</v>
      </c>
      <c r="B31" s="33" t="str">
        <f>INDEX(pc_skill_data!D:D, MATCH(A31, pc_skill_data!R:R, 0))</f>
        <v>엘리자베스/스킬2/전체 공격</v>
      </c>
      <c r="C31" s="7">
        <f>INDEX('!참조_ENUM'!$AP$3:$AP$7,MATCH(D31,'!참조_ENUM'!$AQ$3:$AQ$7,0))</f>
        <v>4</v>
      </c>
      <c r="D31" s="33" t="s">
        <v>186</v>
      </c>
      <c r="E31" s="7">
        <f>INDEX('!참조_ENUM'!$R$3:$R$7,MATCH(F31,'!참조_ENUM'!$S$3:$S$7,0))</f>
        <v>2</v>
      </c>
      <c r="F31" s="33" t="s">
        <v>206</v>
      </c>
      <c r="G31" s="7">
        <f>INDEX('!참조_ENUM'!$F$3:$F$13,MATCH(H31,'!참조_ENUM'!$G$3:$G$13,0))</f>
        <v>201</v>
      </c>
      <c r="H31" s="33" t="s">
        <v>199</v>
      </c>
      <c r="I31" s="4">
        <v>4</v>
      </c>
      <c r="J31" s="7">
        <v>1.1000000000000001</v>
      </c>
      <c r="K31" s="7">
        <v>1</v>
      </c>
      <c r="L31" s="7">
        <v>2E-3</v>
      </c>
      <c r="M31" s="47" t="s">
        <v>360</v>
      </c>
    </row>
    <row r="32" spans="1:13" ht="17.25" thickBot="1" x14ac:dyDescent="0.35">
      <c r="A32" s="27">
        <v>10060401</v>
      </c>
      <c r="B32" s="34" t="str">
        <f>INDEX(pc_skill_data!D:D, MATCH(A32, pc_skill_data!R:R, 0))</f>
        <v>엘리자베스/궁극/전체공격</v>
      </c>
      <c r="C32" s="23">
        <f>INDEX('!참조_ENUM'!$AP$3:$AP$7,MATCH(D32,'!참조_ENUM'!$AQ$3:$AQ$7,0))</f>
        <v>4</v>
      </c>
      <c r="D32" s="34" t="s">
        <v>186</v>
      </c>
      <c r="E32" s="23">
        <f>INDEX('!참조_ENUM'!$R$3:$R$7,MATCH(F32,'!참조_ENUM'!$S$3:$S$7,0))</f>
        <v>2</v>
      </c>
      <c r="F32" s="34" t="s">
        <v>206</v>
      </c>
      <c r="G32" s="23">
        <f>INDEX('!참조_ENUM'!$F$3:$F$13,MATCH(H32,'!참조_ENUM'!$G$3:$G$13,0))</f>
        <v>201</v>
      </c>
      <c r="H32" s="34" t="s">
        <v>199</v>
      </c>
      <c r="I32" s="28">
        <v>8</v>
      </c>
      <c r="J32" s="23">
        <v>2.5</v>
      </c>
      <c r="K32" s="23">
        <v>1.5</v>
      </c>
      <c r="L32" s="23">
        <v>5.0000000000000001E-3</v>
      </c>
      <c r="M32" s="65"/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D25:D32 D5:D19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F5:F32</xm:sqref>
        </x14:dataValidation>
        <x14:dataValidation type="list" allowBlank="1" showInputMessage="1" showErrorMessage="1" xr:uid="{B09C3E93-8AD6-415C-8AC6-F2BA65FB1FD4}">
          <x14:formula1>
            <xm:f>'!참조_ENUM'!$G$3:$G$13</xm:f>
          </x14:formula1>
          <xm:sqref>H5:H32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sheetPr codeName="Sheet5"/>
  <dimension ref="A1:U19"/>
  <sheetViews>
    <sheetView workbookViewId="0">
      <pane xSplit="3" ySplit="4" topLeftCell="S5" activePane="bottomRight" state="frozen"/>
      <selection pane="topRight" activeCell="D1" sqref="D1"/>
      <selection pane="bottomLeft" activeCell="A5" sqref="A5"/>
      <selection pane="bottomRight" activeCell="S30" sqref="S30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67.5" bestFit="1" customWidth="1"/>
    <col min="20" max="20" width="102.375" customWidth="1"/>
  </cols>
  <sheetData>
    <row r="1" spans="1:21" x14ac:dyDescent="0.3">
      <c r="A1" t="s">
        <v>46</v>
      </c>
      <c r="B1" s="6"/>
      <c r="C1" s="6"/>
    </row>
    <row r="2" spans="1:21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165</v>
      </c>
      <c r="Q2" s="1" t="s">
        <v>166</v>
      </c>
      <c r="R2" s="1" t="s">
        <v>167</v>
      </c>
      <c r="S2" s="1" t="s">
        <v>372</v>
      </c>
      <c r="T2" s="1" t="s">
        <v>83</v>
      </c>
      <c r="U2" s="15" t="s">
        <v>91</v>
      </c>
    </row>
    <row r="3" spans="1:21" ht="33" x14ac:dyDescent="0.3">
      <c r="A3" s="11" t="s">
        <v>164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1" t="s">
        <v>4</v>
      </c>
      <c r="U3" s="16" t="s">
        <v>9</v>
      </c>
    </row>
    <row r="4" spans="1:21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168</v>
      </c>
      <c r="Q4" s="20" t="s">
        <v>169</v>
      </c>
      <c r="R4" s="20" t="s">
        <v>170</v>
      </c>
      <c r="S4" s="20" t="s">
        <v>373</v>
      </c>
      <c r="T4" s="3" t="s">
        <v>84</v>
      </c>
      <c r="U4" s="17" t="s">
        <v>92</v>
      </c>
    </row>
    <row r="5" spans="1:21" ht="15.75" customHeight="1" x14ac:dyDescent="0.3">
      <c r="A5" s="7">
        <v>10010311</v>
      </c>
      <c r="B5" s="7">
        <f>INDEX('!참조_ENUM'!$V$3:$V$36,MATCH(C5,'!참조_ENUM'!$W$3:$W$36,0))</f>
        <v>112</v>
      </c>
      <c r="C5" s="33" t="s">
        <v>208</v>
      </c>
      <c r="D5" s="4">
        <f>INDEX('!참조_ENUM'!$Z$3:$Z$6,MATCH(E5,'!참조_ENUM'!$AA$3:$AA$6,0))</f>
        <v>1</v>
      </c>
      <c r="E5" s="33" t="s">
        <v>116</v>
      </c>
      <c r="F5" s="4">
        <v>5</v>
      </c>
      <c r="G5" s="4">
        <v>0</v>
      </c>
      <c r="H5" s="4">
        <v>0</v>
      </c>
      <c r="I5" s="4">
        <v>0</v>
      </c>
      <c r="J5" s="4">
        <v>0</v>
      </c>
      <c r="K5" s="7">
        <f>INDEX('!참조_ENUM'!$F$3:$F$13,MATCH(L5,'!참조_ENUM'!$G$3:$G$13,0))</f>
        <v>202</v>
      </c>
      <c r="L5" s="33" t="s">
        <v>200</v>
      </c>
      <c r="M5" s="4">
        <v>1</v>
      </c>
      <c r="N5" s="7">
        <v>0.1</v>
      </c>
      <c r="O5" s="4">
        <v>7000</v>
      </c>
      <c r="P5" s="7">
        <v>0.01</v>
      </c>
      <c r="Q5" s="56">
        <v>0.01</v>
      </c>
      <c r="R5" s="56">
        <v>5</v>
      </c>
      <c r="S5" s="82" t="s">
        <v>479</v>
      </c>
      <c r="T5" s="4" t="s">
        <v>219</v>
      </c>
      <c r="U5" s="4" t="b">
        <v>1</v>
      </c>
    </row>
    <row r="6" spans="1:21" x14ac:dyDescent="0.3">
      <c r="A6" s="7">
        <v>10010411</v>
      </c>
      <c r="B6" s="7">
        <f>INDEX('!참조_ENUM'!$V$3:$V$36,MATCH(C6,'!참조_ENUM'!$W$3:$W$36,0))</f>
        <v>112</v>
      </c>
      <c r="C6" s="33" t="s">
        <v>208</v>
      </c>
      <c r="D6" s="4">
        <f>INDEX('!참조_ENUM'!$Z$3:$Z$6,MATCH(E6,'!참조_ENUM'!$AA$3:$AA$6,0))</f>
        <v>1</v>
      </c>
      <c r="E6" s="33" t="s">
        <v>116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INDEX('!참조_ENUM'!$F$3:$F$13,MATCH(L6,'!참조_ENUM'!$G$3:$G$13,0))</f>
        <v>202</v>
      </c>
      <c r="L6" s="33" t="s">
        <v>200</v>
      </c>
      <c r="M6" s="4">
        <v>2</v>
      </c>
      <c r="N6" s="7">
        <v>0.15</v>
      </c>
      <c r="O6" s="4">
        <v>7000</v>
      </c>
      <c r="P6" s="7">
        <v>0.01</v>
      </c>
      <c r="Q6" s="57">
        <v>0.01</v>
      </c>
      <c r="R6" s="57">
        <v>5</v>
      </c>
      <c r="S6" s="82" t="s">
        <v>479</v>
      </c>
      <c r="T6" s="4" t="s">
        <v>219</v>
      </c>
      <c r="U6" s="4" t="b">
        <v>1</v>
      </c>
    </row>
    <row r="7" spans="1:21" x14ac:dyDescent="0.3">
      <c r="A7" s="7">
        <v>500007</v>
      </c>
      <c r="B7" s="7">
        <f>INDEX('!참조_ENUM'!$V$3:$V$36,MATCH(C7,'!참조_ENUM'!$W$3:$W$36,0))</f>
        <v>105</v>
      </c>
      <c r="C7" s="33" t="s">
        <v>115</v>
      </c>
      <c r="D7" s="4">
        <f>INDEX('!참조_ENUM'!$Z$3:$Z$6,MATCH(E7,'!참조_ENUM'!$AA$3:$AA$6,0))</f>
        <v>1</v>
      </c>
      <c r="E7" s="33" t="s">
        <v>116</v>
      </c>
      <c r="F7" s="4">
        <v>3</v>
      </c>
      <c r="G7" s="4">
        <v>0</v>
      </c>
      <c r="H7" s="4">
        <v>0</v>
      </c>
      <c r="I7" s="4">
        <v>0</v>
      </c>
      <c r="J7" s="4">
        <v>100007</v>
      </c>
      <c r="K7" s="7">
        <f>INDEX('!참조_ENUM'!$F$3:$F$13,MATCH(L7,'!참조_ENUM'!$G$3:$G$13,0))</f>
        <v>0</v>
      </c>
      <c r="L7" s="33" t="s">
        <v>114</v>
      </c>
      <c r="M7" s="4">
        <v>0</v>
      </c>
      <c r="N7" s="7">
        <v>0</v>
      </c>
      <c r="O7" s="4">
        <v>500</v>
      </c>
      <c r="P7" s="7">
        <v>1</v>
      </c>
      <c r="Q7" s="57">
        <v>0</v>
      </c>
      <c r="R7" s="57">
        <v>1</v>
      </c>
      <c r="S7" s="82" t="s">
        <v>377</v>
      </c>
      <c r="T7" s="4" t="s">
        <v>93</v>
      </c>
      <c r="U7" s="4" t="b">
        <v>0</v>
      </c>
    </row>
    <row r="8" spans="1:21" x14ac:dyDescent="0.3">
      <c r="A8" s="7">
        <v>10020311</v>
      </c>
      <c r="B8" s="7">
        <f>INDEX('!참조_ENUM'!$V$3:$V$36,MATCH(C8,'!참조_ENUM'!$W$3:$W$36,0))</f>
        <v>117</v>
      </c>
      <c r="C8" s="33" t="s">
        <v>303</v>
      </c>
      <c r="D8" s="4">
        <f>INDEX('!참조_ENUM'!$Z$3:$Z$6,MATCH(E8,'!참조_ENUM'!$AA$3:$AA$6,0))</f>
        <v>1</v>
      </c>
      <c r="E8" s="33" t="s">
        <v>116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INDEX('!참조_ENUM'!$F$3:$F$13,MATCH(L8,'!참조_ENUM'!$G$3:$G$13,0))</f>
        <v>205</v>
      </c>
      <c r="L8" s="33" t="s">
        <v>405</v>
      </c>
      <c r="M8" s="4">
        <v>5</v>
      </c>
      <c r="N8" s="7">
        <v>0.01</v>
      </c>
      <c r="O8" s="4">
        <v>10000</v>
      </c>
      <c r="P8" s="7">
        <v>1</v>
      </c>
      <c r="Q8" s="7">
        <v>1E-3</v>
      </c>
      <c r="R8" s="7">
        <v>1</v>
      </c>
      <c r="S8" s="82" t="s">
        <v>480</v>
      </c>
      <c r="T8" s="4" t="s">
        <v>354</v>
      </c>
      <c r="U8" s="4" t="b">
        <v>1</v>
      </c>
    </row>
    <row r="9" spans="1:21" x14ac:dyDescent="0.3">
      <c r="A9" s="7">
        <v>10020411</v>
      </c>
      <c r="B9" s="7">
        <f>INDEX('!참조_ENUM'!$V$3:$V$36,MATCH(C9,'!참조_ENUM'!$W$3:$W$36,0))</f>
        <v>117</v>
      </c>
      <c r="C9" s="33" t="s">
        <v>303</v>
      </c>
      <c r="D9" s="4">
        <f>INDEX('!참조_ENUM'!$Z$3:$Z$6,MATCH(E9,'!참조_ENUM'!$AA$3:$AA$6,0))</f>
        <v>1</v>
      </c>
      <c r="E9" s="33" t="s">
        <v>116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INDEX('!참조_ENUM'!$F$3:$F$13,MATCH(L9,'!참조_ENUM'!$G$3:$G$13,0))</f>
        <v>205</v>
      </c>
      <c r="L9" s="33" t="s">
        <v>405</v>
      </c>
      <c r="M9" s="4">
        <v>10</v>
      </c>
      <c r="N9" s="7">
        <v>0.01</v>
      </c>
      <c r="O9" s="4">
        <v>10000</v>
      </c>
      <c r="P9" s="7">
        <v>1</v>
      </c>
      <c r="Q9" s="7">
        <v>1E-3</v>
      </c>
      <c r="R9" s="7">
        <v>1</v>
      </c>
      <c r="S9" s="82" t="s">
        <v>480</v>
      </c>
      <c r="T9" s="4" t="s">
        <v>354</v>
      </c>
      <c r="U9" s="4" t="b">
        <v>1</v>
      </c>
    </row>
    <row r="10" spans="1:21" x14ac:dyDescent="0.3">
      <c r="A10" s="7">
        <v>10030311</v>
      </c>
      <c r="B10" s="7">
        <f>INDEX('!참조_ENUM'!$V$3:$V$36,MATCH(C10,'!참조_ENUM'!$W$3:$W$36,0))</f>
        <v>119</v>
      </c>
      <c r="C10" s="33" t="s">
        <v>292</v>
      </c>
      <c r="D10" s="4">
        <f>INDEX('!참조_ENUM'!$Z$3:$Z$6,MATCH(E10,'!참조_ENUM'!$AA$3:$AA$6,0))</f>
        <v>1</v>
      </c>
      <c r="E10" s="33" t="s">
        <v>116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INDEX('!참조_ENUM'!$F$3:$F$13,MATCH(L10,'!참조_ENUM'!$G$3:$G$13,0))</f>
        <v>206</v>
      </c>
      <c r="L10" s="33" t="s">
        <v>406</v>
      </c>
      <c r="M10" s="4">
        <v>5</v>
      </c>
      <c r="N10" s="7">
        <v>0.1</v>
      </c>
      <c r="O10" s="4">
        <v>10000</v>
      </c>
      <c r="P10" s="7">
        <v>2</v>
      </c>
      <c r="Q10" s="7">
        <v>1E-3</v>
      </c>
      <c r="R10" s="7">
        <v>1</v>
      </c>
      <c r="S10" s="82" t="s">
        <v>480</v>
      </c>
      <c r="T10" s="4" t="s">
        <v>355</v>
      </c>
      <c r="U10" s="4" t="b">
        <v>1</v>
      </c>
    </row>
    <row r="11" spans="1:21" x14ac:dyDescent="0.3">
      <c r="A11" s="7">
        <v>10030411</v>
      </c>
      <c r="B11" s="7">
        <f>INDEX('!참조_ENUM'!$V$3:$V$36,MATCH(C11,'!참조_ENUM'!$W$3:$W$36,0))</f>
        <v>119</v>
      </c>
      <c r="C11" s="33" t="s">
        <v>292</v>
      </c>
      <c r="D11" s="4">
        <f>INDEX('!참조_ENUM'!$Z$3:$Z$6,MATCH(E11,'!참조_ENUM'!$AA$3:$AA$6,0))</f>
        <v>1</v>
      </c>
      <c r="E11" s="33" t="s">
        <v>116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7">
        <f>INDEX('!참조_ENUM'!$F$3:$F$13,MATCH(L11,'!참조_ENUM'!$G$3:$G$13,0))</f>
        <v>206</v>
      </c>
      <c r="L11" s="33" t="s">
        <v>406</v>
      </c>
      <c r="M11" s="4">
        <v>10</v>
      </c>
      <c r="N11" s="7">
        <v>0.1</v>
      </c>
      <c r="O11" s="4">
        <v>10000</v>
      </c>
      <c r="P11" s="7">
        <v>2</v>
      </c>
      <c r="Q11" s="7">
        <v>1E-3</v>
      </c>
      <c r="R11" s="7">
        <v>1</v>
      </c>
      <c r="S11" s="82" t="s">
        <v>480</v>
      </c>
      <c r="T11" s="4" t="s">
        <v>355</v>
      </c>
      <c r="U11" s="4" t="b">
        <v>1</v>
      </c>
    </row>
    <row r="12" spans="1:21" x14ac:dyDescent="0.3">
      <c r="A12" s="7">
        <v>10040211</v>
      </c>
      <c r="B12" s="7">
        <f>INDEX('!참조_ENUM'!$V$3:$V$36,MATCH(C12,'!참조_ENUM'!$W$3:$W$36,0))</f>
        <v>102</v>
      </c>
      <c r="C12" s="33" t="s">
        <v>274</v>
      </c>
      <c r="D12" s="4">
        <f>INDEX('!참조_ENUM'!$Z$3:$Z$6,MATCH(E12,'!참조_ENUM'!$AA$3:$AA$6,0))</f>
        <v>1</v>
      </c>
      <c r="E12" s="33" t="s">
        <v>116</v>
      </c>
      <c r="F12" s="4">
        <v>1.5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INDEX('!참조_ENUM'!$F$3:$F$13,MATCH(L12,'!참조_ENUM'!$G$3:$G$13,0))</f>
        <v>0</v>
      </c>
      <c r="L12" s="33" t="s">
        <v>114</v>
      </c>
      <c r="M12" s="4">
        <v>0</v>
      </c>
      <c r="N12" s="7">
        <v>0</v>
      </c>
      <c r="O12" s="4">
        <v>6000</v>
      </c>
      <c r="P12" s="7">
        <v>1</v>
      </c>
      <c r="Q12" s="7">
        <v>1E-3</v>
      </c>
      <c r="R12" s="7">
        <v>10</v>
      </c>
      <c r="S12" s="82" t="s">
        <v>378</v>
      </c>
      <c r="T12" s="4" t="s">
        <v>386</v>
      </c>
      <c r="U12" s="4" t="b">
        <v>0</v>
      </c>
    </row>
    <row r="13" spans="1:21" x14ac:dyDescent="0.3">
      <c r="A13" s="7">
        <v>10040411</v>
      </c>
      <c r="B13" s="7">
        <f>INDEX('!참조_ENUM'!$V$3:$V$36,MATCH(C13,'!참조_ENUM'!$W$3:$W$36,0))</f>
        <v>108</v>
      </c>
      <c r="C13" s="33" t="s">
        <v>192</v>
      </c>
      <c r="D13" s="4">
        <f>INDEX('!참조_ENUM'!$Z$3:$Z$6,MATCH(E13,'!참조_ENUM'!$AA$3:$AA$6,0))</f>
        <v>1</v>
      </c>
      <c r="E13" s="33" t="s">
        <v>116</v>
      </c>
      <c r="F13" s="4">
        <v>5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INDEX('!참조_ENUM'!$F$3:$F$13,MATCH(L13,'!참조_ENUM'!$G$3:$G$13,0))</f>
        <v>202</v>
      </c>
      <c r="L13" s="33" t="s">
        <v>200</v>
      </c>
      <c r="M13" s="4">
        <v>1</v>
      </c>
      <c r="N13" s="7">
        <v>0.3</v>
      </c>
      <c r="O13" s="4">
        <v>10000</v>
      </c>
      <c r="P13" s="7">
        <v>0.01</v>
      </c>
      <c r="Q13" s="57">
        <v>0.01</v>
      </c>
      <c r="R13" s="7">
        <v>1</v>
      </c>
      <c r="S13" s="82" t="s">
        <v>481</v>
      </c>
      <c r="T13" s="4" t="s">
        <v>390</v>
      </c>
      <c r="U13" s="4" t="b">
        <v>1</v>
      </c>
    </row>
    <row r="14" spans="1:21" x14ac:dyDescent="0.3">
      <c r="A14" s="7">
        <v>10040412</v>
      </c>
      <c r="B14" s="7">
        <f>INDEX('!참조_ENUM'!$V$3:$V$36,MATCH(C14,'!참조_ENUM'!$W$3:$W$36,0))</f>
        <v>106</v>
      </c>
      <c r="C14" s="33" t="s">
        <v>191</v>
      </c>
      <c r="D14" s="4">
        <f>INDEX('!참조_ENUM'!$Z$3:$Z$6,MATCH(E14,'!참조_ENUM'!$AA$3:$AA$6,0))</f>
        <v>1</v>
      </c>
      <c r="E14" s="33" t="s">
        <v>116</v>
      </c>
      <c r="F14" s="4">
        <v>5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INDEX('!참조_ENUM'!$F$3:$F$13,MATCH(L14,'!참조_ENUM'!$G$3:$G$13,0))</f>
        <v>201</v>
      </c>
      <c r="L14" s="33" t="s">
        <v>199</v>
      </c>
      <c r="M14" s="4">
        <v>5</v>
      </c>
      <c r="N14" s="7">
        <v>0.2</v>
      </c>
      <c r="O14" s="4">
        <v>10000</v>
      </c>
      <c r="P14" s="7">
        <v>1</v>
      </c>
      <c r="Q14" s="7">
        <v>1E-3</v>
      </c>
      <c r="R14" s="7">
        <v>1</v>
      </c>
      <c r="S14" s="82" t="s">
        <v>480</v>
      </c>
      <c r="T14" s="4" t="s">
        <v>391</v>
      </c>
      <c r="U14" s="4" t="b">
        <v>1</v>
      </c>
    </row>
    <row r="15" spans="1:21" x14ac:dyDescent="0.3">
      <c r="A15" s="7">
        <v>10050411</v>
      </c>
      <c r="B15" s="7">
        <f>INDEX('!참조_ENUM'!$V$3:$V$36,MATCH(C15,'!참조_ENUM'!$W$3:$W$36,0))</f>
        <v>108</v>
      </c>
      <c r="C15" s="33" t="s">
        <v>192</v>
      </c>
      <c r="D15" s="4">
        <f>INDEX('!참조_ENUM'!$Z$3:$Z$6,MATCH(E15,'!참조_ENUM'!$AA$3:$AA$6,0))</f>
        <v>1</v>
      </c>
      <c r="E15" s="33" t="s">
        <v>116</v>
      </c>
      <c r="F15" s="4">
        <v>5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INDEX('!참조_ENUM'!$F$3:$F$13,MATCH(L15,'!참조_ENUM'!$G$3:$G$13,0))</f>
        <v>202</v>
      </c>
      <c r="L15" s="33" t="s">
        <v>200</v>
      </c>
      <c r="M15" s="4">
        <v>2</v>
      </c>
      <c r="N15" s="7">
        <v>0.3</v>
      </c>
      <c r="O15" s="4">
        <v>10000</v>
      </c>
      <c r="P15" s="7">
        <v>0.01</v>
      </c>
      <c r="Q15" s="57">
        <v>0.01</v>
      </c>
      <c r="R15" s="7">
        <v>1</v>
      </c>
      <c r="S15" s="82" t="s">
        <v>481</v>
      </c>
      <c r="T15" s="4" t="s">
        <v>402</v>
      </c>
      <c r="U15" s="4" t="b">
        <v>1</v>
      </c>
    </row>
    <row r="16" spans="1:21" x14ac:dyDescent="0.3">
      <c r="A16" s="7">
        <v>10060211</v>
      </c>
      <c r="B16" s="7">
        <f>INDEX('!참조_ENUM'!$V$3:$V$36,MATCH(C16,'!참조_ENUM'!$W$3:$W$36,0))</f>
        <v>112</v>
      </c>
      <c r="C16" s="33" t="s">
        <v>208</v>
      </c>
      <c r="D16" s="4">
        <f>INDEX('!참조_ENUM'!$Z$3:$Z$6,MATCH(E16,'!참조_ENUM'!$AA$3:$AA$6,0))</f>
        <v>1</v>
      </c>
      <c r="E16" s="33" t="s">
        <v>116</v>
      </c>
      <c r="F16" s="4">
        <v>5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INDEX('!참조_ENUM'!$F$3:$F$13,MATCH(L16,'!참조_ENUM'!$G$3:$G$13,0))</f>
        <v>202</v>
      </c>
      <c r="L16" s="33" t="s">
        <v>200</v>
      </c>
      <c r="M16" s="4">
        <v>1</v>
      </c>
      <c r="N16" s="7">
        <v>0.2</v>
      </c>
      <c r="O16" s="4">
        <v>7000</v>
      </c>
      <c r="P16" s="7">
        <v>0.01</v>
      </c>
      <c r="Q16" s="57">
        <v>0.01</v>
      </c>
      <c r="R16" s="7">
        <v>5</v>
      </c>
      <c r="S16" s="82" t="s">
        <v>479</v>
      </c>
      <c r="T16" s="4" t="s">
        <v>219</v>
      </c>
      <c r="U16" s="4" t="b">
        <v>1</v>
      </c>
    </row>
    <row r="17" spans="1:21" x14ac:dyDescent="0.3">
      <c r="A17" s="7">
        <v>10060311</v>
      </c>
      <c r="B17" s="7">
        <f>INDEX('!참조_ENUM'!$V$3:$V$36,MATCH(C17,'!참조_ENUM'!$W$3:$W$36,0))</f>
        <v>110</v>
      </c>
      <c r="C17" s="33" t="s">
        <v>218</v>
      </c>
      <c r="D17" s="4">
        <f>INDEX('!참조_ENUM'!$Z$3:$Z$6,MATCH(E17,'!참조_ENUM'!$AA$3:$AA$6,0))</f>
        <v>1</v>
      </c>
      <c r="E17" s="33" t="s">
        <v>116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INDEX('!참조_ENUM'!$F$3:$F$13,MATCH(L17,'!참조_ENUM'!$G$3:$G$13,0))</f>
        <v>201</v>
      </c>
      <c r="L17" s="33" t="s">
        <v>199</v>
      </c>
      <c r="M17" s="4">
        <v>5</v>
      </c>
      <c r="N17" s="7">
        <v>0.2</v>
      </c>
      <c r="O17" s="4">
        <v>7000</v>
      </c>
      <c r="P17" s="7">
        <v>1</v>
      </c>
      <c r="Q17" s="7">
        <v>1E-3</v>
      </c>
      <c r="R17" s="7">
        <v>5</v>
      </c>
      <c r="S17" s="82" t="s">
        <v>482</v>
      </c>
      <c r="T17" s="4" t="s">
        <v>105</v>
      </c>
      <c r="U17" s="4" t="b">
        <v>1</v>
      </c>
    </row>
    <row r="18" spans="1:21" x14ac:dyDescent="0.3">
      <c r="A18" s="7">
        <v>10060411</v>
      </c>
      <c r="B18" s="7">
        <f>INDEX('!참조_ENUM'!$V$3:$V$36,MATCH(C18,'!참조_ENUM'!$W$3:$W$36,0))</f>
        <v>113</v>
      </c>
      <c r="C18" s="33" t="s">
        <v>442</v>
      </c>
      <c r="D18" s="4">
        <f>INDEX('!참조_ENUM'!$Z$3:$Z$6,MATCH(E18,'!참조_ENUM'!$AA$3:$AA$6,0))</f>
        <v>1</v>
      </c>
      <c r="E18" s="33" t="s">
        <v>116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INDEX('!참조_ENUM'!$F$3:$F$13,MATCH(L18,'!참조_ENUM'!$G$3:$G$13,0))</f>
        <v>202</v>
      </c>
      <c r="L18" s="33" t="s">
        <v>200</v>
      </c>
      <c r="M18" s="4">
        <v>2</v>
      </c>
      <c r="N18" s="7">
        <v>0.2</v>
      </c>
      <c r="O18" s="4">
        <v>7000</v>
      </c>
      <c r="P18" s="7">
        <v>0.01</v>
      </c>
      <c r="Q18" s="57">
        <v>0.01</v>
      </c>
      <c r="R18" s="7">
        <v>5</v>
      </c>
      <c r="S18" s="82" t="s">
        <v>483</v>
      </c>
      <c r="T18" s="4" t="s">
        <v>219</v>
      </c>
      <c r="U18" s="4" t="b">
        <v>1</v>
      </c>
    </row>
    <row r="19" spans="1:21" x14ac:dyDescent="0.3">
      <c r="A19" s="7">
        <v>10060412</v>
      </c>
      <c r="B19" s="7">
        <f>INDEX('!참조_ENUM'!$V$3:$V$36,MATCH(C19,'!참조_ENUM'!$W$3:$W$36,0))</f>
        <v>131</v>
      </c>
      <c r="C19" s="33" t="s">
        <v>358</v>
      </c>
      <c r="D19" s="4">
        <f>INDEX('!참조_ENUM'!$Z$3:$Z$6,MATCH(E19,'!참조_ENUM'!$AA$3:$AA$6,0))</f>
        <v>1</v>
      </c>
      <c r="E19" s="33" t="s">
        <v>116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INDEX('!참조_ENUM'!$F$3:$F$13,MATCH(L19,'!참조_ENUM'!$G$3:$G$13,0))</f>
        <v>207</v>
      </c>
      <c r="L19" s="33" t="s">
        <v>362</v>
      </c>
      <c r="M19" s="4">
        <v>3</v>
      </c>
      <c r="N19" s="7">
        <v>0.2</v>
      </c>
      <c r="O19" s="4">
        <v>7000</v>
      </c>
      <c r="P19" s="7">
        <v>0.01</v>
      </c>
      <c r="Q19" s="7">
        <v>0.01</v>
      </c>
      <c r="R19" s="7">
        <v>5</v>
      </c>
      <c r="S19" s="82" t="s">
        <v>484</v>
      </c>
      <c r="T19" s="4" t="s">
        <v>105</v>
      </c>
      <c r="U19" s="4" t="b">
        <v>1</v>
      </c>
    </row>
  </sheetData>
  <phoneticPr fontId="1" type="noConversion"/>
  <dataValidations count="1">
    <dataValidation type="list" allowBlank="1" showInputMessage="1" showErrorMessage="1" sqref="U5:U19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E15:E19 E5:E7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C15:C19 C5:C11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L15:L19 L5:L11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2024-03-26T11:51:33Z</dcterms:modified>
</cp:coreProperties>
</file>