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FE9D4C39-9970-4408-9F64-F911A9042D16}" xr6:coauthVersionLast="47" xr6:coauthVersionMax="47" xr10:uidLastSave="{00000000-0000-0000-0000-000000000000}"/>
  <bookViews>
    <workbookView xWindow="17430" yWindow="7545" windowWidth="18480" windowHeight="2229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N50" i="5" l="1"/>
  <c r="J50" i="5"/>
  <c r="H50" i="5"/>
  <c r="F50" i="5"/>
  <c r="N49" i="5"/>
  <c r="J49" i="5"/>
  <c r="H49" i="5"/>
  <c r="F49" i="5"/>
  <c r="N48" i="5"/>
  <c r="J48" i="5"/>
  <c r="H48" i="5"/>
  <c r="F48" i="5"/>
  <c r="N47" i="5"/>
  <c r="J47" i="5"/>
  <c r="H47" i="5"/>
  <c r="F47" i="5"/>
  <c r="N42" i="5"/>
  <c r="J42" i="5"/>
  <c r="H42" i="5"/>
  <c r="F42" i="5"/>
  <c r="N41" i="5"/>
  <c r="J41" i="5"/>
  <c r="H41" i="5"/>
  <c r="F41" i="5"/>
  <c r="N40" i="5"/>
  <c r="J40" i="5"/>
  <c r="H40" i="5"/>
  <c r="F40" i="5"/>
  <c r="N39" i="5"/>
  <c r="J39" i="5"/>
  <c r="H39" i="5"/>
  <c r="F39" i="5"/>
  <c r="N34" i="5"/>
  <c r="J34" i="5"/>
  <c r="H34" i="5"/>
  <c r="F34" i="5"/>
  <c r="N33" i="5"/>
  <c r="J33" i="5"/>
  <c r="H33" i="5"/>
  <c r="F33" i="5"/>
  <c r="N32" i="5"/>
  <c r="J32" i="5"/>
  <c r="H32" i="5"/>
  <c r="F32" i="5"/>
  <c r="N31" i="5"/>
  <c r="J31" i="5"/>
  <c r="H31" i="5"/>
  <c r="F31" i="5"/>
  <c r="N26" i="5"/>
  <c r="J26" i="5"/>
  <c r="H26" i="5"/>
  <c r="F26" i="5"/>
  <c r="N25" i="5"/>
  <c r="J25" i="5"/>
  <c r="H25" i="5"/>
  <c r="F25" i="5"/>
  <c r="N24" i="5"/>
  <c r="J24" i="5"/>
  <c r="H24" i="5"/>
  <c r="F24" i="5"/>
  <c r="N23" i="5"/>
  <c r="J23" i="5"/>
  <c r="H23" i="5"/>
  <c r="F23" i="5"/>
  <c r="N18" i="5"/>
  <c r="J18" i="5"/>
  <c r="H18" i="5"/>
  <c r="F18" i="5"/>
  <c r="N17" i="5"/>
  <c r="J17" i="5"/>
  <c r="H17" i="5"/>
  <c r="F17" i="5"/>
  <c r="N16" i="5"/>
  <c r="J16" i="5"/>
  <c r="H16" i="5"/>
  <c r="F16" i="5"/>
  <c r="N15" i="5"/>
  <c r="J15" i="5"/>
  <c r="H15" i="5"/>
  <c r="F15" i="5"/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F20" i="3"/>
  <c r="N46" i="5"/>
  <c r="J46" i="5"/>
  <c r="N38" i="5"/>
  <c r="J38" i="5"/>
  <c r="N30" i="5"/>
  <c r="J30" i="5"/>
  <c r="N22" i="5"/>
  <c r="J22" i="5"/>
  <c r="N14" i="5"/>
  <c r="J14" i="5"/>
  <c r="N45" i="5"/>
  <c r="J45" i="5"/>
  <c r="N37" i="5"/>
  <c r="J37" i="5"/>
  <c r="N29" i="5"/>
  <c r="J29" i="5"/>
  <c r="N21" i="5"/>
  <c r="J21" i="5"/>
  <c r="N13" i="5"/>
  <c r="J13" i="5"/>
  <c r="N44" i="5"/>
  <c r="J44" i="5"/>
  <c r="N36" i="5"/>
  <c r="J36" i="5"/>
  <c r="N28" i="5"/>
  <c r="J28" i="5"/>
  <c r="N20" i="5"/>
  <c r="J20" i="5"/>
  <c r="N12" i="5"/>
  <c r="J12" i="5"/>
  <c r="N43" i="5"/>
  <c r="J43" i="5"/>
  <c r="N35" i="5"/>
  <c r="J35" i="5"/>
  <c r="N27" i="5"/>
  <c r="J27" i="5"/>
  <c r="N19" i="5"/>
  <c r="J19" i="5"/>
  <c r="N11" i="5"/>
  <c r="J11" i="5"/>
  <c r="J9" i="5"/>
  <c r="N9" i="5"/>
  <c r="J10" i="5"/>
  <c r="N10" i="5"/>
  <c r="G15" i="4"/>
  <c r="G16" i="4"/>
  <c r="G17" i="4"/>
  <c r="E15" i="4"/>
  <c r="E16" i="4"/>
  <c r="E17" i="4"/>
  <c r="G14" i="4"/>
  <c r="E14" i="4"/>
  <c r="B20" i="3" l="1"/>
  <c r="B19" i="3"/>
  <c r="B18" i="3"/>
  <c r="B17" i="3"/>
  <c r="B16" i="3"/>
  <c r="B5" i="3" l="1"/>
  <c r="B6" i="3"/>
  <c r="B7" i="3"/>
  <c r="B8" i="3"/>
  <c r="B9" i="3"/>
  <c r="B10" i="3"/>
  <c r="B11" i="3"/>
  <c r="B12" i="3"/>
  <c r="B13" i="3"/>
  <c r="B14" i="3"/>
  <c r="B15" i="3"/>
  <c r="F10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H30" i="5" l="1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7" i="3"/>
  <c r="D16" i="3"/>
  <c r="D19" i="3"/>
  <c r="D20" i="3"/>
  <c r="D18" i="3"/>
  <c r="D10" i="3"/>
  <c r="D11" i="3"/>
  <c r="D12" i="3"/>
  <c r="D13" i="3"/>
  <c r="D14" i="3"/>
  <c r="D15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5" i="3"/>
  <c r="F6" i="3"/>
  <c r="F7" i="3"/>
  <c r="F8" i="3"/>
  <c r="F9" i="3"/>
  <c r="F11" i="3"/>
  <c r="F12" i="3"/>
  <c r="F13" i="3"/>
  <c r="F14" i="3"/>
  <c r="F15" i="3"/>
  <c r="D6" i="3"/>
  <c r="D7" i="3"/>
  <c r="D8" i="3"/>
  <c r="D9" i="3"/>
  <c r="D5" i="3"/>
  <c r="E23" i="4"/>
  <c r="J5" i="5"/>
  <c r="J6" i="5" l="1"/>
  <c r="J7" i="5"/>
  <c r="J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<sst xmlns="http://schemas.openxmlformats.org/spreadsheetml/2006/main" count="917" uniqueCount="287">
  <si>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</si>
  <si>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</si>
  <si>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</si>
  <si>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</si>
  <si>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</si>
  <si>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</si>
  <si>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</si>
  <si>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</si>
  <si>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</si>
  <si>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</si>
  <si>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</si>
  <si>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</si>
  <si>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</si>
  <si>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</si>
  <si>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</si>
  <si>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</si>
  <si>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</si>
  <si>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</si>
  <si>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</si>
  <si>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</si>
  <si>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</si>
  <si>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</si>
  <si>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</si>
  <si>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</si>
  <si>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</si>
  <si>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</si>
  <si>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</si>
  <si>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</si>
  <si>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</si>
  <si>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</si>
  <si>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</si>
  <si>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</si>
  <si>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</si>
  <si>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</si>
  <si>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</si>
  <si>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</si>
  <si>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</si>
  <si>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</si>
  <si>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</si>
  <si>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</si>
  <si>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</si>
  <si>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</si>
  <si>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</si>
  <si>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</si>
  <si>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</si>
  <si>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</si>
  <si>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</si>
  <si>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</si>
  <si>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</si>
  <si>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</si>
  <si>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</si>
  <si>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</si>
  <si>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</si>
  <si>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</si>
  <si>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</si>
  <si>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</si>
  <si>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</si>
  <si>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</si>
  <si>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</si>
  <si>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</si>
  <si>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</si>
  <si>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</si>
  <si>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</si>
  <si>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</si>
  <si>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</si>
  <si>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</si>
  <si>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</si>
  <si>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</si>
  <si>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</si>
  <si>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</si>
  <si>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</si>
  <si>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</si>
  <si>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</si>
  <si>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</si>
  <si>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</si>
  <si>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</si>
  <si>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</si>
  <si>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</si>
  <si>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</si>
  <si>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</si>
  <si>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</si>
  <si>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</si>
  <si>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</si>
  <si>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</si>
  <si>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</si>
  <si>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</si>
  <si>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</si>
  <si>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</si>
  <si>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</si>
  <si>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</si>
  <si>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</si>
  <si>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</si>
  <si>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</si>
  <si>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</si>
  <si>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</si>
  <si>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</si>
  <si>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</si>
  <si>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</si>
  <si>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</si>
  <si>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</si>
  <si>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</si>
  <si>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</si>
  <si>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</si>
  <si>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</si>
  <si>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</si>
  <si>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</si>
  <si>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</si>
  <si>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</si>
  <si>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</si>
  <si>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</si>
  <si>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</si>
  <si>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</si>
  <si>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</si>
  <si>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</si>
  <si>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</si>
  <si>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</si>
  <si>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</si>
  <si>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</si>
  <si>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</si>
  <si>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</si>
  <si>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</si>
  <si>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</si>
  <si>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</si>
  <si>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</si>
  <si>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</si>
  <si>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</si>
  <si>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</si>
  <si>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</si>
  <si>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</si>
  <si>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</si>
  <si>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</si>
  <si>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</si>
  <si>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</si>
  <si>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</si>
  <si>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</si>
  <si>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</si>
  <si>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</si>
  <si>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</si>
  <si>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</si>
  <si>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</si>
  <si>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</si>
  <si>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</si>
  <si>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</si>
  <si>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</si>
  <si>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</si>
  <si>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</si>
  <si>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</si>
  <si>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</si>
  <si>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</si>
  <si>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</si>
  <si>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</si>
  <si>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</si>
  <si>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</si>
  <si>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</si>
  <si>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</si>
  <si>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</si>
  <si>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</si>
  <si>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</si>
  <si>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</si>
  <si>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</si>
  <si>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</si>
  <si>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</si>
  <si>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</si>
  <si>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</si>
  <si>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</si>
  <si>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</si>
  <si>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</si>
  <si>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</si>
  <si>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</si>
  <si>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</si>
  <si>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</si>
  <si>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</si>
  <si>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</si>
  <si>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</si>
  <si>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</si>
  <si>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</si>
  <si>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</si>
  <si>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</si>
  <si>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</si>
  <si>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</si>
  <si>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</si>
  <si>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</si>
  <si>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</si>
  <si>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</si>
  <si>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</si>
  <si>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</si>
  <si>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</si>
  <si>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</si>
  <si>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</si>
  <si>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</si>
  <si>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</si>
  <si>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</si>
  <si>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</si>
  <si>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</si>
  <si>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</si>
  <si>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</si>
  <si>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</si>
  <si>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</si>
  <si>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</si>
  <si>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</si>
  <si>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</si>
  <si>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</si>
  <si>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</si>
  <si>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</si>
  <si>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</si>
  <si>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</si>
  <si>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</si>
  <si>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</si>
  <si>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</si>
  <si>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</si>
  <si>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</si>
  <si>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</si>
  <si>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</si>
  <si>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</si>
  <si>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</si>
  <si>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</si>
  <si>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key_2:ENUM:TOUCH_BODY_TYPE:NONE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</si>
  <si>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</si>
  <si>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</si>
  <si>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</si>
  <si>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</si>
  <si>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</si>
  <si>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</si>
  <si>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</si>
  <si>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</si>
  <si>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</si>
  <si>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</si>
  <si>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</si>
  <si>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</si>
  <si>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</si>
  <si>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</si>
  <si>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</si>
  <si>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</si>
  <si>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</si>
  <si>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</si>
  <si>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</si>
  <si>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</si>
  <si>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</si>
  <si>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</si>
  <si>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</si>
  <si>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</si>
  <si>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</si>
  <si>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</si>
  <si>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</si>
  <si>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</si>
  <si>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</si>
  <si>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</si>
  <si>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</si>
  <si>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</si>
  <si>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</si>
  <si>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</si>
  <si>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</si>
  <si>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</si>
  <si>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</si>
  <si>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</si>
  <si>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</si>
  <si>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</si>
  <si>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</si>
  <si>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</si>
  <si>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</si>
  <si>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</si>
  <si>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</si>
  <si>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에일린_스탠딩_02</t>
  </si>
  <si>
    <t>에일린_스탠딩_02</t>
    <phoneticPr fontId="6" type="noConversion"/>
  </si>
  <si>
    <t>에일린_로비</t>
    <phoneticPr fontId="6" type="noConversion"/>
  </si>
  <si>
    <t>에일린_근원</t>
    <phoneticPr fontId="6" type="noConversion"/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</si>
  <si>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</si>
  <si>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</si>
  <si>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</si>
  <si>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</si>
  <si>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</si>
  <si>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</si>
  <si>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</si>
  <si>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</si>
  <si>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</si>
  <si>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</si>
  <si>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</si>
  <si>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</si>
  <si>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</si>
  <si>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</si>
  <si>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</si>
  <si>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</si>
  <si>
    <t>bool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</si>
  <si>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</si>
  <si>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</si>
  <si>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</si>
  <si>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Assets/AssetResources/Prefabs/Standing/ST_Eileen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</si>
</sst>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7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8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0" xfId="0" applyFont="1" applyFill="1" applyBorder="1" applyAlignment="1">
      <alignment vertical="center"/>
    </xf>
    <xf numFmtId="0" fontId="2" fillId="0" borderId="17" xfId="0" applyFont="1" applyBorder="1"/>
    <xf numFmtId="0" fontId="2" fillId="0" borderId="3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2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29" xfId="0" applyFont="1" applyFill="1" applyBorder="1" applyAlignment="1">
      <alignment horizontal="center" vertical="center"/>
    </xf>
    <xf numFmtId="0" fontId="1" fillId="19" borderId="33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3" borderId="26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right" vertical="center"/>
    </xf>
    <xf numFmtId="0" fontId="1" fillId="9" borderId="34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8" borderId="35" xfId="0" applyFont="1" applyFill="1" applyBorder="1" applyAlignment="1">
      <alignment horizontal="center" vertical="center"/>
    </xf>
    <xf numFmtId="0" fontId="1" fillId="18" borderId="35" xfId="0" applyFont="1" applyFill="1" applyBorder="1" applyAlignment="1">
      <alignment horizontal="right" vertical="center"/>
    </xf>
    <xf numFmtId="0" fontId="1" fillId="15" borderId="35" xfId="0" applyFont="1" applyFill="1" applyBorder="1"/>
    <xf numFmtId="0" fontId="1" fillId="10" borderId="35" xfId="0" applyFont="1" applyFill="1" applyBorder="1"/>
    <xf numFmtId="0" fontId="1" fillId="11" borderId="35" xfId="0" applyFont="1" applyFill="1" applyBorder="1" applyAlignment="1">
      <alignment vertical="center"/>
    </xf>
    <xf numFmtId="0" fontId="1" fillId="12" borderId="35" xfId="0" applyFont="1" applyFill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right" vertical="center"/>
    </xf>
    <xf numFmtId="0" fontId="1" fillId="15" borderId="36" xfId="0" applyFont="1" applyFill="1" applyBorder="1"/>
    <xf numFmtId="0" fontId="1" fillId="10" borderId="36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8" borderId="38" xfId="0" applyFont="1" applyFill="1" applyBorder="1" applyAlignment="1">
      <alignment horizontal="center" vertical="center"/>
    </xf>
    <xf numFmtId="0" fontId="1" fillId="18" borderId="39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38" xfId="0" applyFont="1" applyFill="1" applyBorder="1" applyAlignment="1">
      <alignment vertical="center"/>
    </xf>
    <xf numFmtId="0" fontId="1" fillId="12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right" vertical="center"/>
    </xf>
    <xf numFmtId="0" fontId="1" fillId="15" borderId="42" xfId="0" applyFont="1" applyFill="1" applyBorder="1"/>
    <xf numFmtId="0" fontId="1" fillId="10" borderId="42" xfId="0" applyFont="1" applyFill="1" applyBorder="1"/>
    <xf numFmtId="0" fontId="1" fillId="11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 refreshError="1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36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156</v>
      </c>
      <c r="X1" s="75" t="s">
        <v>158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157</v>
      </c>
      <c r="V2" s="1"/>
      <c r="X2" s="5" t="s">
        <v>159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172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173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174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175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176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177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178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179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180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181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182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183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184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185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186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187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188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189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190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191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192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193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194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195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196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197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198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199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200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201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202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203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231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232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233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234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235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236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236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236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236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236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236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236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236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236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236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236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236</v>
      </c>
    </row>
    <row r="54" spans="21:25" ht="16.5" customHeight="1">
      <c r="U54" s="10">
        <v>10000101</v>
      </c>
      <c r="V54" s="10" t="s">
        <v>266</v>
      </c>
    </row>
    <row r="55" spans="21:25" ht="16.5" customHeight="1">
      <c r="U55" s="10">
        <v>10000102</v>
      </c>
      <c r="V55" s="10" t="s">
        <v>267</v>
      </c>
    </row>
    <row r="56" spans="21:25" ht="16.5" customHeight="1">
      <c r="U56" s="10">
        <v>10000103</v>
      </c>
      <c r="V56" s="10" t="s">
        <v>268</v>
      </c>
    </row>
    <row r="57" spans="21:25" ht="16.5" customHeight="1">
      <c r="U57" s="10">
        <v>10000104</v>
      </c>
      <c r="V57" s="10" t="s">
        <v>269</v>
      </c>
    </row>
    <row r="58" spans="21:25" ht="16.5" customHeight="1">
      <c r="U58" s="10">
        <v>10000105</v>
      </c>
      <c r="V58" s="10" t="s">
        <v>270</v>
      </c>
    </row>
    <row r="59" spans="21:25" ht="16.5" customHeight="1">
      <c r="U59" s="10">
        <v>10000106</v>
      </c>
      <c r="V59" s="10" t="s">
        <v>271</v>
      </c>
    </row>
    <row r="60" spans="21:25" ht="16.5" customHeight="1">
      <c r="U60" s="10">
        <v>10000107</v>
      </c>
      <c r="V60" s="10" t="s">
        <v>272</v>
      </c>
    </row>
    <row r="61" spans="21:25" ht="16.5" customHeight="1">
      <c r="U61" s="10">
        <v>10000108</v>
      </c>
      <c r="V61" s="10" t="s">
        <v>273</v>
      </c>
    </row>
    <row r="62" spans="21:25" ht="16.5" customHeight="1">
      <c r="U62" s="10">
        <v>10000109</v>
      </c>
      <c r="V62" s="10" t="s">
        <v>274</v>
      </c>
    </row>
    <row r="63" spans="21:25" ht="16.5" customHeight="1">
      <c r="U63" s="10">
        <v>10000110</v>
      </c>
      <c r="V63" s="10" t="s">
        <v>275</v>
      </c>
    </row>
    <row r="64" spans="21:25" ht="16.5" customHeight="1">
      <c r="U64" s="10">
        <v>10000111</v>
      </c>
      <c r="V64" s="10" t="s">
        <v>276</v>
      </c>
    </row>
    <row r="65" spans="21:22" ht="16.5" customHeight="1">
      <c r="U65" s="10">
        <v>10000112</v>
      </c>
      <c r="V65" s="10" t="s">
        <v>277</v>
      </c>
    </row>
    <row r="66" spans="21:22" ht="16.5" customHeight="1">
      <c r="U66" s="10">
        <v>10000113</v>
      </c>
      <c r="V66" s="10" t="s">
        <v>278</v>
      </c>
    </row>
    <row r="67" spans="21:22" ht="16.5" customHeight="1">
      <c r="U67" s="10">
        <v>10000114</v>
      </c>
      <c r="V67" s="10" t="s">
        <v>279</v>
      </c>
    </row>
    <row r="68" spans="21:22" ht="16.5" customHeight="1">
      <c r="U68" s="10">
        <v>10000115</v>
      </c>
      <c r="V68" s="10" t="s">
        <v>280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8" sqref="E8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215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211</v>
      </c>
      <c r="F4" s="17" t="s">
        <v>209</v>
      </c>
      <c r="G4" s="17" t="s">
        <v>210</v>
      </c>
    </row>
    <row r="5" spans="1:7" ht="16.5" customHeight="1">
      <c r="A5" s="93">
        <v>100001</v>
      </c>
      <c r="B5" s="93" t="s">
        <v>94</v>
      </c>
      <c r="C5" s="18">
        <v>1010001</v>
      </c>
      <c r="D5" s="91" t="s">
        <v>95</v>
      </c>
      <c r="E5" s="19" t="s">
        <v>155</v>
      </c>
      <c r="F5" s="19"/>
      <c r="G5" s="19"/>
    </row>
    <row r="6" spans="1:7" ht="16.5" customHeight="1">
      <c r="A6" s="94">
        <v>100001</v>
      </c>
      <c r="B6" s="94" t="s">
        <v>94</v>
      </c>
      <c r="C6" s="20">
        <v>1010051</v>
      </c>
      <c r="D6" s="92" t="s">
        <v>96</v>
      </c>
      <c r="E6" s="21" t="s">
        <v>155</v>
      </c>
      <c r="F6" s="21" t="s">
        <v>223</v>
      </c>
      <c r="G6" s="21" t="s">
        <v>223</v>
      </c>
    </row>
    <row r="7" spans="1:7" ht="16.5" customHeight="1" thickBot="1">
      <c r="A7" s="93">
        <v>100006</v>
      </c>
      <c r="B7" s="93" t="s">
        <v>264</v>
      </c>
      <c r="C7" s="18">
        <v>1010101</v>
      </c>
      <c r="D7" s="91" t="s">
        <v>222</v>
      </c>
      <c r="E7" s="19" t="s">
        <v>286</v>
      </c>
      <c r="F7" s="19" t="s">
        <v>223</v>
      </c>
      <c r="G7" s="19" t="s">
        <v>223</v>
      </c>
    </row>
    <row r="8" spans="1:7" ht="16.5" customHeight="1" thickBot="1">
      <c r="A8" s="93">
        <v>100007</v>
      </c>
      <c r="B8" s="93" t="s">
        <v>265</v>
      </c>
      <c r="C8" s="20">
        <v>1010102</v>
      </c>
      <c r="D8" s="92" t="s">
        <v>263</v>
      </c>
      <c r="E8" s="21" t="s">
        <v>285</v>
      </c>
      <c r="F8" s="21" t="s">
        <v>97</v>
      </c>
      <c r="G8" s="21" t="s">
        <v>97</v>
      </c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0"/>
  <sheetViews>
    <sheetView workbookViewId="0">
      <selection activeCell="I11" sqref="I1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217</v>
      </c>
      <c r="B2" s="8" t="s">
        <v>219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215</v>
      </c>
      <c r="B3" s="15" t="s">
        <v>154</v>
      </c>
      <c r="C3" s="15" t="s">
        <v>89</v>
      </c>
      <c r="D3" s="15" t="s">
        <v>206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218</v>
      </c>
      <c r="B4" s="17" t="s">
        <v>220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20" ca="1" si="0">INDEX(l2d_char_skin_id, MATCH(OFFSET(B5, 0, 1), l2d_char_skin_info, 0))</f>
        <v>1010001</v>
      </c>
      <c r="C5" s="88" t="s">
        <v>95</v>
      </c>
      <c r="D5" s="86">
        <f t="shared" ref="D5:D20" ca="1" si="1">INDEX(LOVE_LEVEL_TYPE_value, MATCH(OFFSET(D5, 0, 1), LOVE_LEVEL_TYPE_comment, 0))</f>
        <v>1</v>
      </c>
      <c r="E5" s="88" t="s">
        <v>16</v>
      </c>
      <c r="F5" s="86">
        <f t="shared" ref="F5:F20" ca="1" si="2">INDEX(l2d_skin_ani_state_id, MATCH(OFFSET(F5, 0, 1), l2d_skin_ani_state_info, 0))</f>
        <v>10100011</v>
      </c>
      <c r="G5" s="76" t="s">
        <v>160</v>
      </c>
      <c r="J5" s="22"/>
      <c r="L5" s="13"/>
    </row>
    <row r="6" spans="1:12" ht="16.5" customHeight="1">
      <c r="A6" s="84">
        <v>2</v>
      </c>
      <c r="B6" s="84">
        <f t="shared" ca="1" si="0"/>
        <v>1010001</v>
      </c>
      <c r="C6" s="89" t="s">
        <v>95</v>
      </c>
      <c r="D6" s="87">
        <f t="shared" ca="1" si="1"/>
        <v>2</v>
      </c>
      <c r="E6" s="89" t="s">
        <v>21</v>
      </c>
      <c r="F6" s="87">
        <f t="shared" ca="1" si="2"/>
        <v>10100011</v>
      </c>
      <c r="G6" s="77" t="s">
        <v>160</v>
      </c>
      <c r="J6" s="13"/>
      <c r="L6" s="13"/>
    </row>
    <row r="7" spans="1:12" ht="16.5" customHeight="1">
      <c r="A7" s="84">
        <v>3</v>
      </c>
      <c r="B7" s="84">
        <f t="shared" ca="1" si="0"/>
        <v>1010001</v>
      </c>
      <c r="C7" s="89" t="s">
        <v>95</v>
      </c>
      <c r="D7" s="87">
        <f t="shared" ca="1" si="1"/>
        <v>3</v>
      </c>
      <c r="E7" s="89" t="s">
        <v>26</v>
      </c>
      <c r="F7" s="87">
        <f t="shared" ca="1" si="2"/>
        <v>10100011</v>
      </c>
      <c r="G7" s="77" t="s">
        <v>160</v>
      </c>
      <c r="J7" s="13"/>
      <c r="L7" s="13"/>
    </row>
    <row r="8" spans="1:12" ht="16.5" customHeight="1">
      <c r="A8" s="84">
        <v>4</v>
      </c>
      <c r="B8" s="84">
        <f t="shared" ca="1" si="0"/>
        <v>1010001</v>
      </c>
      <c r="C8" s="89" t="s">
        <v>95</v>
      </c>
      <c r="D8" s="87">
        <f t="shared" ca="1" si="1"/>
        <v>4</v>
      </c>
      <c r="E8" s="89" t="s">
        <v>32</v>
      </c>
      <c r="F8" s="87">
        <f t="shared" ca="1" si="2"/>
        <v>10100011</v>
      </c>
      <c r="G8" s="77" t="s">
        <v>160</v>
      </c>
      <c r="J8" s="23"/>
      <c r="K8" s="23"/>
      <c r="L8" s="23"/>
    </row>
    <row r="9" spans="1:12" ht="16.5" customHeight="1">
      <c r="A9" s="84">
        <v>5</v>
      </c>
      <c r="B9" s="84">
        <f t="shared" ca="1" si="0"/>
        <v>1010001</v>
      </c>
      <c r="C9" s="89" t="s">
        <v>95</v>
      </c>
      <c r="D9" s="87">
        <f t="shared" ca="1" si="1"/>
        <v>5</v>
      </c>
      <c r="E9" s="89" t="s">
        <v>37</v>
      </c>
      <c r="F9" s="87">
        <f t="shared" ca="1" si="2"/>
        <v>10100015</v>
      </c>
      <c r="G9" s="77" t="s">
        <v>163</v>
      </c>
    </row>
    <row r="10" spans="1:12" ht="16.5" customHeight="1" thickBot="1">
      <c r="A10" s="107">
        <v>6</v>
      </c>
      <c r="B10" s="85">
        <f t="shared" ca="1" si="0"/>
        <v>1010051</v>
      </c>
      <c r="C10" s="90" t="s">
        <v>96</v>
      </c>
      <c r="D10" s="87">
        <f t="shared" ca="1" si="1"/>
        <v>1</v>
      </c>
      <c r="E10" s="90" t="s">
        <v>16</v>
      </c>
      <c r="F10" s="87">
        <f t="shared" ca="1" si="2"/>
        <v>10100011</v>
      </c>
      <c r="G10" s="77" t="s">
        <v>160</v>
      </c>
    </row>
    <row r="11" spans="1:12" ht="16.5" customHeight="1">
      <c r="A11" s="83">
        <v>7</v>
      </c>
      <c r="B11" s="83">
        <f t="shared" ca="1" si="0"/>
        <v>1010101</v>
      </c>
      <c r="C11" s="88" t="s">
        <v>221</v>
      </c>
      <c r="D11" s="86">
        <f t="shared" ca="1" si="1"/>
        <v>1</v>
      </c>
      <c r="E11" s="88" t="s">
        <v>16</v>
      </c>
      <c r="F11" s="86">
        <f t="shared" ca="1" si="2"/>
        <v>10101011</v>
      </c>
      <c r="G11" s="76" t="s">
        <v>225</v>
      </c>
    </row>
    <row r="12" spans="1:12" ht="16.5" customHeight="1">
      <c r="A12" s="84">
        <v>8</v>
      </c>
      <c r="B12" s="84">
        <f t="shared" ca="1" si="0"/>
        <v>1010101</v>
      </c>
      <c r="C12" s="89" t="s">
        <v>221</v>
      </c>
      <c r="D12" s="87">
        <f t="shared" ca="1" si="1"/>
        <v>2</v>
      </c>
      <c r="E12" s="89" t="s">
        <v>21</v>
      </c>
      <c r="F12" s="87">
        <f t="shared" ca="1" si="2"/>
        <v>10101011</v>
      </c>
      <c r="G12" s="77" t="s">
        <v>225</v>
      </c>
    </row>
    <row r="13" spans="1:12" ht="16.5" customHeight="1">
      <c r="A13" s="84">
        <v>9</v>
      </c>
      <c r="B13" s="84">
        <f t="shared" ca="1" si="0"/>
        <v>1010101</v>
      </c>
      <c r="C13" s="89" t="s">
        <v>221</v>
      </c>
      <c r="D13" s="87">
        <f t="shared" ca="1" si="1"/>
        <v>3</v>
      </c>
      <c r="E13" s="89" t="s">
        <v>26</v>
      </c>
      <c r="F13" s="87">
        <f t="shared" ca="1" si="2"/>
        <v>10101011</v>
      </c>
      <c r="G13" s="77" t="s">
        <v>225</v>
      </c>
    </row>
    <row r="14" spans="1:12" ht="16.5" customHeight="1">
      <c r="A14" s="84">
        <v>10</v>
      </c>
      <c r="B14" s="84">
        <f t="shared" ca="1" si="0"/>
        <v>1010101</v>
      </c>
      <c r="C14" s="89" t="s">
        <v>221</v>
      </c>
      <c r="D14" s="87">
        <f t="shared" ca="1" si="1"/>
        <v>4</v>
      </c>
      <c r="E14" s="89" t="s">
        <v>32</v>
      </c>
      <c r="F14" s="87">
        <f t="shared" ca="1" si="2"/>
        <v>10101011</v>
      </c>
      <c r="G14" s="77" t="s">
        <v>225</v>
      </c>
    </row>
    <row r="15" spans="1:12" ht="16.5" customHeight="1" thickBot="1">
      <c r="A15" s="84">
        <v>11</v>
      </c>
      <c r="B15" s="84">
        <f t="shared" ca="1" si="0"/>
        <v>1010101</v>
      </c>
      <c r="C15" s="89" t="s">
        <v>221</v>
      </c>
      <c r="D15" s="87">
        <f t="shared" ca="1" si="1"/>
        <v>5</v>
      </c>
      <c r="E15" s="89" t="s">
        <v>37</v>
      </c>
      <c r="F15" s="87">
        <f t="shared" ca="1" si="2"/>
        <v>10101011</v>
      </c>
      <c r="G15" s="77" t="s">
        <v>225</v>
      </c>
    </row>
    <row r="16" spans="1:12" ht="16.5" customHeight="1">
      <c r="A16" s="83">
        <v>12</v>
      </c>
      <c r="B16" s="83">
        <f t="shared" ca="1" si="0"/>
        <v>1010102</v>
      </c>
      <c r="C16" s="88" t="s">
        <v>262</v>
      </c>
      <c r="D16" s="86">
        <f t="shared" ca="1" si="1"/>
        <v>1</v>
      </c>
      <c r="E16" s="88" t="s">
        <v>16</v>
      </c>
      <c r="F16" s="86">
        <f t="shared" ca="1" si="2"/>
        <v>10101111</v>
      </c>
      <c r="G16" s="76" t="s">
        <v>242</v>
      </c>
    </row>
    <row r="17" spans="1:7" ht="16.5" customHeight="1">
      <c r="A17" s="84">
        <v>13</v>
      </c>
      <c r="B17" s="84">
        <f t="shared" ca="1" si="0"/>
        <v>1010102</v>
      </c>
      <c r="C17" s="89" t="s">
        <v>262</v>
      </c>
      <c r="D17" s="87">
        <f t="shared" ca="1" si="1"/>
        <v>2</v>
      </c>
      <c r="E17" s="89" t="s">
        <v>21</v>
      </c>
      <c r="F17" s="87">
        <f t="shared" ca="1" si="2"/>
        <v>10101112</v>
      </c>
      <c r="G17" s="77" t="s">
        <v>249</v>
      </c>
    </row>
    <row r="18" spans="1:7" ht="16.5" customHeight="1">
      <c r="A18" s="84">
        <v>14</v>
      </c>
      <c r="B18" s="84">
        <f t="shared" ca="1" si="0"/>
        <v>1010102</v>
      </c>
      <c r="C18" s="89" t="s">
        <v>262</v>
      </c>
      <c r="D18" s="87">
        <f t="shared" ca="1" si="1"/>
        <v>3</v>
      </c>
      <c r="E18" s="89" t="s">
        <v>26</v>
      </c>
      <c r="F18" s="87">
        <f t="shared" ca="1" si="2"/>
        <v>10101113</v>
      </c>
      <c r="G18" s="77" t="s">
        <v>251</v>
      </c>
    </row>
    <row r="19" spans="1:7" ht="16.5" customHeight="1">
      <c r="A19" s="84">
        <v>15</v>
      </c>
      <c r="B19" s="84">
        <f t="shared" ca="1" si="0"/>
        <v>1010102</v>
      </c>
      <c r="C19" s="89" t="s">
        <v>262</v>
      </c>
      <c r="D19" s="87">
        <f t="shared" ca="1" si="1"/>
        <v>4</v>
      </c>
      <c r="E19" s="89" t="s">
        <v>32</v>
      </c>
      <c r="F19" s="87">
        <f t="shared" ca="1" si="2"/>
        <v>10101114</v>
      </c>
      <c r="G19" s="77" t="s">
        <v>252</v>
      </c>
    </row>
    <row r="20" spans="1:7" ht="16.5" customHeight="1">
      <c r="A20" s="84">
        <v>16</v>
      </c>
      <c r="B20" s="84">
        <f t="shared" ca="1" si="0"/>
        <v>1010102</v>
      </c>
      <c r="C20" s="89" t="s">
        <v>262</v>
      </c>
      <c r="D20" s="87">
        <f t="shared" ca="1" si="1"/>
        <v>5</v>
      </c>
      <c r="E20" s="89" t="s">
        <v>37</v>
      </c>
      <c r="F20" s="87">
        <f t="shared" ca="1" si="2"/>
        <v>10101115</v>
      </c>
      <c r="G20" s="77" t="s">
        <v>253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6" type="noConversion"/>
  <dataValidations count="3">
    <dataValidation type="list" allowBlank="1" showInputMessage="1" showErrorMessage="1" sqref="C5:C20" xr:uid="{28EB9EDC-98FF-46E5-86D0-A49521D23778}">
      <formula1>l2d_char_skin_info</formula1>
    </dataValidation>
    <dataValidation type="list" allowBlank="1" showInputMessage="1" showErrorMessage="1" sqref="E5:E20" xr:uid="{CACDE897-B70D-494A-91D2-08A17852B286}">
      <formula1>LOVE_LEVEL_TYPE_comment</formula1>
    </dataValidation>
    <dataValidation type="list" allowBlank="1" showInputMessage="1" showErrorMessage="1" sqref="G5:G20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27" sqref="C27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169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215</v>
      </c>
      <c r="D3" s="29" t="s">
        <v>89</v>
      </c>
      <c r="E3" s="29" t="s">
        <v>154</v>
      </c>
      <c r="F3" s="29" t="s">
        <v>170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171</v>
      </c>
      <c r="G4" s="17" t="s">
        <v>109</v>
      </c>
    </row>
    <row r="5" spans="1:8" ht="16.5" customHeight="1" thickBot="1">
      <c r="A5" s="99" t="s">
        <v>114</v>
      </c>
      <c r="B5" s="100" t="s">
        <v>16</v>
      </c>
      <c r="C5" s="31">
        <v>10100011</v>
      </c>
      <c r="D5" s="78" t="s">
        <v>161</v>
      </c>
      <c r="E5" s="95">
        <f t="shared" ref="E5:E23" ca="1" si="0">INDEX(me_chat_motion_data_id_value, MATCH(OFFSET(E5, 0, 1), me_chat_motion_data_id_comment, 0))</f>
        <v>10000001</v>
      </c>
      <c r="F5" s="30" t="s">
        <v>213</v>
      </c>
      <c r="G5" s="32" t="str">
        <f>C5&amp;"01"</f>
        <v>1010001101</v>
      </c>
    </row>
    <row r="6" spans="1:8" ht="16.5" customHeight="1">
      <c r="A6" s="101" t="s">
        <v>114</v>
      </c>
      <c r="B6" s="102" t="s">
        <v>26</v>
      </c>
      <c r="C6" s="34">
        <v>10100013</v>
      </c>
      <c r="D6" s="79" t="s">
        <v>162</v>
      </c>
      <c r="E6" s="96">
        <f t="shared" ca="1" si="0"/>
        <v>10000001</v>
      </c>
      <c r="F6" s="30" t="s">
        <v>213</v>
      </c>
      <c r="G6" s="35" t="str">
        <f>C6&amp;"03"</f>
        <v>1010001303</v>
      </c>
    </row>
    <row r="7" spans="1:8" ht="16.5" customHeight="1" thickBot="1">
      <c r="A7" s="103" t="s">
        <v>114</v>
      </c>
      <c r="B7" s="104" t="s">
        <v>37</v>
      </c>
      <c r="C7" s="37">
        <v>10100015</v>
      </c>
      <c r="D7" s="80" t="s">
        <v>163</v>
      </c>
      <c r="E7" s="97">
        <f t="shared" ca="1" si="0"/>
        <v>1200002018</v>
      </c>
      <c r="F7" s="36" t="s">
        <v>200</v>
      </c>
      <c r="G7" s="38" t="str">
        <f>C7&amp;"05"</f>
        <v>1010001505</v>
      </c>
    </row>
    <row r="8" spans="1:8" ht="16.5" customHeight="1" thickBot="1">
      <c r="A8" s="99" t="s">
        <v>116</v>
      </c>
      <c r="B8" s="100" t="s">
        <v>37</v>
      </c>
      <c r="C8" s="31">
        <v>10100511</v>
      </c>
      <c r="D8" s="81" t="s">
        <v>164</v>
      </c>
      <c r="E8" s="95">
        <f t="shared" ca="1" si="0"/>
        <v>1200002018</v>
      </c>
      <c r="F8" s="30" t="s">
        <v>200</v>
      </c>
      <c r="G8" s="32" t="str">
        <f t="shared" ref="G8:G13" si="1">C8&amp;"01"</f>
        <v>1010051101</v>
      </c>
      <c r="H8" s="13"/>
    </row>
    <row r="9" spans="1:8" ht="16.5" customHeight="1" thickBot="1">
      <c r="A9" s="99" t="s">
        <v>116</v>
      </c>
      <c r="B9" s="100" t="s">
        <v>37</v>
      </c>
      <c r="C9" s="31">
        <v>10100512</v>
      </c>
      <c r="D9" s="81" t="s">
        <v>165</v>
      </c>
      <c r="E9" s="95">
        <f t="shared" ca="1" si="0"/>
        <v>1200002018</v>
      </c>
      <c r="F9" s="30" t="s">
        <v>200</v>
      </c>
      <c r="G9" s="32" t="str">
        <f t="shared" si="1"/>
        <v>1010051201</v>
      </c>
      <c r="H9" s="13"/>
    </row>
    <row r="10" spans="1:8" ht="16.5" customHeight="1" thickBot="1">
      <c r="A10" s="99" t="s">
        <v>116</v>
      </c>
      <c r="B10" s="100" t="s">
        <v>37</v>
      </c>
      <c r="C10" s="31">
        <v>10100513</v>
      </c>
      <c r="D10" s="81" t="s">
        <v>166</v>
      </c>
      <c r="E10" s="95">
        <f t="shared" ca="1" si="0"/>
        <v>1200002018</v>
      </c>
      <c r="F10" s="30" t="s">
        <v>200</v>
      </c>
      <c r="G10" s="32" t="str">
        <f t="shared" si="1"/>
        <v>1010051301</v>
      </c>
      <c r="H10" s="13"/>
    </row>
    <row r="11" spans="1:8" ht="16.5" customHeight="1" thickBot="1">
      <c r="A11" s="99" t="s">
        <v>116</v>
      </c>
      <c r="B11" s="100" t="s">
        <v>37</v>
      </c>
      <c r="C11" s="31">
        <v>10100514</v>
      </c>
      <c r="D11" s="81" t="s">
        <v>167</v>
      </c>
      <c r="E11" s="95">
        <f t="shared" ca="1" si="0"/>
        <v>1200002018</v>
      </c>
      <c r="F11" s="30" t="s">
        <v>200</v>
      </c>
      <c r="G11" s="32" t="str">
        <f t="shared" si="1"/>
        <v>1010051401</v>
      </c>
      <c r="H11" s="13"/>
    </row>
    <row r="12" spans="1:8" ht="16.5" customHeight="1" thickBot="1">
      <c r="A12" s="99" t="s">
        <v>116</v>
      </c>
      <c r="B12" s="100" t="s">
        <v>37</v>
      </c>
      <c r="C12" s="31">
        <v>10100515</v>
      </c>
      <c r="D12" s="81" t="s">
        <v>168</v>
      </c>
      <c r="E12" s="95">
        <f t="shared" ca="1" si="0"/>
        <v>1200002018</v>
      </c>
      <c r="F12" s="30" t="s">
        <v>200</v>
      </c>
      <c r="G12" s="32" t="str">
        <f t="shared" si="1"/>
        <v>1010051501</v>
      </c>
    </row>
    <row r="13" spans="1:8" ht="16.5" customHeight="1">
      <c r="A13" s="99" t="s">
        <v>237</v>
      </c>
      <c r="B13" s="100" t="s">
        <v>240</v>
      </c>
      <c r="C13" s="31">
        <v>10101011</v>
      </c>
      <c r="D13" s="78" t="s">
        <v>225</v>
      </c>
      <c r="E13" s="95">
        <f t="shared" ca="1" si="0"/>
        <v>10000002</v>
      </c>
      <c r="F13" s="30" t="s">
        <v>231</v>
      </c>
      <c r="G13" s="32" t="str">
        <f t="shared" si="1"/>
        <v>1010101101</v>
      </c>
    </row>
    <row r="14" spans="1:8" ht="16.5" customHeight="1">
      <c r="A14" s="108" t="s">
        <v>238</v>
      </c>
      <c r="B14" s="109" t="s">
        <v>16</v>
      </c>
      <c r="C14" s="110">
        <v>10101111</v>
      </c>
      <c r="D14" s="111" t="s">
        <v>243</v>
      </c>
      <c r="E14" s="112">
        <f t="shared" ca="1" si="0"/>
        <v>10000003</v>
      </c>
      <c r="F14" s="113" t="s">
        <v>232</v>
      </c>
      <c r="G14" s="114" t="str">
        <f>C14&amp;"03"</f>
        <v>1010111103</v>
      </c>
    </row>
    <row r="15" spans="1:8" ht="16.5" customHeight="1">
      <c r="A15" s="108" t="s">
        <v>238</v>
      </c>
      <c r="B15" s="109" t="s">
        <v>247</v>
      </c>
      <c r="C15" s="110">
        <v>10101112</v>
      </c>
      <c r="D15" s="111" t="s">
        <v>250</v>
      </c>
      <c r="E15" s="112">
        <f t="shared" ca="1" si="0"/>
        <v>10000003</v>
      </c>
      <c r="F15" s="113" t="s">
        <v>232</v>
      </c>
      <c r="G15" s="114" t="str">
        <f t="shared" ref="G15:G17" si="2">C15&amp;"03"</f>
        <v>1010111203</v>
      </c>
    </row>
    <row r="16" spans="1:8" ht="16.5" customHeight="1">
      <c r="A16" s="108" t="s">
        <v>238</v>
      </c>
      <c r="B16" s="109" t="s">
        <v>245</v>
      </c>
      <c r="C16" s="110">
        <v>10101113</v>
      </c>
      <c r="D16" s="111" t="s">
        <v>251</v>
      </c>
      <c r="E16" s="112">
        <f t="shared" ca="1" si="0"/>
        <v>10000003</v>
      </c>
      <c r="F16" s="113" t="s">
        <v>232</v>
      </c>
      <c r="G16" s="114" t="str">
        <f t="shared" si="2"/>
        <v>1010111303</v>
      </c>
    </row>
    <row r="17" spans="1:7" ht="16.5" customHeight="1">
      <c r="A17" s="108" t="s">
        <v>238</v>
      </c>
      <c r="B17" s="109" t="s">
        <v>248</v>
      </c>
      <c r="C17" s="110">
        <v>10101114</v>
      </c>
      <c r="D17" s="111" t="s">
        <v>252</v>
      </c>
      <c r="E17" s="112">
        <f t="shared" ca="1" si="0"/>
        <v>10000003</v>
      </c>
      <c r="F17" s="113" t="s">
        <v>232</v>
      </c>
      <c r="G17" s="114" t="str">
        <f t="shared" si="2"/>
        <v>1010111403</v>
      </c>
    </row>
    <row r="18" spans="1:7" ht="16.5" customHeight="1" thickBot="1">
      <c r="A18" s="101" t="s">
        <v>239</v>
      </c>
      <c r="B18" s="102" t="s">
        <v>246</v>
      </c>
      <c r="C18" s="34">
        <v>10101115</v>
      </c>
      <c r="D18" s="79" t="s">
        <v>253</v>
      </c>
      <c r="E18" s="96">
        <f t="shared" ca="1" si="0"/>
        <v>10000003</v>
      </c>
      <c r="F18" s="33" t="s">
        <v>232</v>
      </c>
      <c r="G18" s="35" t="str">
        <f>C18&amp;"03"</f>
        <v>1010111503</v>
      </c>
    </row>
    <row r="19" spans="1:7" ht="16.5" customHeight="1" thickBot="1">
      <c r="A19" s="99" t="s">
        <v>241</v>
      </c>
      <c r="B19" s="100" t="s">
        <v>37</v>
      </c>
      <c r="C19" s="31">
        <v>10101511</v>
      </c>
      <c r="D19" s="81" t="s">
        <v>226</v>
      </c>
      <c r="E19" s="95">
        <f t="shared" ca="1" si="0"/>
        <v>1200002018</v>
      </c>
      <c r="F19" s="30" t="s">
        <v>200</v>
      </c>
      <c r="G19" s="32" t="str">
        <f t="shared" ref="G19:G23" si="3">C19&amp;"01"</f>
        <v>1010151101</v>
      </c>
    </row>
    <row r="20" spans="1:7" ht="16.5" customHeight="1" thickBot="1">
      <c r="A20" s="99" t="s">
        <v>224</v>
      </c>
      <c r="B20" s="100" t="s">
        <v>37</v>
      </c>
      <c r="C20" s="31">
        <v>10101512</v>
      </c>
      <c r="D20" s="81" t="s">
        <v>227</v>
      </c>
      <c r="E20" s="95">
        <f t="shared" ca="1" si="0"/>
        <v>1200002018</v>
      </c>
      <c r="F20" s="30" t="s">
        <v>200</v>
      </c>
      <c r="G20" s="32" t="str">
        <f t="shared" si="3"/>
        <v>1010151201</v>
      </c>
    </row>
    <row r="21" spans="1:7" ht="16.5" customHeight="1" thickBot="1">
      <c r="A21" s="99" t="s">
        <v>224</v>
      </c>
      <c r="B21" s="100" t="s">
        <v>37</v>
      </c>
      <c r="C21" s="31">
        <v>10101513</v>
      </c>
      <c r="D21" s="81" t="s">
        <v>228</v>
      </c>
      <c r="E21" s="95">
        <f t="shared" ca="1" si="0"/>
        <v>1200002018</v>
      </c>
      <c r="F21" s="30" t="s">
        <v>200</v>
      </c>
      <c r="G21" s="32" t="str">
        <f t="shared" si="3"/>
        <v>1010151301</v>
      </c>
    </row>
    <row r="22" spans="1:7" ht="16.5" customHeight="1" thickBot="1">
      <c r="A22" s="99" t="s">
        <v>224</v>
      </c>
      <c r="B22" s="100" t="s">
        <v>37</v>
      </c>
      <c r="C22" s="31">
        <v>10101514</v>
      </c>
      <c r="D22" s="81" t="s">
        <v>229</v>
      </c>
      <c r="E22" s="95">
        <f t="shared" ca="1" si="0"/>
        <v>1200002018</v>
      </c>
      <c r="F22" s="30" t="s">
        <v>200</v>
      </c>
      <c r="G22" s="32" t="str">
        <f t="shared" si="3"/>
        <v>1010151401</v>
      </c>
    </row>
    <row r="23" spans="1:7" ht="16.5" customHeight="1" thickBot="1">
      <c r="A23" s="105" t="s">
        <v>224</v>
      </c>
      <c r="B23" s="106" t="s">
        <v>37</v>
      </c>
      <c r="C23" s="40">
        <v>10101515</v>
      </c>
      <c r="D23" s="82" t="s">
        <v>230</v>
      </c>
      <c r="E23" s="98">
        <f t="shared" ca="1" si="0"/>
        <v>1200002018</v>
      </c>
      <c r="F23" s="39" t="s">
        <v>200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selection activeCell="F38" sqref="F38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37.4257812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4" t="s">
        <v>153</v>
      </c>
    </row>
    <row r="2" spans="1:15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283</v>
      </c>
      <c r="F2" s="8" t="s">
        <v>118</v>
      </c>
      <c r="G2" s="8" t="s">
        <v>118</v>
      </c>
      <c r="H2" s="8" t="s">
        <v>119</v>
      </c>
      <c r="I2" s="8" t="s">
        <v>119</v>
      </c>
      <c r="J2" s="8" t="s">
        <v>120</v>
      </c>
      <c r="K2" s="8" t="s">
        <v>121</v>
      </c>
      <c r="L2" s="8" t="s">
        <v>122</v>
      </c>
      <c r="M2" s="9" t="s">
        <v>123</v>
      </c>
      <c r="N2" s="8" t="s">
        <v>124</v>
      </c>
      <c r="O2" s="8" t="s">
        <v>205</v>
      </c>
    </row>
    <row r="3" spans="1:15" ht="16.5">
      <c r="A3" s="15" t="s">
        <v>215</v>
      </c>
      <c r="B3" s="42" t="s">
        <v>89</v>
      </c>
      <c r="C3" s="14" t="s">
        <v>89</v>
      </c>
      <c r="D3" s="14" t="s">
        <v>89</v>
      </c>
      <c r="E3" s="15" t="s">
        <v>282</v>
      </c>
      <c r="F3" s="15" t="s">
        <v>216</v>
      </c>
      <c r="G3" s="15" t="s">
        <v>89</v>
      </c>
      <c r="H3" s="15" t="s">
        <v>208</v>
      </c>
      <c r="I3" s="15" t="s">
        <v>89</v>
      </c>
      <c r="J3" s="15" t="s">
        <v>212</v>
      </c>
      <c r="K3" s="15" t="s">
        <v>89</v>
      </c>
      <c r="L3" s="15" t="s">
        <v>212</v>
      </c>
      <c r="M3" s="9" t="s">
        <v>89</v>
      </c>
      <c r="N3" s="29" t="s">
        <v>88</v>
      </c>
      <c r="O3" s="29" t="s">
        <v>170</v>
      </c>
    </row>
    <row r="4" spans="1:15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284</v>
      </c>
      <c r="F4" s="17" t="s">
        <v>125</v>
      </c>
      <c r="G4" s="46" t="s">
        <v>126</v>
      </c>
      <c r="H4" s="46" t="s">
        <v>127</v>
      </c>
      <c r="I4" s="46" t="s">
        <v>128</v>
      </c>
      <c r="J4" s="46" t="s">
        <v>129</v>
      </c>
      <c r="K4" s="46" t="s">
        <v>130</v>
      </c>
      <c r="L4" s="48" t="s">
        <v>131</v>
      </c>
      <c r="M4" s="47" t="s">
        <v>132</v>
      </c>
      <c r="N4" s="46" t="s">
        <v>133</v>
      </c>
      <c r="O4" s="46" t="s">
        <v>204</v>
      </c>
    </row>
    <row r="5" spans="1:15" ht="17.25" thickBot="1">
      <c r="A5" s="129" t="s">
        <v>254</v>
      </c>
      <c r="B5" s="130" t="s">
        <v>95</v>
      </c>
      <c r="C5" s="131" t="s">
        <v>16</v>
      </c>
      <c r="D5" s="131" t="s">
        <v>115</v>
      </c>
      <c r="E5" s="132" t="b">
        <v>0</v>
      </c>
      <c r="F5" s="132">
        <f t="shared" ref="F5:F50" ca="1" si="0">INDEX(TOUCH_BODY_TYPE_value, MATCH(OFFSET(F5, 0, 1), TOUCH_BODY_TYPE_comment, 0))</f>
        <v>0</v>
      </c>
      <c r="G5" s="133" t="s">
        <v>13</v>
      </c>
      <c r="H5" s="132">
        <f t="shared" ref="H5:H50" ca="1" si="1">INDEX(TOUCH_GESTURE_TYPE_value, MATCH(OFFSET(H5, 0, 1), TOUCH_GESTURE_TYPE_comment, 0))</f>
        <v>1</v>
      </c>
      <c r="I5" s="134" t="s">
        <v>14</v>
      </c>
      <c r="J5" s="132">
        <f ca="1">INDEX(me_chat_motion_data_id_value, MATCH(OFFSET(J5, 0, 1), me_chat_motion_data_id_comment, 0))</f>
        <v>10000011</v>
      </c>
      <c r="K5" s="134" t="s">
        <v>233</v>
      </c>
      <c r="L5" s="132">
        <v>0</v>
      </c>
      <c r="M5" s="134" t="s">
        <v>134</v>
      </c>
      <c r="N5" s="132">
        <f t="shared" ref="N5:N50" ca="1" si="2">INDEX(l2d_skin_ani_state_id, MATCH(OFFSET(N5, 0, 1), l2d_skin_ani_state_info, 0))</f>
        <v>10100011</v>
      </c>
      <c r="O5" s="135" t="s">
        <v>160</v>
      </c>
    </row>
    <row r="6" spans="1:15" ht="16.5">
      <c r="A6" s="122" t="s">
        <v>244</v>
      </c>
      <c r="B6" s="123" t="s">
        <v>95</v>
      </c>
      <c r="C6" s="124" t="s">
        <v>16</v>
      </c>
      <c r="D6" s="124" t="s">
        <v>259</v>
      </c>
      <c r="E6" s="125" t="b">
        <v>0</v>
      </c>
      <c r="F6" s="125">
        <f t="shared" ca="1" si="0"/>
        <v>0</v>
      </c>
      <c r="G6" s="126" t="s">
        <v>13</v>
      </c>
      <c r="H6" s="125">
        <f t="shared" ca="1" si="1"/>
        <v>1</v>
      </c>
      <c r="I6" s="127" t="s">
        <v>14</v>
      </c>
      <c r="J6" s="125">
        <f t="shared" ref="J6:J50" ca="1" si="3">INDEX(me_chat_motion_data_id_value, MATCH(OFFSET(J6, 0, 1), me_chat_motion_data_id_comment, 0))</f>
        <v>10000011</v>
      </c>
      <c r="K6" s="127" t="s">
        <v>233</v>
      </c>
      <c r="L6" s="125">
        <v>0</v>
      </c>
      <c r="M6" s="127" t="s">
        <v>135</v>
      </c>
      <c r="N6" s="125">
        <f t="shared" ca="1" si="2"/>
        <v>10101111</v>
      </c>
      <c r="O6" s="128" t="s">
        <v>242</v>
      </c>
    </row>
    <row r="7" spans="1:15" ht="16.5">
      <c r="A7" s="115" t="s">
        <v>255</v>
      </c>
      <c r="B7" s="116" t="s">
        <v>95</v>
      </c>
      <c r="C7" s="117" t="s">
        <v>21</v>
      </c>
      <c r="D7" s="117" t="s">
        <v>259</v>
      </c>
      <c r="E7" s="118" t="b">
        <v>0</v>
      </c>
      <c r="F7" s="118">
        <f t="shared" ca="1" si="0"/>
        <v>0</v>
      </c>
      <c r="G7" s="119" t="s">
        <v>13</v>
      </c>
      <c r="H7" s="118">
        <f t="shared" ca="1" si="1"/>
        <v>1</v>
      </c>
      <c r="I7" s="120" t="s">
        <v>14</v>
      </c>
      <c r="J7" s="118">
        <f t="shared" ca="1" si="3"/>
        <v>10000012</v>
      </c>
      <c r="K7" s="120" t="s">
        <v>234</v>
      </c>
      <c r="L7" s="118">
        <v>0</v>
      </c>
      <c r="M7" s="120" t="s">
        <v>136</v>
      </c>
      <c r="N7" s="118">
        <f t="shared" ca="1" si="2"/>
        <v>10101112</v>
      </c>
      <c r="O7" s="128" t="s">
        <v>249</v>
      </c>
    </row>
    <row r="8" spans="1:15" ht="16.5">
      <c r="A8" s="115" t="s">
        <v>256</v>
      </c>
      <c r="B8" s="116" t="s">
        <v>95</v>
      </c>
      <c r="C8" s="117" t="s">
        <v>26</v>
      </c>
      <c r="D8" s="117" t="s">
        <v>259</v>
      </c>
      <c r="E8" s="118" t="b">
        <v>0</v>
      </c>
      <c r="F8" s="118">
        <f t="shared" ca="1" si="0"/>
        <v>0</v>
      </c>
      <c r="G8" s="119" t="s">
        <v>13</v>
      </c>
      <c r="H8" s="118">
        <f t="shared" ca="1" si="1"/>
        <v>1</v>
      </c>
      <c r="I8" s="120" t="s">
        <v>14</v>
      </c>
      <c r="J8" s="118">
        <f t="shared" ca="1" si="3"/>
        <v>10000012</v>
      </c>
      <c r="K8" s="120" t="s">
        <v>234</v>
      </c>
      <c r="L8" s="118">
        <v>0</v>
      </c>
      <c r="M8" s="120" t="s">
        <v>136</v>
      </c>
      <c r="N8" s="118">
        <f t="shared" ca="1" si="2"/>
        <v>10101113</v>
      </c>
      <c r="O8" s="128" t="s">
        <v>251</v>
      </c>
    </row>
    <row r="9" spans="1:15" ht="15" customHeight="1">
      <c r="A9" s="115" t="s">
        <v>257</v>
      </c>
      <c r="B9" s="116" t="s">
        <v>95</v>
      </c>
      <c r="C9" s="117" t="s">
        <v>32</v>
      </c>
      <c r="D9" s="117" t="s">
        <v>259</v>
      </c>
      <c r="E9" s="118" t="b">
        <v>0</v>
      </c>
      <c r="F9" s="118">
        <f t="shared" ca="1" si="0"/>
        <v>0</v>
      </c>
      <c r="G9" s="119" t="s">
        <v>13</v>
      </c>
      <c r="H9" s="118">
        <f t="shared" ca="1" si="1"/>
        <v>1</v>
      </c>
      <c r="I9" s="120" t="s">
        <v>14</v>
      </c>
      <c r="J9" s="118">
        <f t="shared" ca="1" si="3"/>
        <v>10000021</v>
      </c>
      <c r="K9" s="120" t="s">
        <v>235</v>
      </c>
      <c r="L9" s="118">
        <v>1</v>
      </c>
      <c r="M9" s="120" t="s">
        <v>136</v>
      </c>
      <c r="N9" s="118">
        <f t="shared" ca="1" si="2"/>
        <v>10101114</v>
      </c>
      <c r="O9" s="128" t="s">
        <v>252</v>
      </c>
    </row>
    <row r="10" spans="1:15" ht="15" customHeight="1" thickBot="1">
      <c r="A10" s="136" t="s">
        <v>258</v>
      </c>
      <c r="B10" s="137" t="s">
        <v>95</v>
      </c>
      <c r="C10" s="138" t="s">
        <v>37</v>
      </c>
      <c r="D10" s="138" t="s">
        <v>259</v>
      </c>
      <c r="E10" s="139" t="b">
        <v>0</v>
      </c>
      <c r="F10" s="139">
        <f t="shared" ca="1" si="0"/>
        <v>0</v>
      </c>
      <c r="G10" s="140" t="s">
        <v>13</v>
      </c>
      <c r="H10" s="139">
        <f t="shared" ca="1" si="1"/>
        <v>1</v>
      </c>
      <c r="I10" s="141" t="s">
        <v>14</v>
      </c>
      <c r="J10" s="139">
        <f t="shared" ca="1" si="3"/>
        <v>10000022</v>
      </c>
      <c r="K10" s="141" t="s">
        <v>236</v>
      </c>
      <c r="L10" s="139">
        <v>2</v>
      </c>
      <c r="M10" s="141" t="s">
        <v>136</v>
      </c>
      <c r="N10" s="139">
        <f t="shared" ca="1" si="2"/>
        <v>10101115</v>
      </c>
      <c r="O10" s="142" t="s">
        <v>253</v>
      </c>
    </row>
    <row r="11" spans="1:15" ht="15" customHeight="1">
      <c r="A11" s="122" t="s">
        <v>244</v>
      </c>
      <c r="B11" s="123" t="s">
        <v>95</v>
      </c>
      <c r="C11" s="124" t="s">
        <v>16</v>
      </c>
      <c r="D11" s="124" t="s">
        <v>259</v>
      </c>
      <c r="E11" s="125" t="b">
        <v>1</v>
      </c>
      <c r="F11" s="125">
        <f t="shared" ca="1" si="0"/>
        <v>2</v>
      </c>
      <c r="G11" s="126" t="s">
        <v>20</v>
      </c>
      <c r="H11" s="125">
        <f t="shared" ca="1" si="1"/>
        <v>1</v>
      </c>
      <c r="I11" s="127" t="s">
        <v>14</v>
      </c>
      <c r="J11" s="125">
        <f t="shared" ca="1" si="3"/>
        <v>10000011</v>
      </c>
      <c r="K11" s="127" t="s">
        <v>233</v>
      </c>
      <c r="L11" s="125">
        <v>0</v>
      </c>
      <c r="M11" s="127" t="s">
        <v>281</v>
      </c>
      <c r="N11" s="125">
        <f t="shared" ca="1" si="2"/>
        <v>10101111</v>
      </c>
      <c r="O11" s="128" t="s">
        <v>242</v>
      </c>
    </row>
    <row r="12" spans="1:15" ht="15" customHeight="1">
      <c r="A12" s="122" t="s">
        <v>244</v>
      </c>
      <c r="B12" s="123" t="s">
        <v>95</v>
      </c>
      <c r="C12" s="124" t="s">
        <v>16</v>
      </c>
      <c r="D12" s="124" t="s">
        <v>259</v>
      </c>
      <c r="E12" s="125" t="b">
        <v>1</v>
      </c>
      <c r="F12" s="125">
        <f ca="1">INDEX(TOUCH_BODY_TYPE_value, MATCH(OFFSET(F12, 0, 1), TOUCH_BODY_TYPE_comment, 0))</f>
        <v>3</v>
      </c>
      <c r="G12" s="126" t="s">
        <v>260</v>
      </c>
      <c r="H12" s="125">
        <f ca="1">INDEX(TOUCH_GESTURE_TYPE_value, MATCH(OFFSET(H12, 0, 1), TOUCH_GESTURE_TYPE_comment, 0))</f>
        <v>1</v>
      </c>
      <c r="I12" s="127" t="s">
        <v>14</v>
      </c>
      <c r="J12" s="125">
        <f ca="1">INDEX(me_chat_motion_data_id_value, MATCH(OFFSET(J12, 0, 1), me_chat_motion_data_id_comment, 0))</f>
        <v>10000011</v>
      </c>
      <c r="K12" s="127" t="s">
        <v>233</v>
      </c>
      <c r="L12" s="125">
        <v>10000101</v>
      </c>
      <c r="M12" s="127" t="s">
        <v>266</v>
      </c>
      <c r="N12" s="125">
        <f ca="1">INDEX(l2d_skin_ani_state_id, MATCH(OFFSET(N12, 0, 1), l2d_skin_ani_state_info, 0))</f>
        <v>10101111</v>
      </c>
      <c r="O12" s="128" t="s">
        <v>242</v>
      </c>
    </row>
    <row r="13" spans="1:15" ht="15.75" customHeight="1">
      <c r="A13" s="122" t="s">
        <v>244</v>
      </c>
      <c r="B13" s="123" t="s">
        <v>95</v>
      </c>
      <c r="C13" s="124" t="s">
        <v>16</v>
      </c>
      <c r="D13" s="124" t="s">
        <v>259</v>
      </c>
      <c r="E13" s="125" t="b">
        <v>1</v>
      </c>
      <c r="F13" s="125">
        <f ca="1">INDEX(TOUCH_BODY_TYPE_value, MATCH(OFFSET(F13, 0, 1), TOUCH_BODY_TYPE_comment, 0))</f>
        <v>5</v>
      </c>
      <c r="G13" s="126" t="s">
        <v>261</v>
      </c>
      <c r="H13" s="125">
        <f ca="1">INDEX(TOUCH_GESTURE_TYPE_value, MATCH(OFFSET(H13, 0, 1), TOUCH_GESTURE_TYPE_comment, 0))</f>
        <v>1</v>
      </c>
      <c r="I13" s="127" t="s">
        <v>14</v>
      </c>
      <c r="J13" s="125">
        <f ca="1">INDEX(me_chat_motion_data_id_value, MATCH(OFFSET(J13, 0, 1), me_chat_motion_data_id_comment, 0))</f>
        <v>10000011</v>
      </c>
      <c r="K13" s="127" t="s">
        <v>233</v>
      </c>
      <c r="L13" s="125">
        <v>10000102</v>
      </c>
      <c r="M13" s="127" t="s">
        <v>267</v>
      </c>
      <c r="N13" s="125">
        <f ca="1">INDEX(l2d_skin_ani_state_id, MATCH(OFFSET(N13, 0, 1), l2d_skin_ani_state_info, 0))</f>
        <v>10101111</v>
      </c>
      <c r="O13" s="128" t="s">
        <v>242</v>
      </c>
    </row>
    <row r="14" spans="1:15" ht="15.75" customHeight="1" thickBot="1">
      <c r="A14" s="136" t="s">
        <v>244</v>
      </c>
      <c r="B14" s="137" t="s">
        <v>95</v>
      </c>
      <c r="C14" s="138" t="s">
        <v>16</v>
      </c>
      <c r="D14" s="138" t="s">
        <v>259</v>
      </c>
      <c r="E14" s="139" t="b">
        <v>1</v>
      </c>
      <c r="F14" s="139">
        <f ca="1">INDEX(TOUCH_BODY_TYPE_value, MATCH(OFFSET(F14, 0, 1), TOUCH_BODY_TYPE_comment, 0))</f>
        <v>13</v>
      </c>
      <c r="G14" s="140" t="s">
        <v>71</v>
      </c>
      <c r="H14" s="139">
        <f ca="1">INDEX(TOUCH_GESTURE_TYPE_value, MATCH(OFFSET(H14, 0, 1), TOUCH_GESTURE_TYPE_comment, 0))</f>
        <v>1</v>
      </c>
      <c r="I14" s="141" t="s">
        <v>14</v>
      </c>
      <c r="J14" s="139">
        <f ca="1">INDEX(me_chat_motion_data_id_value, MATCH(OFFSET(J14, 0, 1), me_chat_motion_data_id_comment, 0))</f>
        <v>10000011</v>
      </c>
      <c r="K14" s="141" t="s">
        <v>233</v>
      </c>
      <c r="L14" s="139">
        <v>10000103</v>
      </c>
      <c r="M14" s="141" t="s">
        <v>268</v>
      </c>
      <c r="N14" s="139">
        <f ca="1">INDEX(l2d_skin_ani_state_id, MATCH(OFFSET(N14, 0, 1), l2d_skin_ani_state_info, 0))</f>
        <v>10101111</v>
      </c>
      <c r="O14" s="142" t="s">
        <v>242</v>
      </c>
    </row>
    <row r="15" spans="1:15" ht="15.75" customHeight="1">
      <c r="A15" s="122" t="s">
        <v>244</v>
      </c>
      <c r="B15" s="123" t="s">
        <v>95</v>
      </c>
      <c r="C15" s="124" t="s">
        <v>16</v>
      </c>
      <c r="D15" s="124" t="s">
        <v>259</v>
      </c>
      <c r="E15" s="118" t="b">
        <v>0</v>
      </c>
      <c r="F15" s="125">
        <f t="shared" ca="1" si="0"/>
        <v>2</v>
      </c>
      <c r="G15" s="126" t="s">
        <v>20</v>
      </c>
      <c r="H15" s="125">
        <f t="shared" ca="1" si="1"/>
        <v>1</v>
      </c>
      <c r="I15" s="127" t="s">
        <v>14</v>
      </c>
      <c r="J15" s="125">
        <f t="shared" ca="1" si="3"/>
        <v>10000011</v>
      </c>
      <c r="K15" s="127" t="s">
        <v>233</v>
      </c>
      <c r="L15" s="125">
        <v>0</v>
      </c>
      <c r="M15" s="127" t="s">
        <v>281</v>
      </c>
      <c r="N15" s="125">
        <f t="shared" ca="1" si="2"/>
        <v>10101111</v>
      </c>
      <c r="O15" s="128" t="s">
        <v>242</v>
      </c>
    </row>
    <row r="16" spans="1:15" ht="15.75" customHeight="1">
      <c r="A16" s="122" t="s">
        <v>244</v>
      </c>
      <c r="B16" s="123" t="s">
        <v>95</v>
      </c>
      <c r="C16" s="124" t="s">
        <v>16</v>
      </c>
      <c r="D16" s="124" t="s">
        <v>259</v>
      </c>
      <c r="E16" s="118" t="b">
        <v>0</v>
      </c>
      <c r="F16" s="125">
        <f ca="1">INDEX(TOUCH_BODY_TYPE_value, MATCH(OFFSET(F16, 0, 1), TOUCH_BODY_TYPE_comment, 0))</f>
        <v>3</v>
      </c>
      <c r="G16" s="126" t="s">
        <v>260</v>
      </c>
      <c r="H16" s="125">
        <f ca="1">INDEX(TOUCH_GESTURE_TYPE_value, MATCH(OFFSET(H16, 0, 1), TOUCH_GESTURE_TYPE_comment, 0))</f>
        <v>1</v>
      </c>
      <c r="I16" s="127" t="s">
        <v>14</v>
      </c>
      <c r="J16" s="125">
        <f ca="1">INDEX(me_chat_motion_data_id_value, MATCH(OFFSET(J16, 0, 1), me_chat_motion_data_id_comment, 0))</f>
        <v>10000011</v>
      </c>
      <c r="K16" s="127" t="s">
        <v>233</v>
      </c>
      <c r="L16" s="125">
        <v>10000101</v>
      </c>
      <c r="M16" s="127" t="s">
        <v>266</v>
      </c>
      <c r="N16" s="125">
        <f ca="1">INDEX(l2d_skin_ani_state_id, MATCH(OFFSET(N16, 0, 1), l2d_skin_ani_state_info, 0))</f>
        <v>10101111</v>
      </c>
      <c r="O16" s="128" t="s">
        <v>242</v>
      </c>
    </row>
    <row r="17" spans="1:15" ht="15.75" customHeight="1">
      <c r="A17" s="122" t="s">
        <v>244</v>
      </c>
      <c r="B17" s="123" t="s">
        <v>95</v>
      </c>
      <c r="C17" s="124" t="s">
        <v>16</v>
      </c>
      <c r="D17" s="124" t="s">
        <v>259</v>
      </c>
      <c r="E17" s="118" t="b">
        <v>0</v>
      </c>
      <c r="F17" s="125">
        <f ca="1">INDEX(TOUCH_BODY_TYPE_value, MATCH(OFFSET(F17, 0, 1), TOUCH_BODY_TYPE_comment, 0))</f>
        <v>5</v>
      </c>
      <c r="G17" s="126" t="s">
        <v>261</v>
      </c>
      <c r="H17" s="125">
        <f ca="1">INDEX(TOUCH_GESTURE_TYPE_value, MATCH(OFFSET(H17, 0, 1), TOUCH_GESTURE_TYPE_comment, 0))</f>
        <v>1</v>
      </c>
      <c r="I17" s="127" t="s">
        <v>14</v>
      </c>
      <c r="J17" s="125">
        <f ca="1">INDEX(me_chat_motion_data_id_value, MATCH(OFFSET(J17, 0, 1), me_chat_motion_data_id_comment, 0))</f>
        <v>10000011</v>
      </c>
      <c r="K17" s="127" t="s">
        <v>233</v>
      </c>
      <c r="L17" s="125">
        <v>10000102</v>
      </c>
      <c r="M17" s="127" t="s">
        <v>267</v>
      </c>
      <c r="N17" s="125">
        <f ca="1">INDEX(l2d_skin_ani_state_id, MATCH(OFFSET(N17, 0, 1), l2d_skin_ani_state_info, 0))</f>
        <v>10101111</v>
      </c>
      <c r="O17" s="128" t="s">
        <v>242</v>
      </c>
    </row>
    <row r="18" spans="1:15" ht="15.75" customHeight="1" thickBot="1">
      <c r="A18" s="136" t="s">
        <v>244</v>
      </c>
      <c r="B18" s="137" t="s">
        <v>95</v>
      </c>
      <c r="C18" s="138" t="s">
        <v>16</v>
      </c>
      <c r="D18" s="138" t="s">
        <v>259</v>
      </c>
      <c r="E18" s="139" t="b">
        <v>0</v>
      </c>
      <c r="F18" s="139">
        <f ca="1">INDEX(TOUCH_BODY_TYPE_value, MATCH(OFFSET(F18, 0, 1), TOUCH_BODY_TYPE_comment, 0))</f>
        <v>13</v>
      </c>
      <c r="G18" s="140" t="s">
        <v>71</v>
      </c>
      <c r="H18" s="139">
        <f ca="1">INDEX(TOUCH_GESTURE_TYPE_value, MATCH(OFFSET(H18, 0, 1), TOUCH_GESTURE_TYPE_comment, 0))</f>
        <v>1</v>
      </c>
      <c r="I18" s="141" t="s">
        <v>14</v>
      </c>
      <c r="J18" s="139">
        <f ca="1">INDEX(me_chat_motion_data_id_value, MATCH(OFFSET(J18, 0, 1), me_chat_motion_data_id_comment, 0))</f>
        <v>10000011</v>
      </c>
      <c r="K18" s="141" t="s">
        <v>233</v>
      </c>
      <c r="L18" s="139">
        <v>10000103</v>
      </c>
      <c r="M18" s="141" t="s">
        <v>268</v>
      </c>
      <c r="N18" s="139">
        <f ca="1">INDEX(l2d_skin_ani_state_id, MATCH(OFFSET(N18, 0, 1), l2d_skin_ani_state_info, 0))</f>
        <v>10101111</v>
      </c>
      <c r="O18" s="142" t="s">
        <v>242</v>
      </c>
    </row>
    <row r="19" spans="1:15" ht="15" customHeight="1">
      <c r="A19" s="122" t="s">
        <v>255</v>
      </c>
      <c r="B19" s="123" t="s">
        <v>95</v>
      </c>
      <c r="C19" s="124" t="s">
        <v>21</v>
      </c>
      <c r="D19" s="124" t="s">
        <v>259</v>
      </c>
      <c r="E19" s="125" t="b">
        <v>1</v>
      </c>
      <c r="F19" s="125">
        <f t="shared" ca="1" si="0"/>
        <v>2</v>
      </c>
      <c r="G19" s="126" t="s">
        <v>20</v>
      </c>
      <c r="H19" s="125">
        <f t="shared" ca="1" si="1"/>
        <v>1</v>
      </c>
      <c r="I19" s="127" t="s">
        <v>14</v>
      </c>
      <c r="J19" s="125">
        <f t="shared" ca="1" si="3"/>
        <v>10000012</v>
      </c>
      <c r="K19" s="127" t="s">
        <v>234</v>
      </c>
      <c r="L19" s="125">
        <v>0</v>
      </c>
      <c r="M19" s="127" t="s">
        <v>281</v>
      </c>
      <c r="N19" s="125">
        <f t="shared" ca="1" si="2"/>
        <v>10101112</v>
      </c>
      <c r="O19" s="128" t="s">
        <v>249</v>
      </c>
    </row>
    <row r="20" spans="1:15" ht="15" customHeight="1">
      <c r="A20" s="115" t="s">
        <v>255</v>
      </c>
      <c r="B20" s="116" t="s">
        <v>95</v>
      </c>
      <c r="C20" s="117" t="s">
        <v>21</v>
      </c>
      <c r="D20" s="117" t="s">
        <v>259</v>
      </c>
      <c r="E20" s="118" t="b">
        <v>1</v>
      </c>
      <c r="F20" s="118">
        <f ca="1">INDEX(TOUCH_BODY_TYPE_value, MATCH(OFFSET(F20, 0, 1), TOUCH_BODY_TYPE_comment, 0))</f>
        <v>3</v>
      </c>
      <c r="G20" s="119" t="s">
        <v>260</v>
      </c>
      <c r="H20" s="118">
        <f ca="1">INDEX(TOUCH_GESTURE_TYPE_value, MATCH(OFFSET(H20, 0, 1), TOUCH_GESTURE_TYPE_comment, 0))</f>
        <v>1</v>
      </c>
      <c r="I20" s="120" t="s">
        <v>14</v>
      </c>
      <c r="J20" s="118">
        <f ca="1">INDEX(me_chat_motion_data_id_value, MATCH(OFFSET(J20, 0, 1), me_chat_motion_data_id_comment, 0))</f>
        <v>10000012</v>
      </c>
      <c r="K20" s="120" t="s">
        <v>234</v>
      </c>
      <c r="L20" s="118">
        <v>10000104</v>
      </c>
      <c r="M20" s="120" t="s">
        <v>269</v>
      </c>
      <c r="N20" s="118">
        <f ca="1">INDEX(l2d_skin_ani_state_id, MATCH(OFFSET(N20, 0, 1), l2d_skin_ani_state_info, 0))</f>
        <v>10101112</v>
      </c>
      <c r="O20" s="128" t="s">
        <v>249</v>
      </c>
    </row>
    <row r="21" spans="1:15" ht="15.75" customHeight="1">
      <c r="A21" s="115" t="s">
        <v>255</v>
      </c>
      <c r="B21" s="116" t="s">
        <v>95</v>
      </c>
      <c r="C21" s="117" t="s">
        <v>21</v>
      </c>
      <c r="D21" s="117" t="s">
        <v>259</v>
      </c>
      <c r="E21" s="118" t="b">
        <v>1</v>
      </c>
      <c r="F21" s="118">
        <f ca="1">INDEX(TOUCH_BODY_TYPE_value, MATCH(OFFSET(F21, 0, 1), TOUCH_BODY_TYPE_comment, 0))</f>
        <v>5</v>
      </c>
      <c r="G21" s="119" t="s">
        <v>261</v>
      </c>
      <c r="H21" s="118">
        <f ca="1">INDEX(TOUCH_GESTURE_TYPE_value, MATCH(OFFSET(H21, 0, 1), TOUCH_GESTURE_TYPE_comment, 0))</f>
        <v>1</v>
      </c>
      <c r="I21" s="120" t="s">
        <v>14</v>
      </c>
      <c r="J21" s="118">
        <f ca="1">INDEX(me_chat_motion_data_id_value, MATCH(OFFSET(J21, 0, 1), me_chat_motion_data_id_comment, 0))</f>
        <v>10000012</v>
      </c>
      <c r="K21" s="120" t="s">
        <v>234</v>
      </c>
      <c r="L21" s="118">
        <v>10000105</v>
      </c>
      <c r="M21" s="120" t="s">
        <v>270</v>
      </c>
      <c r="N21" s="118">
        <f ca="1">INDEX(l2d_skin_ani_state_id, MATCH(OFFSET(N21, 0, 1), l2d_skin_ani_state_info, 0))</f>
        <v>10101112</v>
      </c>
      <c r="O21" s="128" t="s">
        <v>249</v>
      </c>
    </row>
    <row r="22" spans="1:15" ht="15.75" customHeight="1" thickBot="1">
      <c r="A22" s="136" t="s">
        <v>255</v>
      </c>
      <c r="B22" s="137" t="s">
        <v>95</v>
      </c>
      <c r="C22" s="138" t="s">
        <v>21</v>
      </c>
      <c r="D22" s="138" t="s">
        <v>259</v>
      </c>
      <c r="E22" s="139" t="b">
        <v>1</v>
      </c>
      <c r="F22" s="139">
        <f ca="1">INDEX(TOUCH_BODY_TYPE_value, MATCH(OFFSET(F22, 0, 1), TOUCH_BODY_TYPE_comment, 0))</f>
        <v>13</v>
      </c>
      <c r="G22" s="140" t="s">
        <v>71</v>
      </c>
      <c r="H22" s="139">
        <f ca="1">INDEX(TOUCH_GESTURE_TYPE_value, MATCH(OFFSET(H22, 0, 1), TOUCH_GESTURE_TYPE_comment, 0))</f>
        <v>1</v>
      </c>
      <c r="I22" s="141" t="s">
        <v>14</v>
      </c>
      <c r="J22" s="139">
        <f ca="1">INDEX(me_chat_motion_data_id_value, MATCH(OFFSET(J22, 0, 1), me_chat_motion_data_id_comment, 0))</f>
        <v>10000012</v>
      </c>
      <c r="K22" s="141" t="s">
        <v>234</v>
      </c>
      <c r="L22" s="139">
        <v>10000106</v>
      </c>
      <c r="M22" s="141" t="s">
        <v>271</v>
      </c>
      <c r="N22" s="139">
        <f ca="1">INDEX(l2d_skin_ani_state_id, MATCH(OFFSET(N22, 0, 1), l2d_skin_ani_state_info, 0))</f>
        <v>10101112</v>
      </c>
      <c r="O22" s="142" t="s">
        <v>249</v>
      </c>
    </row>
    <row r="23" spans="1:15" ht="15" customHeight="1">
      <c r="A23" s="122" t="s">
        <v>255</v>
      </c>
      <c r="B23" s="123" t="s">
        <v>95</v>
      </c>
      <c r="C23" s="124" t="s">
        <v>21</v>
      </c>
      <c r="D23" s="124" t="s">
        <v>259</v>
      </c>
      <c r="E23" s="118" t="b">
        <v>0</v>
      </c>
      <c r="F23" s="125">
        <f t="shared" ca="1" si="0"/>
        <v>2</v>
      </c>
      <c r="G23" s="126" t="s">
        <v>20</v>
      </c>
      <c r="H23" s="125">
        <f t="shared" ca="1" si="1"/>
        <v>1</v>
      </c>
      <c r="I23" s="127" t="s">
        <v>14</v>
      </c>
      <c r="J23" s="125">
        <f t="shared" ca="1" si="3"/>
        <v>10000011</v>
      </c>
      <c r="K23" s="127" t="s">
        <v>233</v>
      </c>
      <c r="L23" s="125">
        <v>0</v>
      </c>
      <c r="M23" s="127" t="s">
        <v>281</v>
      </c>
      <c r="N23" s="125">
        <f t="shared" ca="1" si="2"/>
        <v>10101112</v>
      </c>
      <c r="O23" s="128" t="s">
        <v>249</v>
      </c>
    </row>
    <row r="24" spans="1:15" ht="15" customHeight="1">
      <c r="A24" s="115" t="s">
        <v>255</v>
      </c>
      <c r="B24" s="116" t="s">
        <v>95</v>
      </c>
      <c r="C24" s="117" t="s">
        <v>21</v>
      </c>
      <c r="D24" s="117" t="s">
        <v>259</v>
      </c>
      <c r="E24" s="118" t="b">
        <v>0</v>
      </c>
      <c r="F24" s="118">
        <f ca="1">INDEX(TOUCH_BODY_TYPE_value, MATCH(OFFSET(F24, 0, 1), TOUCH_BODY_TYPE_comment, 0))</f>
        <v>3</v>
      </c>
      <c r="G24" s="119" t="s">
        <v>260</v>
      </c>
      <c r="H24" s="118">
        <f ca="1">INDEX(TOUCH_GESTURE_TYPE_value, MATCH(OFFSET(H24, 0, 1), TOUCH_GESTURE_TYPE_comment, 0))</f>
        <v>1</v>
      </c>
      <c r="I24" s="120" t="s">
        <v>14</v>
      </c>
      <c r="J24" s="118">
        <f ca="1">INDEX(me_chat_motion_data_id_value, MATCH(OFFSET(J24, 0, 1), me_chat_motion_data_id_comment, 0))</f>
        <v>10000011</v>
      </c>
      <c r="K24" s="120" t="s">
        <v>233</v>
      </c>
      <c r="L24" s="118">
        <v>10000104</v>
      </c>
      <c r="M24" s="120" t="s">
        <v>269</v>
      </c>
      <c r="N24" s="118">
        <f ca="1">INDEX(l2d_skin_ani_state_id, MATCH(OFFSET(N24, 0, 1), l2d_skin_ani_state_info, 0))</f>
        <v>10101112</v>
      </c>
      <c r="O24" s="128" t="s">
        <v>249</v>
      </c>
    </row>
    <row r="25" spans="1:15" ht="15.75" customHeight="1">
      <c r="A25" s="115" t="s">
        <v>255</v>
      </c>
      <c r="B25" s="116" t="s">
        <v>95</v>
      </c>
      <c r="C25" s="117" t="s">
        <v>21</v>
      </c>
      <c r="D25" s="117" t="s">
        <v>259</v>
      </c>
      <c r="E25" s="118" t="b">
        <v>0</v>
      </c>
      <c r="F25" s="118">
        <f ca="1">INDEX(TOUCH_BODY_TYPE_value, MATCH(OFFSET(F25, 0, 1), TOUCH_BODY_TYPE_comment, 0))</f>
        <v>5</v>
      </c>
      <c r="G25" s="119" t="s">
        <v>261</v>
      </c>
      <c r="H25" s="118">
        <f ca="1">INDEX(TOUCH_GESTURE_TYPE_value, MATCH(OFFSET(H25, 0, 1), TOUCH_GESTURE_TYPE_comment, 0))</f>
        <v>1</v>
      </c>
      <c r="I25" s="120" t="s">
        <v>14</v>
      </c>
      <c r="J25" s="118">
        <f ca="1">INDEX(me_chat_motion_data_id_value, MATCH(OFFSET(J25, 0, 1), me_chat_motion_data_id_comment, 0))</f>
        <v>10000011</v>
      </c>
      <c r="K25" s="120" t="s">
        <v>233</v>
      </c>
      <c r="L25" s="118">
        <v>10000105</v>
      </c>
      <c r="M25" s="120" t="s">
        <v>270</v>
      </c>
      <c r="N25" s="118">
        <f ca="1">INDEX(l2d_skin_ani_state_id, MATCH(OFFSET(N25, 0, 1), l2d_skin_ani_state_info, 0))</f>
        <v>10101112</v>
      </c>
      <c r="O25" s="128" t="s">
        <v>249</v>
      </c>
    </row>
    <row r="26" spans="1:15" ht="15.75" customHeight="1" thickBot="1">
      <c r="A26" s="136" t="s">
        <v>255</v>
      </c>
      <c r="B26" s="137" t="s">
        <v>95</v>
      </c>
      <c r="C26" s="138" t="s">
        <v>21</v>
      </c>
      <c r="D26" s="138" t="s">
        <v>259</v>
      </c>
      <c r="E26" s="139" t="b">
        <v>0</v>
      </c>
      <c r="F26" s="139">
        <f ca="1">INDEX(TOUCH_BODY_TYPE_value, MATCH(OFFSET(F26, 0, 1), TOUCH_BODY_TYPE_comment, 0))</f>
        <v>13</v>
      </c>
      <c r="G26" s="140" t="s">
        <v>71</v>
      </c>
      <c r="H26" s="139">
        <f ca="1">INDEX(TOUCH_GESTURE_TYPE_value, MATCH(OFFSET(H26, 0, 1), TOUCH_GESTURE_TYPE_comment, 0))</f>
        <v>1</v>
      </c>
      <c r="I26" s="141" t="s">
        <v>14</v>
      </c>
      <c r="J26" s="139">
        <f ca="1">INDEX(me_chat_motion_data_id_value, MATCH(OFFSET(J26, 0, 1), me_chat_motion_data_id_comment, 0))</f>
        <v>10000011</v>
      </c>
      <c r="K26" s="141" t="s">
        <v>233</v>
      </c>
      <c r="L26" s="139">
        <v>10000106</v>
      </c>
      <c r="M26" s="141" t="s">
        <v>271</v>
      </c>
      <c r="N26" s="139">
        <f ca="1">INDEX(l2d_skin_ani_state_id, MATCH(OFFSET(N26, 0, 1), l2d_skin_ani_state_info, 0))</f>
        <v>10101112</v>
      </c>
      <c r="O26" s="142" t="s">
        <v>249</v>
      </c>
    </row>
    <row r="27" spans="1:15" ht="15" customHeight="1">
      <c r="A27" s="122" t="s">
        <v>256</v>
      </c>
      <c r="B27" s="123" t="s">
        <v>95</v>
      </c>
      <c r="C27" s="124" t="s">
        <v>26</v>
      </c>
      <c r="D27" s="124" t="s">
        <v>259</v>
      </c>
      <c r="E27" s="125" t="b">
        <v>1</v>
      </c>
      <c r="F27" s="125">
        <f t="shared" ca="1" si="0"/>
        <v>2</v>
      </c>
      <c r="G27" s="126" t="s">
        <v>20</v>
      </c>
      <c r="H27" s="125">
        <f t="shared" ca="1" si="1"/>
        <v>1</v>
      </c>
      <c r="I27" s="127" t="s">
        <v>14</v>
      </c>
      <c r="J27" s="125">
        <f t="shared" ca="1" si="3"/>
        <v>10000012</v>
      </c>
      <c r="K27" s="127" t="s">
        <v>234</v>
      </c>
      <c r="L27" s="125">
        <v>0</v>
      </c>
      <c r="M27" s="127" t="s">
        <v>281</v>
      </c>
      <c r="N27" s="125">
        <f t="shared" ca="1" si="2"/>
        <v>10101113</v>
      </c>
      <c r="O27" s="128" t="s">
        <v>251</v>
      </c>
    </row>
    <row r="28" spans="1:15" ht="15" customHeight="1">
      <c r="A28" s="115" t="s">
        <v>256</v>
      </c>
      <c r="B28" s="116" t="s">
        <v>95</v>
      </c>
      <c r="C28" s="117" t="s">
        <v>26</v>
      </c>
      <c r="D28" s="117" t="s">
        <v>259</v>
      </c>
      <c r="E28" s="118" t="b">
        <v>1</v>
      </c>
      <c r="F28" s="118">
        <f ca="1">INDEX(TOUCH_BODY_TYPE_value, MATCH(OFFSET(F28, 0, 1), TOUCH_BODY_TYPE_comment, 0))</f>
        <v>3</v>
      </c>
      <c r="G28" s="119" t="s">
        <v>260</v>
      </c>
      <c r="H28" s="118">
        <f ca="1">INDEX(TOUCH_GESTURE_TYPE_value, MATCH(OFFSET(H28, 0, 1), TOUCH_GESTURE_TYPE_comment, 0))</f>
        <v>1</v>
      </c>
      <c r="I28" s="120" t="s">
        <v>14</v>
      </c>
      <c r="J28" s="118">
        <f ca="1">INDEX(me_chat_motion_data_id_value, MATCH(OFFSET(J28, 0, 1), me_chat_motion_data_id_comment, 0))</f>
        <v>10000012</v>
      </c>
      <c r="K28" s="120" t="s">
        <v>234</v>
      </c>
      <c r="L28" s="118">
        <v>10000107</v>
      </c>
      <c r="M28" s="120" t="s">
        <v>272</v>
      </c>
      <c r="N28" s="118">
        <f ca="1">INDEX(l2d_skin_ani_state_id, MATCH(OFFSET(N28, 0, 1), l2d_skin_ani_state_info, 0))</f>
        <v>10101113</v>
      </c>
      <c r="O28" s="128" t="s">
        <v>251</v>
      </c>
    </row>
    <row r="29" spans="1:15" ht="15.75" customHeight="1">
      <c r="A29" s="115" t="s">
        <v>256</v>
      </c>
      <c r="B29" s="116" t="s">
        <v>95</v>
      </c>
      <c r="C29" s="117" t="s">
        <v>26</v>
      </c>
      <c r="D29" s="117" t="s">
        <v>259</v>
      </c>
      <c r="E29" s="118" t="b">
        <v>1</v>
      </c>
      <c r="F29" s="118">
        <f ca="1">INDEX(TOUCH_BODY_TYPE_value, MATCH(OFFSET(F29, 0, 1), TOUCH_BODY_TYPE_comment, 0))</f>
        <v>5</v>
      </c>
      <c r="G29" s="119" t="s">
        <v>261</v>
      </c>
      <c r="H29" s="118">
        <f ca="1">INDEX(TOUCH_GESTURE_TYPE_value, MATCH(OFFSET(H29, 0, 1), TOUCH_GESTURE_TYPE_comment, 0))</f>
        <v>1</v>
      </c>
      <c r="I29" s="120" t="s">
        <v>14</v>
      </c>
      <c r="J29" s="118">
        <f ca="1">INDEX(me_chat_motion_data_id_value, MATCH(OFFSET(J29, 0, 1), me_chat_motion_data_id_comment, 0))</f>
        <v>10000012</v>
      </c>
      <c r="K29" s="120" t="s">
        <v>234</v>
      </c>
      <c r="L29" s="118">
        <v>10000108</v>
      </c>
      <c r="M29" s="120" t="s">
        <v>273</v>
      </c>
      <c r="N29" s="118">
        <f ca="1">INDEX(l2d_skin_ani_state_id, MATCH(OFFSET(N29, 0, 1), l2d_skin_ani_state_info, 0))</f>
        <v>10101113</v>
      </c>
      <c r="O29" s="128" t="s">
        <v>251</v>
      </c>
    </row>
    <row r="30" spans="1:15" ht="15.75" customHeight="1" thickBot="1">
      <c r="A30" s="136" t="s">
        <v>256</v>
      </c>
      <c r="B30" s="137" t="s">
        <v>95</v>
      </c>
      <c r="C30" s="138" t="s">
        <v>26</v>
      </c>
      <c r="D30" s="138" t="s">
        <v>259</v>
      </c>
      <c r="E30" s="139" t="b">
        <v>1</v>
      </c>
      <c r="F30" s="139">
        <f ca="1">INDEX(TOUCH_BODY_TYPE_value, MATCH(OFFSET(F30, 0, 1), TOUCH_BODY_TYPE_comment, 0))</f>
        <v>13</v>
      </c>
      <c r="G30" s="140" t="s">
        <v>71</v>
      </c>
      <c r="H30" s="139">
        <f ca="1">INDEX(TOUCH_GESTURE_TYPE_value, MATCH(OFFSET(H30, 0, 1), TOUCH_GESTURE_TYPE_comment, 0))</f>
        <v>1</v>
      </c>
      <c r="I30" s="141" t="s">
        <v>14</v>
      </c>
      <c r="J30" s="139">
        <f ca="1">INDEX(me_chat_motion_data_id_value, MATCH(OFFSET(J30, 0, 1), me_chat_motion_data_id_comment, 0))</f>
        <v>10000012</v>
      </c>
      <c r="K30" s="141" t="s">
        <v>234</v>
      </c>
      <c r="L30" s="139">
        <v>10000109</v>
      </c>
      <c r="M30" s="141" t="s">
        <v>274</v>
      </c>
      <c r="N30" s="139">
        <f ca="1">INDEX(l2d_skin_ani_state_id, MATCH(OFFSET(N30, 0, 1), l2d_skin_ani_state_info, 0))</f>
        <v>10101113</v>
      </c>
      <c r="O30" s="142" t="s">
        <v>251</v>
      </c>
    </row>
    <row r="31" spans="1:15" ht="15" customHeight="1">
      <c r="A31" s="122" t="s">
        <v>256</v>
      </c>
      <c r="B31" s="123" t="s">
        <v>95</v>
      </c>
      <c r="C31" s="124" t="s">
        <v>26</v>
      </c>
      <c r="D31" s="124" t="s">
        <v>259</v>
      </c>
      <c r="E31" s="118" t="b">
        <v>0</v>
      </c>
      <c r="F31" s="125">
        <f t="shared" ca="1" si="0"/>
        <v>2</v>
      </c>
      <c r="G31" s="126" t="s">
        <v>20</v>
      </c>
      <c r="H31" s="125">
        <f t="shared" ca="1" si="1"/>
        <v>1</v>
      </c>
      <c r="I31" s="127" t="s">
        <v>14</v>
      </c>
      <c r="J31" s="125">
        <f t="shared" ca="1" si="3"/>
        <v>10000011</v>
      </c>
      <c r="K31" s="127" t="s">
        <v>233</v>
      </c>
      <c r="L31" s="125">
        <v>0</v>
      </c>
      <c r="M31" s="127" t="s">
        <v>281</v>
      </c>
      <c r="N31" s="125">
        <f t="shared" ca="1" si="2"/>
        <v>10101113</v>
      </c>
      <c r="O31" s="128" t="s">
        <v>251</v>
      </c>
    </row>
    <row r="32" spans="1:15" ht="15" customHeight="1">
      <c r="A32" s="115" t="s">
        <v>256</v>
      </c>
      <c r="B32" s="116" t="s">
        <v>95</v>
      </c>
      <c r="C32" s="117" t="s">
        <v>26</v>
      </c>
      <c r="D32" s="117" t="s">
        <v>259</v>
      </c>
      <c r="E32" s="118" t="b">
        <v>0</v>
      </c>
      <c r="F32" s="118">
        <f ca="1">INDEX(TOUCH_BODY_TYPE_value, MATCH(OFFSET(F32, 0, 1), TOUCH_BODY_TYPE_comment, 0))</f>
        <v>3</v>
      </c>
      <c r="G32" s="119" t="s">
        <v>260</v>
      </c>
      <c r="H32" s="118">
        <f ca="1">INDEX(TOUCH_GESTURE_TYPE_value, MATCH(OFFSET(H32, 0, 1), TOUCH_GESTURE_TYPE_comment, 0))</f>
        <v>1</v>
      </c>
      <c r="I32" s="120" t="s">
        <v>14</v>
      </c>
      <c r="J32" s="118">
        <f ca="1">INDEX(me_chat_motion_data_id_value, MATCH(OFFSET(J32, 0, 1), me_chat_motion_data_id_comment, 0))</f>
        <v>10000011</v>
      </c>
      <c r="K32" s="120" t="s">
        <v>233</v>
      </c>
      <c r="L32" s="118">
        <v>10000107</v>
      </c>
      <c r="M32" s="120" t="s">
        <v>272</v>
      </c>
      <c r="N32" s="118">
        <f ca="1">INDEX(l2d_skin_ani_state_id, MATCH(OFFSET(N32, 0, 1), l2d_skin_ani_state_info, 0))</f>
        <v>10101113</v>
      </c>
      <c r="O32" s="128" t="s">
        <v>251</v>
      </c>
    </row>
    <row r="33" spans="1:15" ht="15.75" customHeight="1">
      <c r="A33" s="115" t="s">
        <v>256</v>
      </c>
      <c r="B33" s="116" t="s">
        <v>95</v>
      </c>
      <c r="C33" s="117" t="s">
        <v>26</v>
      </c>
      <c r="D33" s="117" t="s">
        <v>259</v>
      </c>
      <c r="E33" s="118" t="b">
        <v>0</v>
      </c>
      <c r="F33" s="118">
        <f ca="1">INDEX(TOUCH_BODY_TYPE_value, MATCH(OFFSET(F33, 0, 1), TOUCH_BODY_TYPE_comment, 0))</f>
        <v>5</v>
      </c>
      <c r="G33" s="119" t="s">
        <v>261</v>
      </c>
      <c r="H33" s="118">
        <f ca="1">INDEX(TOUCH_GESTURE_TYPE_value, MATCH(OFFSET(H33, 0, 1), TOUCH_GESTURE_TYPE_comment, 0))</f>
        <v>1</v>
      </c>
      <c r="I33" s="120" t="s">
        <v>14</v>
      </c>
      <c r="J33" s="118">
        <f ca="1">INDEX(me_chat_motion_data_id_value, MATCH(OFFSET(J33, 0, 1), me_chat_motion_data_id_comment, 0))</f>
        <v>10000011</v>
      </c>
      <c r="K33" s="120" t="s">
        <v>233</v>
      </c>
      <c r="L33" s="118">
        <v>10000108</v>
      </c>
      <c r="M33" s="120" t="s">
        <v>273</v>
      </c>
      <c r="N33" s="118">
        <f ca="1">INDEX(l2d_skin_ani_state_id, MATCH(OFFSET(N33, 0, 1), l2d_skin_ani_state_info, 0))</f>
        <v>10101113</v>
      </c>
      <c r="O33" s="128" t="s">
        <v>251</v>
      </c>
    </row>
    <row r="34" spans="1:15" ht="15.75" customHeight="1" thickBot="1">
      <c r="A34" s="136" t="s">
        <v>256</v>
      </c>
      <c r="B34" s="137" t="s">
        <v>95</v>
      </c>
      <c r="C34" s="138" t="s">
        <v>26</v>
      </c>
      <c r="D34" s="138" t="s">
        <v>259</v>
      </c>
      <c r="E34" s="139" t="b">
        <v>0</v>
      </c>
      <c r="F34" s="139">
        <f ca="1">INDEX(TOUCH_BODY_TYPE_value, MATCH(OFFSET(F34, 0, 1), TOUCH_BODY_TYPE_comment, 0))</f>
        <v>13</v>
      </c>
      <c r="G34" s="140" t="s">
        <v>71</v>
      </c>
      <c r="H34" s="139">
        <f ca="1">INDEX(TOUCH_GESTURE_TYPE_value, MATCH(OFFSET(H34, 0, 1), TOUCH_GESTURE_TYPE_comment, 0))</f>
        <v>1</v>
      </c>
      <c r="I34" s="141" t="s">
        <v>14</v>
      </c>
      <c r="J34" s="139">
        <f ca="1">INDEX(me_chat_motion_data_id_value, MATCH(OFFSET(J34, 0, 1), me_chat_motion_data_id_comment, 0))</f>
        <v>10000011</v>
      </c>
      <c r="K34" s="141" t="s">
        <v>233</v>
      </c>
      <c r="L34" s="139">
        <v>10000109</v>
      </c>
      <c r="M34" s="141" t="s">
        <v>274</v>
      </c>
      <c r="N34" s="139">
        <f ca="1">INDEX(l2d_skin_ani_state_id, MATCH(OFFSET(N34, 0, 1), l2d_skin_ani_state_info, 0))</f>
        <v>10101113</v>
      </c>
      <c r="O34" s="142" t="s">
        <v>251</v>
      </c>
    </row>
    <row r="35" spans="1:15" ht="15" customHeight="1">
      <c r="A35" s="122" t="s">
        <v>257</v>
      </c>
      <c r="B35" s="123" t="s">
        <v>95</v>
      </c>
      <c r="C35" s="124" t="s">
        <v>32</v>
      </c>
      <c r="D35" s="124" t="s">
        <v>259</v>
      </c>
      <c r="E35" s="125" t="b">
        <v>1</v>
      </c>
      <c r="F35" s="125">
        <f t="shared" ca="1" si="0"/>
        <v>2</v>
      </c>
      <c r="G35" s="126" t="s">
        <v>20</v>
      </c>
      <c r="H35" s="125">
        <f t="shared" ca="1" si="1"/>
        <v>1</v>
      </c>
      <c r="I35" s="127" t="s">
        <v>14</v>
      </c>
      <c r="J35" s="125">
        <f t="shared" ca="1" si="3"/>
        <v>10000021</v>
      </c>
      <c r="K35" s="127" t="s">
        <v>235</v>
      </c>
      <c r="L35" s="125">
        <v>0</v>
      </c>
      <c r="M35" s="127" t="s">
        <v>281</v>
      </c>
      <c r="N35" s="125">
        <f t="shared" ca="1" si="2"/>
        <v>10101114</v>
      </c>
      <c r="O35" s="128" t="s">
        <v>252</v>
      </c>
    </row>
    <row r="36" spans="1:15" ht="15.75" customHeight="1">
      <c r="A36" s="115" t="s">
        <v>257</v>
      </c>
      <c r="B36" s="116" t="s">
        <v>95</v>
      </c>
      <c r="C36" s="117" t="s">
        <v>32</v>
      </c>
      <c r="D36" s="117" t="s">
        <v>259</v>
      </c>
      <c r="E36" s="118" t="b">
        <v>1</v>
      </c>
      <c r="F36" s="118">
        <f ca="1">INDEX(TOUCH_BODY_TYPE_value, MATCH(OFFSET(F36, 0, 1), TOUCH_BODY_TYPE_comment, 0))</f>
        <v>3</v>
      </c>
      <c r="G36" s="119" t="s">
        <v>260</v>
      </c>
      <c r="H36" s="118">
        <f ca="1">INDEX(TOUCH_GESTURE_TYPE_value, MATCH(OFFSET(H36, 0, 1), TOUCH_GESTURE_TYPE_comment, 0))</f>
        <v>1</v>
      </c>
      <c r="I36" s="120" t="s">
        <v>14</v>
      </c>
      <c r="J36" s="118">
        <f ca="1">INDEX(me_chat_motion_data_id_value, MATCH(OFFSET(J36, 0, 1), me_chat_motion_data_id_comment, 0))</f>
        <v>10000021</v>
      </c>
      <c r="K36" s="120" t="s">
        <v>235</v>
      </c>
      <c r="L36" s="118">
        <v>10000110</v>
      </c>
      <c r="M36" s="120" t="s">
        <v>275</v>
      </c>
      <c r="N36" s="118">
        <f ca="1">INDEX(l2d_skin_ani_state_id, MATCH(OFFSET(N36, 0, 1), l2d_skin_ani_state_info, 0))</f>
        <v>10101114</v>
      </c>
      <c r="O36" s="128" t="s">
        <v>252</v>
      </c>
    </row>
    <row r="37" spans="1:15" ht="15.75" customHeight="1">
      <c r="A37" s="115" t="s">
        <v>257</v>
      </c>
      <c r="B37" s="116" t="s">
        <v>95</v>
      </c>
      <c r="C37" s="117" t="s">
        <v>32</v>
      </c>
      <c r="D37" s="117" t="s">
        <v>259</v>
      </c>
      <c r="E37" s="118" t="b">
        <v>1</v>
      </c>
      <c r="F37" s="118">
        <f ca="1">INDEX(TOUCH_BODY_TYPE_value, MATCH(OFFSET(F37, 0, 1), TOUCH_BODY_TYPE_comment, 0))</f>
        <v>5</v>
      </c>
      <c r="G37" s="119" t="s">
        <v>261</v>
      </c>
      <c r="H37" s="118">
        <f ca="1">INDEX(TOUCH_GESTURE_TYPE_value, MATCH(OFFSET(H37, 0, 1), TOUCH_GESTURE_TYPE_comment, 0))</f>
        <v>1</v>
      </c>
      <c r="I37" s="120" t="s">
        <v>14</v>
      </c>
      <c r="J37" s="118">
        <f ca="1">INDEX(me_chat_motion_data_id_value, MATCH(OFFSET(J37, 0, 1), me_chat_motion_data_id_comment, 0))</f>
        <v>10000021</v>
      </c>
      <c r="K37" s="120" t="s">
        <v>235</v>
      </c>
      <c r="L37" s="118">
        <v>10000111</v>
      </c>
      <c r="M37" s="120" t="s">
        <v>276</v>
      </c>
      <c r="N37" s="118">
        <f ca="1">INDEX(l2d_skin_ani_state_id, MATCH(OFFSET(N37, 0, 1), l2d_skin_ani_state_info, 0))</f>
        <v>10101114</v>
      </c>
      <c r="O37" s="128" t="s">
        <v>252</v>
      </c>
    </row>
    <row r="38" spans="1:15" ht="15.75" customHeight="1" thickBot="1">
      <c r="A38" s="136" t="s">
        <v>257</v>
      </c>
      <c r="B38" s="137" t="s">
        <v>95</v>
      </c>
      <c r="C38" s="138" t="s">
        <v>32</v>
      </c>
      <c r="D38" s="138" t="s">
        <v>259</v>
      </c>
      <c r="E38" s="139" t="b">
        <v>1</v>
      </c>
      <c r="F38" s="139">
        <f ca="1">INDEX(TOUCH_BODY_TYPE_value, MATCH(OFFSET(F38, 0, 1), TOUCH_BODY_TYPE_comment, 0))</f>
        <v>13</v>
      </c>
      <c r="G38" s="140" t="s">
        <v>71</v>
      </c>
      <c r="H38" s="139">
        <f ca="1">INDEX(TOUCH_GESTURE_TYPE_value, MATCH(OFFSET(H38, 0, 1), TOUCH_GESTURE_TYPE_comment, 0))</f>
        <v>1</v>
      </c>
      <c r="I38" s="141" t="s">
        <v>14</v>
      </c>
      <c r="J38" s="139">
        <f ca="1">INDEX(me_chat_motion_data_id_value, MATCH(OFFSET(J38, 0, 1), me_chat_motion_data_id_comment, 0))</f>
        <v>10000021</v>
      </c>
      <c r="K38" s="141" t="s">
        <v>235</v>
      </c>
      <c r="L38" s="139">
        <v>10000112</v>
      </c>
      <c r="M38" s="141" t="s">
        <v>277</v>
      </c>
      <c r="N38" s="139">
        <f ca="1">INDEX(l2d_skin_ani_state_id, MATCH(OFFSET(N38, 0, 1), l2d_skin_ani_state_info, 0))</f>
        <v>10101114</v>
      </c>
      <c r="O38" s="142" t="s">
        <v>252</v>
      </c>
    </row>
    <row r="39" spans="1:15" ht="15" customHeight="1">
      <c r="A39" s="122" t="s">
        <v>257</v>
      </c>
      <c r="B39" s="123" t="s">
        <v>95</v>
      </c>
      <c r="C39" s="124" t="s">
        <v>32</v>
      </c>
      <c r="D39" s="124" t="s">
        <v>259</v>
      </c>
      <c r="E39" s="118" t="b">
        <v>0</v>
      </c>
      <c r="F39" s="125">
        <f t="shared" ca="1" si="0"/>
        <v>2</v>
      </c>
      <c r="G39" s="126" t="s">
        <v>20</v>
      </c>
      <c r="H39" s="125">
        <f t="shared" ca="1" si="1"/>
        <v>1</v>
      </c>
      <c r="I39" s="127" t="s">
        <v>14</v>
      </c>
      <c r="J39" s="125">
        <f t="shared" ca="1" si="3"/>
        <v>10000011</v>
      </c>
      <c r="K39" s="127" t="s">
        <v>233</v>
      </c>
      <c r="L39" s="125">
        <v>0</v>
      </c>
      <c r="M39" s="127" t="s">
        <v>281</v>
      </c>
      <c r="N39" s="125">
        <f t="shared" ca="1" si="2"/>
        <v>10101114</v>
      </c>
      <c r="O39" s="128" t="s">
        <v>252</v>
      </c>
    </row>
    <row r="40" spans="1:15" ht="15.75" customHeight="1">
      <c r="A40" s="115" t="s">
        <v>257</v>
      </c>
      <c r="B40" s="116" t="s">
        <v>95</v>
      </c>
      <c r="C40" s="117" t="s">
        <v>32</v>
      </c>
      <c r="D40" s="117" t="s">
        <v>259</v>
      </c>
      <c r="E40" s="118" t="b">
        <v>0</v>
      </c>
      <c r="F40" s="118">
        <f ca="1">INDEX(TOUCH_BODY_TYPE_value, MATCH(OFFSET(F40, 0, 1), TOUCH_BODY_TYPE_comment, 0))</f>
        <v>3</v>
      </c>
      <c r="G40" s="119" t="s">
        <v>260</v>
      </c>
      <c r="H40" s="118">
        <f ca="1">INDEX(TOUCH_GESTURE_TYPE_value, MATCH(OFFSET(H40, 0, 1), TOUCH_GESTURE_TYPE_comment, 0))</f>
        <v>1</v>
      </c>
      <c r="I40" s="120" t="s">
        <v>14</v>
      </c>
      <c r="J40" s="118">
        <f ca="1">INDEX(me_chat_motion_data_id_value, MATCH(OFFSET(J40, 0, 1), me_chat_motion_data_id_comment, 0))</f>
        <v>10000011</v>
      </c>
      <c r="K40" s="120" t="s">
        <v>233</v>
      </c>
      <c r="L40" s="118">
        <v>10000110</v>
      </c>
      <c r="M40" s="120" t="s">
        <v>275</v>
      </c>
      <c r="N40" s="118">
        <f ca="1">INDEX(l2d_skin_ani_state_id, MATCH(OFFSET(N40, 0, 1), l2d_skin_ani_state_info, 0))</f>
        <v>10101114</v>
      </c>
      <c r="O40" s="128" t="s">
        <v>252</v>
      </c>
    </row>
    <row r="41" spans="1:15" ht="15.75" customHeight="1">
      <c r="A41" s="115" t="s">
        <v>257</v>
      </c>
      <c r="B41" s="116" t="s">
        <v>95</v>
      </c>
      <c r="C41" s="117" t="s">
        <v>32</v>
      </c>
      <c r="D41" s="117" t="s">
        <v>259</v>
      </c>
      <c r="E41" s="118" t="b">
        <v>0</v>
      </c>
      <c r="F41" s="118">
        <f ca="1">INDEX(TOUCH_BODY_TYPE_value, MATCH(OFFSET(F41, 0, 1), TOUCH_BODY_TYPE_comment, 0))</f>
        <v>5</v>
      </c>
      <c r="G41" s="119" t="s">
        <v>261</v>
      </c>
      <c r="H41" s="118">
        <f ca="1">INDEX(TOUCH_GESTURE_TYPE_value, MATCH(OFFSET(H41, 0, 1), TOUCH_GESTURE_TYPE_comment, 0))</f>
        <v>1</v>
      </c>
      <c r="I41" s="120" t="s">
        <v>14</v>
      </c>
      <c r="J41" s="118">
        <f ca="1">INDEX(me_chat_motion_data_id_value, MATCH(OFFSET(J41, 0, 1), me_chat_motion_data_id_comment, 0))</f>
        <v>10000011</v>
      </c>
      <c r="K41" s="120" t="s">
        <v>233</v>
      </c>
      <c r="L41" s="118">
        <v>10000111</v>
      </c>
      <c r="M41" s="120" t="s">
        <v>276</v>
      </c>
      <c r="N41" s="118">
        <f ca="1">INDEX(l2d_skin_ani_state_id, MATCH(OFFSET(N41, 0, 1), l2d_skin_ani_state_info, 0))</f>
        <v>10101114</v>
      </c>
      <c r="O41" s="128" t="s">
        <v>252</v>
      </c>
    </row>
    <row r="42" spans="1:15" ht="15.75" customHeight="1" thickBot="1">
      <c r="A42" s="136" t="s">
        <v>257</v>
      </c>
      <c r="B42" s="137" t="s">
        <v>95</v>
      </c>
      <c r="C42" s="138" t="s">
        <v>32</v>
      </c>
      <c r="D42" s="138" t="s">
        <v>259</v>
      </c>
      <c r="E42" s="139" t="b">
        <v>0</v>
      </c>
      <c r="F42" s="139">
        <f ca="1">INDEX(TOUCH_BODY_TYPE_value, MATCH(OFFSET(F42, 0, 1), TOUCH_BODY_TYPE_comment, 0))</f>
        <v>13</v>
      </c>
      <c r="G42" s="140" t="s">
        <v>71</v>
      </c>
      <c r="H42" s="139">
        <f ca="1">INDEX(TOUCH_GESTURE_TYPE_value, MATCH(OFFSET(H42, 0, 1), TOUCH_GESTURE_TYPE_comment, 0))</f>
        <v>1</v>
      </c>
      <c r="I42" s="141" t="s">
        <v>14</v>
      </c>
      <c r="J42" s="139">
        <f ca="1">INDEX(me_chat_motion_data_id_value, MATCH(OFFSET(J42, 0, 1), me_chat_motion_data_id_comment, 0))</f>
        <v>10000011</v>
      </c>
      <c r="K42" s="141" t="s">
        <v>233</v>
      </c>
      <c r="L42" s="139">
        <v>10000112</v>
      </c>
      <c r="M42" s="141" t="s">
        <v>277</v>
      </c>
      <c r="N42" s="139">
        <f ca="1">INDEX(l2d_skin_ani_state_id, MATCH(OFFSET(N42, 0, 1), l2d_skin_ani_state_info, 0))</f>
        <v>10101114</v>
      </c>
      <c r="O42" s="142" t="s">
        <v>252</v>
      </c>
    </row>
    <row r="43" spans="1:15" ht="15" customHeight="1">
      <c r="A43" s="122" t="s">
        <v>258</v>
      </c>
      <c r="B43" s="123" t="s">
        <v>95</v>
      </c>
      <c r="C43" s="124" t="s">
        <v>37</v>
      </c>
      <c r="D43" s="124" t="s">
        <v>259</v>
      </c>
      <c r="E43" s="125" t="b">
        <v>1</v>
      </c>
      <c r="F43" s="125">
        <f t="shared" ca="1" si="0"/>
        <v>2</v>
      </c>
      <c r="G43" s="126" t="s">
        <v>20</v>
      </c>
      <c r="H43" s="125">
        <f t="shared" ca="1" si="1"/>
        <v>1</v>
      </c>
      <c r="I43" s="127" t="s">
        <v>14</v>
      </c>
      <c r="J43" s="125">
        <f t="shared" ca="1" si="3"/>
        <v>10000022</v>
      </c>
      <c r="K43" s="127" t="s">
        <v>236</v>
      </c>
      <c r="L43" s="125">
        <v>0</v>
      </c>
      <c r="M43" s="127" t="s">
        <v>281</v>
      </c>
      <c r="N43" s="125">
        <f t="shared" ca="1" si="2"/>
        <v>10101115</v>
      </c>
      <c r="O43" s="128" t="s">
        <v>253</v>
      </c>
    </row>
    <row r="44" spans="1:15" ht="15.75" customHeight="1">
      <c r="A44" s="115" t="s">
        <v>258</v>
      </c>
      <c r="B44" s="116" t="s">
        <v>95</v>
      </c>
      <c r="C44" s="117" t="s">
        <v>37</v>
      </c>
      <c r="D44" s="117" t="s">
        <v>259</v>
      </c>
      <c r="E44" s="118" t="b">
        <v>1</v>
      </c>
      <c r="F44" s="118">
        <f t="shared" ca="1" si="0"/>
        <v>3</v>
      </c>
      <c r="G44" s="119" t="s">
        <v>260</v>
      </c>
      <c r="H44" s="118">
        <f t="shared" ca="1" si="1"/>
        <v>1</v>
      </c>
      <c r="I44" s="120" t="s">
        <v>14</v>
      </c>
      <c r="J44" s="118">
        <f t="shared" ca="1" si="3"/>
        <v>10000022</v>
      </c>
      <c r="K44" s="120" t="s">
        <v>236</v>
      </c>
      <c r="L44" s="118">
        <v>10000113</v>
      </c>
      <c r="M44" s="120" t="s">
        <v>278</v>
      </c>
      <c r="N44" s="118">
        <f t="shared" ca="1" si="2"/>
        <v>10101115</v>
      </c>
      <c r="O44" s="121" t="s">
        <v>253</v>
      </c>
    </row>
    <row r="45" spans="1:15" ht="15.75" customHeight="1">
      <c r="A45" s="115" t="s">
        <v>258</v>
      </c>
      <c r="B45" s="116" t="s">
        <v>95</v>
      </c>
      <c r="C45" s="117" t="s">
        <v>37</v>
      </c>
      <c r="D45" s="117" t="s">
        <v>259</v>
      </c>
      <c r="E45" s="118" t="b">
        <v>1</v>
      </c>
      <c r="F45" s="118">
        <f t="shared" ca="1" si="0"/>
        <v>5</v>
      </c>
      <c r="G45" s="119" t="s">
        <v>261</v>
      </c>
      <c r="H45" s="118">
        <f t="shared" ca="1" si="1"/>
        <v>1</v>
      </c>
      <c r="I45" s="120" t="s">
        <v>14</v>
      </c>
      <c r="J45" s="118">
        <f t="shared" ca="1" si="3"/>
        <v>10000022</v>
      </c>
      <c r="K45" s="120" t="s">
        <v>236</v>
      </c>
      <c r="L45" s="118">
        <v>10000114</v>
      </c>
      <c r="M45" s="120" t="s">
        <v>279</v>
      </c>
      <c r="N45" s="118">
        <f t="shared" ca="1" si="2"/>
        <v>10101115</v>
      </c>
      <c r="O45" s="121" t="s">
        <v>253</v>
      </c>
    </row>
    <row r="46" spans="1:15" ht="15.75" customHeight="1" thickBot="1">
      <c r="A46" s="136" t="s">
        <v>258</v>
      </c>
      <c r="B46" s="137" t="s">
        <v>95</v>
      </c>
      <c r="C46" s="138" t="s">
        <v>37</v>
      </c>
      <c r="D46" s="138" t="s">
        <v>259</v>
      </c>
      <c r="E46" s="139" t="b">
        <v>1</v>
      </c>
      <c r="F46" s="139">
        <f t="shared" ca="1" si="0"/>
        <v>13</v>
      </c>
      <c r="G46" s="140" t="s">
        <v>71</v>
      </c>
      <c r="H46" s="139">
        <f t="shared" ca="1" si="1"/>
        <v>1</v>
      </c>
      <c r="I46" s="141" t="s">
        <v>14</v>
      </c>
      <c r="J46" s="139">
        <f t="shared" ca="1" si="3"/>
        <v>10000022</v>
      </c>
      <c r="K46" s="141" t="s">
        <v>236</v>
      </c>
      <c r="L46" s="139">
        <v>10000115</v>
      </c>
      <c r="M46" s="141" t="s">
        <v>280</v>
      </c>
      <c r="N46" s="139">
        <f t="shared" ca="1" si="2"/>
        <v>10101115</v>
      </c>
      <c r="O46" s="142" t="s">
        <v>253</v>
      </c>
    </row>
    <row r="47" spans="1:15" ht="15" customHeight="1">
      <c r="A47" s="122" t="s">
        <v>258</v>
      </c>
      <c r="B47" s="123" t="s">
        <v>95</v>
      </c>
      <c r="C47" s="124" t="s">
        <v>37</v>
      </c>
      <c r="D47" s="124" t="s">
        <v>259</v>
      </c>
      <c r="E47" s="118" t="b">
        <v>0</v>
      </c>
      <c r="F47" s="125">
        <f t="shared" ca="1" si="0"/>
        <v>2</v>
      </c>
      <c r="G47" s="126" t="s">
        <v>20</v>
      </c>
      <c r="H47" s="125">
        <f t="shared" ca="1" si="1"/>
        <v>1</v>
      </c>
      <c r="I47" s="127" t="s">
        <v>14</v>
      </c>
      <c r="J47" s="125">
        <f t="shared" ca="1" si="3"/>
        <v>10000011</v>
      </c>
      <c r="K47" s="127" t="s">
        <v>233</v>
      </c>
      <c r="L47" s="125">
        <v>0</v>
      </c>
      <c r="M47" s="127" t="s">
        <v>281</v>
      </c>
      <c r="N47" s="125">
        <f t="shared" ca="1" si="2"/>
        <v>10101115</v>
      </c>
      <c r="O47" s="128" t="s">
        <v>253</v>
      </c>
    </row>
    <row r="48" spans="1:15" ht="15.75" customHeight="1">
      <c r="A48" s="115" t="s">
        <v>258</v>
      </c>
      <c r="B48" s="116" t="s">
        <v>95</v>
      </c>
      <c r="C48" s="117" t="s">
        <v>37</v>
      </c>
      <c r="D48" s="117" t="s">
        <v>259</v>
      </c>
      <c r="E48" s="118" t="b">
        <v>0</v>
      </c>
      <c r="F48" s="118">
        <f t="shared" ca="1" si="0"/>
        <v>3</v>
      </c>
      <c r="G48" s="119" t="s">
        <v>260</v>
      </c>
      <c r="H48" s="118">
        <f t="shared" ca="1" si="1"/>
        <v>1</v>
      </c>
      <c r="I48" s="120" t="s">
        <v>14</v>
      </c>
      <c r="J48" s="118">
        <f t="shared" ca="1" si="3"/>
        <v>10000011</v>
      </c>
      <c r="K48" s="120" t="s">
        <v>233</v>
      </c>
      <c r="L48" s="118">
        <v>10000113</v>
      </c>
      <c r="M48" s="120" t="s">
        <v>278</v>
      </c>
      <c r="N48" s="118">
        <f t="shared" ca="1" si="2"/>
        <v>10101115</v>
      </c>
      <c r="O48" s="121" t="s">
        <v>253</v>
      </c>
    </row>
    <row r="49" spans="1:15" ht="15.75" customHeight="1">
      <c r="A49" s="115" t="s">
        <v>258</v>
      </c>
      <c r="B49" s="116" t="s">
        <v>95</v>
      </c>
      <c r="C49" s="117" t="s">
        <v>37</v>
      </c>
      <c r="D49" s="117" t="s">
        <v>259</v>
      </c>
      <c r="E49" s="118" t="b">
        <v>0</v>
      </c>
      <c r="F49" s="118">
        <f t="shared" ca="1" si="0"/>
        <v>5</v>
      </c>
      <c r="G49" s="119" t="s">
        <v>261</v>
      </c>
      <c r="H49" s="118">
        <f t="shared" ca="1" si="1"/>
        <v>1</v>
      </c>
      <c r="I49" s="120" t="s">
        <v>14</v>
      </c>
      <c r="J49" s="118">
        <f t="shared" ca="1" si="3"/>
        <v>10000011</v>
      </c>
      <c r="K49" s="120" t="s">
        <v>233</v>
      </c>
      <c r="L49" s="118">
        <v>10000114</v>
      </c>
      <c r="M49" s="120" t="s">
        <v>279</v>
      </c>
      <c r="N49" s="118">
        <f t="shared" ca="1" si="2"/>
        <v>10101115</v>
      </c>
      <c r="O49" s="121" t="s">
        <v>253</v>
      </c>
    </row>
    <row r="50" spans="1:15" ht="15.75" customHeight="1" thickBot="1">
      <c r="A50" s="136" t="s">
        <v>258</v>
      </c>
      <c r="B50" s="137" t="s">
        <v>95</v>
      </c>
      <c r="C50" s="138" t="s">
        <v>37</v>
      </c>
      <c r="D50" s="138" t="s">
        <v>259</v>
      </c>
      <c r="E50" s="139" t="b">
        <v>0</v>
      </c>
      <c r="F50" s="139">
        <f t="shared" ca="1" si="0"/>
        <v>13</v>
      </c>
      <c r="G50" s="140" t="s">
        <v>71</v>
      </c>
      <c r="H50" s="139">
        <f t="shared" ca="1" si="1"/>
        <v>1</v>
      </c>
      <c r="I50" s="141" t="s">
        <v>14</v>
      </c>
      <c r="J50" s="139">
        <f t="shared" ca="1" si="3"/>
        <v>10000011</v>
      </c>
      <c r="K50" s="141" t="s">
        <v>233</v>
      </c>
      <c r="L50" s="139">
        <v>10000115</v>
      </c>
      <c r="M50" s="141" t="s">
        <v>280</v>
      </c>
      <c r="N50" s="139">
        <f t="shared" ca="1" si="2"/>
        <v>10101115</v>
      </c>
      <c r="O50" s="142" t="s">
        <v>253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4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K5:K50" xr:uid="{AA31B95C-B757-4043-9D64-DC03FC994B7E}">
      <formula1>me_chat_motion_data_id_comment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D16" sqref="D16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2024-02-19T05:39:48Z</dcterms:modified>
</cp:coreProperties>
</file>