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C39D5F9-51DE-4CF9-A1A4-88C9D92067D4}" xr6:coauthVersionLast="47" xr6:coauthVersionMax="47" xr10:uidLastSave="{00000000-0000-0000-0000-000000000000}"/>
  <bookViews>
    <workbookView xWindow="40365" yWindow="2280" windowWidth="35370" windowHeight="15435" activeTab="5" xr2:uid="{E56C55A8-A958-4CE0-BCE8-622E48D30F85}"/>
  </bookViews>
  <sheets>
    <sheet name="!사용 설명" sheetId="6" r:id="rId1"/>
    <sheet name="!참조_ENUM" sheetId="3" r:id="rId2"/>
    <sheet name="!first_reward" sheetId="1" r:id="rId3"/>
    <sheet name="!repeat_reward" sheetId="2" r:id="rId4"/>
    <sheet name="!star_reward" sheetId="4" r:id="rId5"/>
    <sheet name="reward_set_v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J158" i="5"/>
  <c r="C158" i="5"/>
  <c r="B158" i="5"/>
  <c r="J157" i="5"/>
  <c r="C157" i="5"/>
  <c r="B157" i="5"/>
  <c r="J156" i="5"/>
  <c r="C156" i="5"/>
  <c r="B156" i="5"/>
  <c r="J155" i="5"/>
  <c r="C155" i="5"/>
  <c r="B155" i="5"/>
  <c r="J154" i="5"/>
  <c r="C154" i="5"/>
  <c r="B154" i="5"/>
  <c r="J153" i="5"/>
  <c r="C153" i="5"/>
  <c r="B153" i="5"/>
  <c r="J152" i="5"/>
  <c r="C152" i="5"/>
  <c r="B152" i="5"/>
  <c r="J151" i="5"/>
  <c r="C151" i="5"/>
  <c r="B151" i="5"/>
  <c r="J150" i="5"/>
  <c r="C150" i="5"/>
  <c r="B150" i="5"/>
  <c r="J149" i="5"/>
  <c r="C149" i="5"/>
  <c r="B149" i="5"/>
  <c r="J148" i="5"/>
  <c r="C148" i="5"/>
  <c r="B148" i="5"/>
  <c r="J147" i="5"/>
  <c r="C147" i="5"/>
  <c r="B147" i="5"/>
  <c r="J146" i="5"/>
  <c r="C146" i="5"/>
  <c r="B146" i="5"/>
  <c r="J145" i="5"/>
  <c r="C145" i="5"/>
  <c r="B145" i="5"/>
  <c r="J144" i="5"/>
  <c r="C144" i="5"/>
  <c r="B144" i="5"/>
  <c r="J143" i="5"/>
  <c r="C143" i="5"/>
  <c r="B143" i="5"/>
  <c r="J142" i="5"/>
  <c r="C142" i="5"/>
  <c r="B142" i="5"/>
  <c r="J141" i="5"/>
  <c r="C141" i="5"/>
  <c r="B141" i="5"/>
  <c r="J140" i="5"/>
  <c r="C140" i="5"/>
  <c r="B140" i="5"/>
  <c r="J139" i="5"/>
  <c r="C139" i="5"/>
  <c r="B139" i="5"/>
  <c r="J138" i="5"/>
  <c r="C138" i="5"/>
  <c r="B138" i="5"/>
  <c r="J137" i="5"/>
  <c r="C137" i="5"/>
  <c r="B137" i="5"/>
  <c r="J136" i="5"/>
  <c r="C136" i="5"/>
  <c r="B136" i="5"/>
  <c r="J135" i="5"/>
  <c r="C135" i="5"/>
  <c r="B135" i="5"/>
  <c r="J134" i="5"/>
  <c r="C134" i="5"/>
  <c r="B134" i="5"/>
  <c r="J133" i="5"/>
  <c r="C133" i="5"/>
  <c r="B133" i="5"/>
  <c r="J132" i="5"/>
  <c r="C132" i="5"/>
  <c r="B132" i="5"/>
  <c r="J131" i="5"/>
  <c r="C131" i="5"/>
  <c r="B131" i="5"/>
  <c r="J130" i="5"/>
  <c r="C130" i="5"/>
  <c r="B130" i="5"/>
  <c r="J129" i="5"/>
  <c r="C129" i="5"/>
  <c r="B129" i="5"/>
  <c r="J128" i="5"/>
  <c r="C128" i="5"/>
  <c r="B128" i="5"/>
  <c r="J127" i="5"/>
  <c r="C127" i="5"/>
  <c r="B127" i="5"/>
  <c r="J126" i="5"/>
  <c r="C126" i="5"/>
  <c r="B126" i="5"/>
  <c r="J169" i="5"/>
  <c r="C169" i="5"/>
  <c r="B169" i="5"/>
  <c r="J168" i="5"/>
  <c r="C168" i="5"/>
  <c r="B168" i="5"/>
  <c r="J167" i="5"/>
  <c r="C167" i="5"/>
  <c r="B167" i="5"/>
  <c r="J166" i="5"/>
  <c r="C166" i="5"/>
  <c r="B166" i="5"/>
  <c r="J165" i="5"/>
  <c r="C165" i="5"/>
  <c r="B165" i="5"/>
  <c r="J164" i="5"/>
  <c r="C164" i="5"/>
  <c r="B164" i="5"/>
  <c r="J163" i="5"/>
  <c r="C163" i="5"/>
  <c r="B163" i="5"/>
  <c r="J162" i="5"/>
  <c r="C162" i="5"/>
  <c r="B162" i="5"/>
  <c r="J161" i="5"/>
  <c r="C161" i="5"/>
  <c r="B161" i="5"/>
  <c r="J160" i="5"/>
  <c r="C160" i="5"/>
  <c r="B160" i="5"/>
  <c r="J159" i="5"/>
  <c r="C159" i="5"/>
  <c r="B159" i="5"/>
  <c r="J125" i="5"/>
  <c r="C125" i="5"/>
  <c r="B125" i="5"/>
  <c r="J124" i="5"/>
  <c r="C124" i="5"/>
  <c r="B124" i="5"/>
  <c r="J123" i="5"/>
  <c r="C123" i="5"/>
  <c r="B123" i="5"/>
  <c r="J122" i="5"/>
  <c r="C122" i="5"/>
  <c r="B122" i="5"/>
  <c r="J121" i="5"/>
  <c r="C121" i="5"/>
  <c r="B121" i="5"/>
  <c r="J120" i="5"/>
  <c r="C120" i="5"/>
  <c r="B120" i="5"/>
  <c r="J119" i="5"/>
  <c r="C119" i="5"/>
  <c r="B119" i="5"/>
  <c r="J118" i="5"/>
  <c r="C118" i="5"/>
  <c r="B118" i="5"/>
  <c r="J117" i="5"/>
  <c r="C117" i="5"/>
  <c r="B117" i="5"/>
  <c r="J116" i="5"/>
  <c r="C116" i="5"/>
  <c r="B116" i="5"/>
  <c r="J115" i="5"/>
  <c r="C115" i="5"/>
  <c r="B115" i="5"/>
  <c r="J114" i="5"/>
  <c r="C114" i="5"/>
  <c r="B114" i="5"/>
  <c r="J113" i="5"/>
  <c r="C113" i="5"/>
  <c r="B113" i="5"/>
  <c r="J112" i="5"/>
  <c r="C112" i="5"/>
  <c r="B112" i="5"/>
  <c r="J111" i="5"/>
  <c r="C111" i="5"/>
  <c r="B111" i="5"/>
  <c r="J110" i="5"/>
  <c r="C110" i="5"/>
  <c r="B110" i="5"/>
  <c r="J109" i="5"/>
  <c r="C109" i="5"/>
  <c r="B109" i="5"/>
  <c r="J108" i="5"/>
  <c r="C108" i="5"/>
  <c r="B108" i="5"/>
  <c r="J107" i="5"/>
  <c r="C107" i="5"/>
  <c r="B107" i="5"/>
  <c r="J106" i="5"/>
  <c r="C106" i="5"/>
  <c r="B106" i="5"/>
  <c r="J105" i="5"/>
  <c r="C105" i="5"/>
  <c r="B105" i="5"/>
  <c r="J104" i="5"/>
  <c r="C104" i="5"/>
  <c r="B104" i="5"/>
  <c r="J103" i="5"/>
  <c r="C103" i="5"/>
  <c r="B103" i="5"/>
  <c r="J102" i="5"/>
  <c r="C102" i="5"/>
  <c r="B102" i="5"/>
  <c r="J101" i="5"/>
  <c r="C101" i="5"/>
  <c r="B101" i="5"/>
  <c r="J100" i="5"/>
  <c r="C100" i="5"/>
  <c r="B100" i="5"/>
  <c r="J99" i="5"/>
  <c r="C99" i="5"/>
  <c r="B99" i="5"/>
  <c r="J98" i="5"/>
  <c r="C98" i="5"/>
  <c r="B98" i="5"/>
  <c r="J97" i="5"/>
  <c r="C97" i="5"/>
  <c r="B97" i="5"/>
  <c r="J96" i="5"/>
  <c r="C96" i="5"/>
  <c r="B96" i="5"/>
  <c r="J95" i="5"/>
  <c r="C95" i="5"/>
  <c r="B95" i="5"/>
  <c r="J94" i="5"/>
  <c r="C94" i="5"/>
  <c r="B94" i="5"/>
  <c r="J93" i="5"/>
  <c r="C93" i="5"/>
  <c r="B93" i="5"/>
  <c r="J92" i="5"/>
  <c r="C92" i="5"/>
  <c r="B92" i="5"/>
  <c r="J91" i="5"/>
  <c r="C91" i="5"/>
  <c r="B91" i="5"/>
  <c r="J90" i="5"/>
  <c r="C90" i="5"/>
  <c r="B90" i="5"/>
  <c r="J89" i="5"/>
  <c r="C89" i="5"/>
  <c r="B89" i="5"/>
  <c r="J88" i="5"/>
  <c r="C88" i="5"/>
  <c r="B88" i="5"/>
  <c r="J87" i="5"/>
  <c r="C87" i="5"/>
  <c r="B87" i="5"/>
  <c r="J86" i="5"/>
  <c r="C86" i="5"/>
  <c r="B86" i="5"/>
  <c r="J85" i="5"/>
  <c r="C85" i="5"/>
  <c r="B85" i="5"/>
  <c r="J84" i="5"/>
  <c r="C84" i="5"/>
  <c r="B84" i="5"/>
  <c r="J83" i="5"/>
  <c r="C83" i="5"/>
  <c r="B83" i="5"/>
  <c r="J82" i="5"/>
  <c r="C82" i="5"/>
  <c r="B82" i="5"/>
  <c r="J81" i="5"/>
  <c r="C81" i="5"/>
  <c r="B81" i="5"/>
  <c r="J80" i="5"/>
  <c r="C80" i="5"/>
  <c r="B80" i="5"/>
  <c r="J79" i="5"/>
  <c r="C79" i="5"/>
  <c r="B79" i="5"/>
  <c r="J78" i="5"/>
  <c r="C78" i="5"/>
  <c r="B78" i="5"/>
  <c r="J77" i="5"/>
  <c r="C77" i="5"/>
  <c r="B77" i="5"/>
  <c r="J76" i="5"/>
  <c r="C76" i="5"/>
  <c r="B76" i="5"/>
  <c r="J75" i="5"/>
  <c r="C75" i="5"/>
  <c r="B75" i="5"/>
  <c r="J74" i="5"/>
  <c r="C74" i="5"/>
  <c r="B74" i="5"/>
  <c r="J73" i="5"/>
  <c r="C73" i="5"/>
  <c r="B73" i="5"/>
  <c r="J72" i="5"/>
  <c r="C72" i="5"/>
  <c r="B72" i="5"/>
  <c r="J71" i="5"/>
  <c r="C71" i="5"/>
  <c r="B71" i="5"/>
  <c r="J70" i="5"/>
  <c r="C70" i="5"/>
  <c r="B70" i="5"/>
  <c r="J69" i="5"/>
  <c r="C69" i="5"/>
  <c r="B69" i="5"/>
  <c r="J68" i="5"/>
  <c r="C68" i="5"/>
  <c r="B68" i="5"/>
  <c r="J67" i="5"/>
  <c r="C67" i="5"/>
  <c r="B67" i="5"/>
  <c r="J66" i="5"/>
  <c r="C66" i="5"/>
  <c r="B66" i="5"/>
  <c r="J65" i="5"/>
  <c r="C65" i="5"/>
  <c r="B65" i="5"/>
  <c r="J64" i="5"/>
  <c r="C64" i="5"/>
  <c r="B64" i="5"/>
  <c r="J63" i="5"/>
  <c r="C63" i="5"/>
  <c r="B63" i="5"/>
  <c r="J62" i="5"/>
  <c r="C62" i="5"/>
  <c r="B62" i="5"/>
  <c r="J61" i="5"/>
  <c r="C61" i="5"/>
  <c r="B61" i="5"/>
  <c r="J60" i="5"/>
  <c r="C60" i="5"/>
  <c r="B60" i="5"/>
  <c r="J59" i="5"/>
  <c r="C59" i="5"/>
  <c r="B59" i="5"/>
  <c r="J58" i="5"/>
  <c r="C58" i="5"/>
  <c r="B58" i="5"/>
  <c r="J57" i="5"/>
  <c r="C57" i="5"/>
  <c r="B57" i="5"/>
  <c r="J56" i="5"/>
  <c r="C56" i="5"/>
  <c r="B56" i="5"/>
  <c r="J55" i="5"/>
  <c r="C55" i="5"/>
  <c r="B55" i="5"/>
  <c r="J54" i="5"/>
  <c r="C54" i="5"/>
  <c r="B54" i="5"/>
  <c r="J53" i="5"/>
  <c r="C53" i="5"/>
  <c r="B53" i="5"/>
  <c r="J52" i="5"/>
  <c r="C52" i="5"/>
  <c r="B52" i="5"/>
  <c r="J51" i="5"/>
  <c r="C51" i="5"/>
  <c r="B51" i="5"/>
  <c r="J50" i="5"/>
  <c r="C50" i="5"/>
  <c r="B50" i="5"/>
  <c r="J49" i="5"/>
  <c r="C49" i="5"/>
  <c r="B49" i="5"/>
  <c r="J48" i="5"/>
  <c r="C48" i="5"/>
  <c r="B48" i="5"/>
  <c r="J47" i="5"/>
  <c r="C47" i="5"/>
  <c r="B47" i="5"/>
  <c r="J46" i="5"/>
  <c r="C46" i="5"/>
  <c r="B46" i="5"/>
  <c r="J45" i="5"/>
  <c r="C45" i="5"/>
  <c r="B45" i="5"/>
  <c r="J44" i="5"/>
  <c r="C44" i="5"/>
  <c r="B44" i="5"/>
  <c r="J43" i="5"/>
  <c r="C43" i="5"/>
  <c r="B43" i="5"/>
  <c r="J42" i="5"/>
  <c r="C42" i="5"/>
  <c r="B42" i="5"/>
  <c r="J41" i="5"/>
  <c r="C41" i="5"/>
  <c r="B41" i="5"/>
  <c r="J40" i="5"/>
  <c r="C40" i="5"/>
  <c r="B40" i="5"/>
  <c r="J39" i="5"/>
  <c r="C39" i="5"/>
  <c r="B39" i="5"/>
  <c r="J38" i="5"/>
  <c r="C38" i="5"/>
  <c r="B38" i="5"/>
  <c r="J37" i="5"/>
  <c r="C37" i="5"/>
  <c r="B37" i="5"/>
  <c r="J36" i="5"/>
  <c r="C36" i="5"/>
  <c r="B36" i="5"/>
  <c r="J35" i="5"/>
  <c r="C35" i="5"/>
  <c r="B35" i="5"/>
  <c r="J34" i="5"/>
  <c r="C34" i="5"/>
  <c r="B34" i="5"/>
  <c r="J33" i="5"/>
  <c r="C33" i="5"/>
  <c r="B33" i="5"/>
  <c r="J32" i="5"/>
  <c r="C32" i="5"/>
  <c r="B32" i="5"/>
  <c r="J31" i="5"/>
  <c r="C31" i="5"/>
  <c r="B31" i="5"/>
  <c r="J30" i="5"/>
  <c r="C30" i="5"/>
  <c r="B30" i="5"/>
  <c r="J29" i="5"/>
  <c r="C29" i="5"/>
  <c r="B29" i="5"/>
  <c r="J28" i="5"/>
  <c r="C28" i="5"/>
  <c r="B28" i="5"/>
  <c r="J27" i="5"/>
  <c r="C27" i="5"/>
  <c r="B27" i="5"/>
  <c r="J26" i="5"/>
  <c r="C26" i="5"/>
  <c r="B26" i="5"/>
  <c r="J25" i="5"/>
  <c r="C25" i="5"/>
  <c r="B25" i="5"/>
  <c r="J24" i="5"/>
  <c r="C24" i="5"/>
  <c r="B24" i="5"/>
  <c r="J23" i="5"/>
  <c r="C23" i="5"/>
  <c r="B23" i="5"/>
  <c r="J22" i="5"/>
  <c r="C22" i="5"/>
  <c r="B22" i="5"/>
  <c r="J21" i="5"/>
  <c r="C21" i="5"/>
  <c r="B21" i="5"/>
  <c r="J20" i="5"/>
  <c r="C20" i="5"/>
  <c r="B20" i="5"/>
  <c r="J19" i="5"/>
  <c r="C19" i="5"/>
  <c r="B19" i="5"/>
  <c r="J18" i="5"/>
  <c r="C18" i="5"/>
  <c r="B18" i="5"/>
  <c r="J17" i="5"/>
  <c r="C17" i="5"/>
  <c r="B17" i="5"/>
  <c r="J16" i="5"/>
  <c r="C16" i="5"/>
  <c r="B16" i="5"/>
  <c r="J15" i="5"/>
  <c r="J14" i="5"/>
  <c r="J13" i="5"/>
  <c r="J12" i="5"/>
  <c r="C12" i="5" l="1"/>
  <c r="C13" i="5"/>
  <c r="C14" i="5"/>
  <c r="B12" i="5"/>
  <c r="B13" i="5"/>
  <c r="B14" i="5"/>
  <c r="B5" i="5"/>
  <c r="B6" i="5"/>
  <c r="B7" i="5"/>
  <c r="B8" i="5"/>
  <c r="B9" i="5"/>
  <c r="B10" i="5"/>
  <c r="B11" i="5"/>
  <c r="B15" i="5"/>
  <c r="C5" i="5"/>
  <c r="C6" i="5"/>
  <c r="C7" i="5"/>
  <c r="C8" i="5"/>
  <c r="C9" i="5"/>
  <c r="C10" i="5"/>
  <c r="C11" i="5"/>
  <c r="C15" i="5"/>
  <c r="J11" i="5" l="1"/>
  <c r="J10" i="5"/>
  <c r="J9" i="5"/>
  <c r="J8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F2" i="3"/>
  <c r="B2" i="6" s="1"/>
  <c r="G2" i="3"/>
  <c r="C2" i="6" s="1"/>
  <c r="E2" i="3"/>
  <c r="A2" i="6" s="1"/>
  <c r="E1" i="3"/>
  <c r="A1" i="6" s="1"/>
  <c r="J5" i="5"/>
  <c r="J6" i="5"/>
  <c r="J7" i="5"/>
  <c r="J51" i="6"/>
  <c r="J50" i="6"/>
  <c r="J49" i="6"/>
  <c r="J48" i="6"/>
  <c r="K47" i="6"/>
  <c r="J47" i="6"/>
  <c r="J46" i="6"/>
  <c r="I46" i="6"/>
  <c r="J45" i="6"/>
  <c r="I45" i="6"/>
  <c r="J44" i="6"/>
  <c r="I44" i="6"/>
  <c r="J43" i="6"/>
  <c r="I43" i="6"/>
  <c r="J42" i="6"/>
  <c r="I42" i="6"/>
  <c r="J41" i="6"/>
  <c r="I41" i="6"/>
  <c r="K40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D153" i="5" l="1"/>
  <c r="D143" i="5"/>
  <c r="D138" i="5"/>
  <c r="D128" i="5"/>
  <c r="D162" i="5"/>
  <c r="D119" i="5"/>
  <c r="D109" i="5"/>
  <c r="D104" i="5"/>
  <c r="D94" i="5"/>
  <c r="D84" i="5"/>
  <c r="D69" i="5"/>
  <c r="D59" i="5"/>
  <c r="D49" i="5"/>
  <c r="D39" i="5"/>
  <c r="D29" i="5"/>
  <c r="D19" i="5"/>
  <c r="D129" i="5"/>
  <c r="D70" i="5"/>
  <c r="D158" i="5"/>
  <c r="D148" i="5"/>
  <c r="D133" i="5"/>
  <c r="D167" i="5"/>
  <c r="D124" i="5"/>
  <c r="D114" i="5"/>
  <c r="D99" i="5"/>
  <c r="D89" i="5"/>
  <c r="D79" i="5"/>
  <c r="D74" i="5"/>
  <c r="D64" i="5"/>
  <c r="D54" i="5"/>
  <c r="D44" i="5"/>
  <c r="D34" i="5"/>
  <c r="D24" i="5"/>
  <c r="D125" i="5"/>
  <c r="D65" i="5"/>
  <c r="D20" i="5"/>
  <c r="D142" i="5"/>
  <c r="D166" i="5"/>
  <c r="D113" i="5"/>
  <c r="D103" i="5"/>
  <c r="D83" i="5"/>
  <c r="D58" i="5"/>
  <c r="D38" i="5"/>
  <c r="D121" i="5"/>
  <c r="D56" i="5"/>
  <c r="D134" i="5"/>
  <c r="D90" i="5"/>
  <c r="D30" i="5"/>
  <c r="D147" i="5"/>
  <c r="D132" i="5"/>
  <c r="D161" i="5"/>
  <c r="D108" i="5"/>
  <c r="D88" i="5"/>
  <c r="D68" i="5"/>
  <c r="D53" i="5"/>
  <c r="D33" i="5"/>
  <c r="D18" i="5"/>
  <c r="D106" i="5"/>
  <c r="D36" i="5"/>
  <c r="D163" i="5"/>
  <c r="D105" i="5"/>
  <c r="D50" i="5"/>
  <c r="D152" i="5"/>
  <c r="D137" i="5"/>
  <c r="D123" i="5"/>
  <c r="D98" i="5"/>
  <c r="D78" i="5"/>
  <c r="D63" i="5"/>
  <c r="D43" i="5"/>
  <c r="D23" i="5"/>
  <c r="D116" i="5"/>
  <c r="D46" i="5"/>
  <c r="D168" i="5"/>
  <c r="D75" i="5"/>
  <c r="D25" i="5"/>
  <c r="D157" i="5"/>
  <c r="D127" i="5"/>
  <c r="D118" i="5"/>
  <c r="D93" i="5"/>
  <c r="D73" i="5"/>
  <c r="D48" i="5"/>
  <c r="D28" i="5"/>
  <c r="D91" i="5"/>
  <c r="D51" i="5"/>
  <c r="D144" i="5"/>
  <c r="D85" i="5"/>
  <c r="D151" i="5"/>
  <c r="D136" i="5"/>
  <c r="D126" i="5"/>
  <c r="D160" i="5"/>
  <c r="D112" i="5"/>
  <c r="D97" i="5"/>
  <c r="D77" i="5"/>
  <c r="D67" i="5"/>
  <c r="D47" i="5"/>
  <c r="D27" i="5"/>
  <c r="D96" i="5"/>
  <c r="D61" i="5"/>
  <c r="D139" i="5"/>
  <c r="D60" i="5"/>
  <c r="D156" i="5"/>
  <c r="D141" i="5"/>
  <c r="D131" i="5"/>
  <c r="D165" i="5"/>
  <c r="D122" i="5"/>
  <c r="D117" i="5"/>
  <c r="D107" i="5"/>
  <c r="D102" i="5"/>
  <c r="D92" i="5"/>
  <c r="D82" i="5"/>
  <c r="D72" i="5"/>
  <c r="D62" i="5"/>
  <c r="D52" i="5"/>
  <c r="D37" i="5"/>
  <c r="D32" i="5"/>
  <c r="D17" i="5"/>
  <c r="D111" i="5"/>
  <c r="D81" i="5"/>
  <c r="D71" i="5"/>
  <c r="D41" i="5"/>
  <c r="D21" i="5"/>
  <c r="D149" i="5"/>
  <c r="D115" i="5"/>
  <c r="D95" i="5"/>
  <c r="D55" i="5"/>
  <c r="D35" i="5"/>
  <c r="D146" i="5"/>
  <c r="D87" i="5"/>
  <c r="D57" i="5"/>
  <c r="D42" i="5"/>
  <c r="D22" i="5"/>
  <c r="D159" i="5"/>
  <c r="D86" i="5"/>
  <c r="D66" i="5"/>
  <c r="D31" i="5"/>
  <c r="D16" i="5"/>
  <c r="D154" i="5"/>
  <c r="D110" i="5"/>
  <c r="D80" i="5"/>
  <c r="D40" i="5"/>
  <c r="D155" i="5"/>
  <c r="D150" i="5"/>
  <c r="D145" i="5"/>
  <c r="D140" i="5"/>
  <c r="D135" i="5"/>
  <c r="D130" i="5"/>
  <c r="D169" i="5"/>
  <c r="D164" i="5"/>
  <c r="D101" i="5"/>
  <c r="D76" i="5"/>
  <c r="D26" i="5"/>
  <c r="D120" i="5"/>
  <c r="D100" i="5"/>
  <c r="D45" i="5"/>
  <c r="D15" i="5"/>
  <c r="D12" i="5"/>
  <c r="D13" i="5"/>
  <c r="D14" i="5"/>
  <c r="C3" i="6"/>
  <c r="D9" i="5"/>
  <c r="D11" i="5"/>
  <c r="D10" i="5"/>
  <c r="D8" i="5"/>
  <c r="D6" i="5"/>
  <c r="D7" i="5"/>
  <c r="D5" i="5"/>
  <c r="D6" i="4"/>
  <c r="C5" i="1"/>
  <c r="C6" i="1"/>
  <c r="C5" i="2"/>
  <c r="C6" i="2"/>
  <c r="D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31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32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tc={E653A725-FF22-4016-B316-63AE3A695378}</author>
    <author>Rown</author>
  </authors>
  <commentList>
    <comment ref="A2" authorId="0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H4" authorId="1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0: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<sst xmlns="http://schemas.openxmlformats.org/spreadsheetml/2006/main" count="389" uniqueCount="107">
  <si>
    <t>int</t>
    <phoneticPr fontId="1" type="noConversion"/>
  </si>
  <si>
    <t>string</t>
    <phoneticPr fontId="1" type="noConversion"/>
  </si>
  <si>
    <t>기획자 확인용</t>
    <phoneticPr fontId="1" type="noConversion"/>
  </si>
  <si>
    <t>최소 수량</t>
    <phoneticPr fontId="1" type="noConversion"/>
  </si>
  <si>
    <t>최대 수량</t>
    <phoneticPr fontId="1" type="noConversion"/>
  </si>
  <si>
    <t>아이템 인덱스</t>
    <phoneticPr fontId="1" type="noConversion"/>
  </si>
  <si>
    <t>지급 수량</t>
    <phoneticPr fontId="1" type="noConversion"/>
  </si>
  <si>
    <t>스태미나 회복 물약</t>
    <phoneticPr fontId="1" type="noConversion"/>
  </si>
  <si>
    <t>캐릭터 경험치 물약</t>
    <phoneticPr fontId="1" type="noConversion"/>
  </si>
  <si>
    <t>#</t>
    <phoneticPr fontId="1" type="noConversion"/>
  </si>
  <si>
    <t>max_count</t>
    <phoneticPr fontId="1" type="noConversion"/>
  </si>
  <si>
    <t>min_count</t>
    <phoneticPr fontId="1" type="noConversion"/>
  </si>
  <si>
    <t>거울</t>
    <phoneticPr fontId="1" type="noConversion"/>
  </si>
  <si>
    <t>유리 구슬</t>
    <phoneticPr fontId="1" type="noConversion"/>
  </si>
  <si>
    <t>타입</t>
    <phoneticPr fontId="1" type="noConversion"/>
  </si>
  <si>
    <t>item_type</t>
    <phoneticPr fontId="1" type="noConversion"/>
  </si>
  <si>
    <t>ENUM:ITEM_TYPE:NONE</t>
    <phoneticPr fontId="1" type="noConversion"/>
  </si>
  <si>
    <t>아이템 타입(기획)</t>
    <phoneticPr fontId="1" type="noConversion"/>
  </si>
  <si>
    <t>#item_type</t>
    <phoneticPr fontId="1" type="noConversion"/>
  </si>
  <si>
    <t>First_Reward_Data</t>
    <phoneticPr fontId="1" type="noConversion"/>
  </si>
  <si>
    <t>Repeat_Reward_Data</t>
    <phoneticPr fontId="1" type="noConversion"/>
  </si>
  <si>
    <t>repeat_reward_id</t>
    <phoneticPr fontId="1" type="noConversion"/>
  </si>
  <si>
    <t>보상 그룹 아이디</t>
    <phoneticPr fontId="1" type="noConversion"/>
  </si>
  <si>
    <t>보상 고유 인덱스</t>
    <phoneticPr fontId="1" type="noConversion"/>
  </si>
  <si>
    <t>repeat_reward_group_id</t>
    <phoneticPr fontId="1" type="noConversion"/>
  </si>
  <si>
    <t>Star_Reward_Data</t>
    <phoneticPr fontId="1" type="noConversion"/>
  </si>
  <si>
    <t>star_point</t>
    <phoneticPr fontId="1" type="noConversion"/>
  </si>
  <si>
    <t>item_count</t>
    <phoneticPr fontId="1" type="noConversion"/>
  </si>
  <si>
    <t>별 포인트</t>
    <phoneticPr fontId="1" type="noConversion"/>
  </si>
  <si>
    <t>star_reward_id</t>
    <phoneticPr fontId="1" type="noConversion"/>
  </si>
  <si>
    <t>star_reward_group_id</t>
    <phoneticPr fontId="1" type="noConversion"/>
  </si>
  <si>
    <t>first_reward_id</t>
    <phoneticPr fontId="1" type="noConversion"/>
  </si>
  <si>
    <t>first_reward_group_id</t>
    <phoneticPr fontId="1" type="noConversion"/>
  </si>
  <si>
    <t>5 경험치 물약</t>
  </si>
  <si>
    <t>6 스테미나 회복 물약</t>
  </si>
  <si>
    <t>9 각종 소모용 아이템</t>
  </si>
  <si>
    <t>item_id</t>
    <phoneticPr fontId="1" type="noConversion"/>
  </si>
  <si>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</si>
  <si>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</si>
  <si>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</si>
  <si>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</si>
  <si>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</si>
  <si>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</si>
  <si>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</si>
  <si>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</si>
  <si>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</si>
  <si>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</si>
  <si>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</si>
  <si>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</si>
  <si>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</si>
  <si>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</si>
  <si>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</si>
  <si>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</si>
  <si>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</si>
  <si>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</si>
  <si>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</si>
  <si>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</si>
  <si>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</si>
  <si>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</si>
  <si>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</si>
  <si>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</si>
  <si>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</si>
  <si>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</si>
  <si>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&gt;&gt; 최소 ~ 최대 사이의 랜덤 수량</t>
  </si>
  <si>
    <t>비사용</t>
  </si>
  <si>
    <t>장비 지급수량</t>
  </si>
  <si>
    <t>아이템 지급 수량</t>
  </si>
  <si>
    <t>조각 지급 수량</t>
  </si>
  <si>
    <t>아이템 조각(캐릭터) ID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</si>
  <si>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</si>
  <si>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</si>
  <si>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</si>
  <si>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</si>
  <si>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</si>
  <si>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</si>
  <si>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</si>
  <si>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</si>
  <si>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</si>
  <si>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</si>
  <si>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</si>
  <si>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</si>
  <si>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</si>
  <si>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</si>
  <si>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</si>
  <si>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</si>
  <si>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</si>
  <si>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</si>
  <si>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102 캐릭터 경험치 물약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</si>
  <si>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</si>
  <si>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</si>
  <si>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</si>
  <si>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</si>
  <si>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</si>
  <si>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</si>
  <si>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아이템 조각 ID (Item_Piece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</si>
  <si>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</si>
  <si>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</si>
  <si>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</si>
  <si>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</si>
  <si>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</si>
  <si>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</si>
  <si>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</si>
  <si>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</si>
  <si>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</si>
  <si>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</si>
  <si>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8 장비</t>
  </si>
  <si>
    <t>114 스킬 경험치 아이템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</si>
</sst>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1" borderId="5" xfId="0" applyFont="1" applyFill="1" applyBorder="1" applyAlignment="1"/>
    <xf numFmtId="0" fontId="13" fillId="11" borderId="6" xfId="0" applyFont="1" applyFill="1" applyBorder="1" applyAlignment="1"/>
    <xf numFmtId="0" fontId="9" fillId="12" borderId="5" xfId="0" applyFont="1" applyFill="1" applyBorder="1" applyAlignment="1">
      <alignment wrapText="1"/>
    </xf>
    <xf numFmtId="0" fontId="9" fillId="12" borderId="6" xfId="0" applyFont="1" applyFill="1" applyBorder="1" applyAlignment="1">
      <alignment wrapText="1"/>
    </xf>
    <xf numFmtId="0" fontId="9" fillId="10" borderId="5" xfId="0" applyFont="1" applyFill="1" applyBorder="1" applyAlignment="1"/>
    <xf numFmtId="0" fontId="9" fillId="10" borderId="6" xfId="0" applyFont="1" applyFill="1" applyBorder="1" applyAlignment="1"/>
    <xf numFmtId="0" fontId="4" fillId="14" borderId="2" xfId="0" applyFont="1" applyFill="1" applyBorder="1" applyAlignment="1"/>
    <xf numFmtId="0" fontId="4" fillId="10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2" borderId="2" xfId="0" applyFont="1" applyFill="1" applyBorder="1" applyAlignment="1"/>
    <xf numFmtId="9" fontId="10" fillId="12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0" fontId="10" fillId="16" borderId="2" xfId="0" applyFont="1" applyFill="1" applyBorder="1" applyAlignment="1"/>
    <xf numFmtId="9" fontId="10" fillId="16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17" borderId="0" xfId="0" applyFill="1" applyAlignment="1"/>
    <xf numFmtId="0" fontId="10" fillId="17" borderId="0" xfId="0" applyFont="1" applyFill="1" applyAlignment="1"/>
    <xf numFmtId="0" fontId="9" fillId="17" borderId="0" xfId="0" applyFont="1" applyFill="1" applyAlignment="1"/>
    <xf numFmtId="0" fontId="4" fillId="17" borderId="0" xfId="0" applyFont="1" applyFill="1" applyAlignment="1"/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0" fillId="19" borderId="1" xfId="0" applyFill="1" applyBorder="1">
      <alignment vertical="center"/>
    </xf>
    <xf numFmtId="0" fontId="0" fillId="19" borderId="0" xfId="0" applyFill="1">
      <alignment vertical="center"/>
    </xf>
    <xf numFmtId="0" fontId="4" fillId="9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3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5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6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ITEM_TYPE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DUNGEON_TICKET</v>
          </cell>
          <cell r="B7">
            <v>3</v>
          </cell>
          <cell r="C7" t="str">
            <v>3 던전 입장 티켓</v>
          </cell>
        </row>
        <row r="8">
          <cell r="A8" t="str">
            <v>CHARACTER_PIECE</v>
          </cell>
          <cell r="B8">
            <v>4</v>
          </cell>
          <cell r="C8" t="str">
            <v>4 캐릭터 조각</v>
          </cell>
        </row>
        <row r="9">
          <cell r="A9" t="str">
            <v>EXP_POTION</v>
          </cell>
          <cell r="B9">
            <v>5</v>
          </cell>
          <cell r="C9" t="str">
            <v>5 경험치 물약</v>
          </cell>
        </row>
        <row r="10">
          <cell r="A10" t="str">
            <v>STA_POTION</v>
          </cell>
          <cell r="B10">
            <v>6</v>
          </cell>
          <cell r="C10" t="str">
            <v>6 스테미나 회복 물약</v>
          </cell>
        </row>
        <row r="11">
          <cell r="A11" t="str">
            <v>MEMORIAL_ITEM</v>
          </cell>
          <cell r="B11">
            <v>7</v>
          </cell>
          <cell r="C11" t="str">
            <v>7 사용하지 않음</v>
          </cell>
        </row>
        <row r="12">
          <cell r="A12" t="str">
            <v>CHARACTER</v>
          </cell>
          <cell r="B12">
            <v>8</v>
          </cell>
          <cell r="C12" t="str">
            <v>8 캐릭터 완전체</v>
          </cell>
        </row>
        <row r="13">
          <cell r="A13" t="str">
            <v>EXPENDABLE_ITEM</v>
          </cell>
          <cell r="B13">
            <v>9</v>
          </cell>
          <cell r="C13" t="str">
            <v>9 각종 소모용 아이템</v>
          </cell>
        </row>
        <row r="14">
          <cell r="A14" t="str">
            <v>EQUIPMENT_ITEM</v>
          </cell>
          <cell r="B14">
            <v>10</v>
          </cell>
          <cell r="C14" t="str">
            <v>10 장비</v>
          </cell>
        </row>
        <row r="15">
          <cell r="A15" t="str">
            <v>FAVORITE_ITEM</v>
          </cell>
          <cell r="B15">
            <v>11</v>
          </cell>
          <cell r="C15" t="str">
            <v>11 호감도 아이템</v>
          </cell>
        </row>
        <row r="16">
          <cell r="A16" t="str">
            <v>STAMINA</v>
          </cell>
          <cell r="B16">
            <v>12</v>
          </cell>
          <cell r="C16" t="str">
            <v>12 스태미나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EXP_POTION_P</v>
          </cell>
          <cell r="B15">
            <v>101</v>
          </cell>
          <cell r="C15" t="str">
            <v>101 플레이어 경험치 물약</v>
          </cell>
        </row>
        <row r="16">
          <cell r="A16" t="str">
            <v>EXP_POTION_C</v>
          </cell>
          <cell r="B16">
            <v>102</v>
          </cell>
          <cell r="C16" t="str">
            <v>102 캐릭터 경험치 물약</v>
          </cell>
        </row>
        <row r="17">
          <cell r="A17" t="str">
            <v>STA_POTION</v>
          </cell>
          <cell r="B17">
            <v>103</v>
          </cell>
          <cell r="C17" t="str">
            <v>103 스테미나 회복 물약</v>
          </cell>
        </row>
        <row r="18">
          <cell r="A18" t="str">
            <v>FAVORITE_ITEM</v>
          </cell>
          <cell r="B18">
            <v>104</v>
          </cell>
          <cell r="C18" t="str">
            <v>104 호감도 아이템</v>
          </cell>
        </row>
        <row r="19">
          <cell r="A19" t="str">
            <v>STAGE_SKIP</v>
          </cell>
          <cell r="B19">
            <v>105</v>
          </cell>
          <cell r="C19" t="str">
            <v>105 스테이지 스킵 티켓</v>
          </cell>
        </row>
        <row r="20">
          <cell r="A20" t="str">
            <v>TICKET_DUNGEON</v>
          </cell>
          <cell r="B20">
            <v>106</v>
          </cell>
          <cell r="C20" t="str">
            <v>106 던전 입장 티켓</v>
          </cell>
        </row>
        <row r="21">
          <cell r="A21" t="str">
            <v>EQ_GROWUP</v>
          </cell>
          <cell r="B21">
            <v>107</v>
          </cell>
          <cell r="C21" t="str">
            <v>107 정련석(장비 성장)</v>
          </cell>
        </row>
        <row r="22">
          <cell r="A22" t="str">
            <v>TICKET_REWARD_SELECT</v>
          </cell>
          <cell r="B22">
            <v>108</v>
          </cell>
          <cell r="C22" t="str">
            <v>109 보상 선택 티켓(1개를 선택 획득)</v>
          </cell>
        </row>
        <row r="23">
          <cell r="A23" t="str">
            <v>TICKET_REWARD_RANDOM</v>
          </cell>
          <cell r="B23">
            <v>109</v>
          </cell>
          <cell r="C23" t="str">
            <v>100 보상 랜덤 티켓(1개를 확률 획득)</v>
          </cell>
        </row>
        <row r="24">
          <cell r="A24" t="str">
            <v>TICKET_REWARD_ALL</v>
          </cell>
          <cell r="B24">
            <v>110</v>
          </cell>
          <cell r="C24" t="str">
            <v>110 보상 패키지 티켓(모든 보상 획득)</v>
          </cell>
        </row>
        <row r="25">
          <cell r="A25" t="str">
            <v>PIECE_EQUIPMENT</v>
          </cell>
          <cell r="B25">
            <v>111</v>
          </cell>
          <cell r="C25" t="str">
            <v>111 장비 조각</v>
          </cell>
        </row>
        <row r="26">
          <cell r="A26" t="str">
            <v>PIECE_CHARACTER</v>
          </cell>
          <cell r="B26">
            <v>112</v>
          </cell>
          <cell r="C26" t="str">
            <v>112 캐릭터 조각</v>
          </cell>
        </row>
        <row r="27">
          <cell r="A27" t="str">
            <v>PIECE_ITEM</v>
          </cell>
          <cell r="B27">
            <v>113</v>
          </cell>
          <cell r="C27" t="str">
            <v>113 아이템 조각</v>
          </cell>
        </row>
        <row r="28">
          <cell r="A28" t="str">
            <v>EXP_SKILL</v>
          </cell>
          <cell r="B28">
            <v>114</v>
          </cell>
          <cell r="C28" t="str">
            <v>114 스킬 경험치 아이템</v>
          </cell>
        </row>
      </sheetData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51"/>
  <sheetViews>
    <sheetView workbookViewId="0">
      <selection activeCell="C7" sqref="C7"/>
    </sheetView>
  </sheetViews>
  <sheetFormatPr defaultColWidth="11" defaultRowHeight="16.5"/>
  <cols>
    <col min="1" max="1" width="24.875" style="8" bestFit="1" customWidth="1"/>
    <col min="2" max="2" width="11" style="8"/>
    <col min="3" max="3" width="31.625" style="8" bestFit="1" customWidth="1"/>
    <col min="4" max="4" width="28.25" style="8" bestFit="1" customWidth="1"/>
    <col min="5" max="5" width="16.875" style="8" bestFit="1" customWidth="1"/>
    <col min="6" max="6" width="10.875" style="8" customWidth="1"/>
    <col min="7" max="7" width="6.75" style="8" customWidth="1"/>
    <col min="8" max="9" width="11" style="8"/>
    <col min="10" max="10" width="8.125" style="8" customWidth="1"/>
    <col min="11" max="11" width="13.5" style="8" customWidth="1"/>
    <col min="12" max="13" width="11" style="8"/>
    <col min="14" max="14" width="15.875" style="8" customWidth="1"/>
    <col min="15" max="15" width="15.375" style="8" customWidth="1"/>
    <col min="16" max="16384" width="11" style="8"/>
  </cols>
  <sheetData>
    <row r="1" spans="1:15">
      <c r="A1" s="44" t="str">
        <f>'!참조_ENUM'!E1</f>
        <v>REWARD_TYPE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>
      <c r="A2" s="32" t="str">
        <f>'!참조_ENUM'!E2</f>
        <v>type</v>
      </c>
      <c r="B2" s="33" t="str">
        <f>'!참조_ENUM'!F2</f>
        <v>value</v>
      </c>
      <c r="C2" s="34" t="str">
        <f>'!참조_ENUM'!G2</f>
        <v>comment</v>
      </c>
      <c r="D2" s="49" t="s">
        <v>60</v>
      </c>
      <c r="E2" s="50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>
      <c r="A3" s="29" t="str">
        <f>'!참조_ENUM'!E3</f>
        <v>NONE</v>
      </c>
      <c r="B3" s="30">
        <f>'!참조_ENUM'!F3</f>
        <v>0</v>
      </c>
      <c r="C3" s="29" t="str">
        <f>'!참조_ENUM'!G3</f>
        <v>NONE</v>
      </c>
      <c r="D3" s="35" t="s">
        <v>53</v>
      </c>
      <c r="E3" s="35" t="s">
        <v>54</v>
      </c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>
      <c r="A4" s="29" t="str">
        <f>'!참조_ENUM'!E4</f>
        <v>GOLD</v>
      </c>
      <c r="B4" s="30">
        <f>'!참조_ENUM'!F4</f>
        <v>1</v>
      </c>
      <c r="C4" s="29" t="str">
        <f>'!참조_ENUM'!G4</f>
        <v>1 금화(게임내 사용되는 재화)</v>
      </c>
      <c r="D4" s="36" t="s">
        <v>61</v>
      </c>
      <c r="E4" s="36" t="s">
        <v>62</v>
      </c>
      <c r="F4" s="42" t="s">
        <v>98</v>
      </c>
      <c r="G4" s="41"/>
      <c r="H4" s="41"/>
      <c r="I4" s="41"/>
      <c r="J4" s="41"/>
      <c r="K4" s="41"/>
      <c r="L4" s="41"/>
      <c r="M4" s="41"/>
      <c r="N4" s="41"/>
      <c r="O4" s="41"/>
    </row>
    <row r="5" spans="1:15">
      <c r="A5" s="29" t="str">
        <f>'!참조_ENUM'!E5</f>
        <v>DIA</v>
      </c>
      <c r="B5" s="30">
        <f>'!참조_ENUM'!F5</f>
        <v>2</v>
      </c>
      <c r="C5" s="29" t="str">
        <f>'!참조_ENUM'!G5</f>
        <v>2 보석(게임내 사용되는 유료 재화)</v>
      </c>
      <c r="D5" s="36" t="s">
        <v>61</v>
      </c>
      <c r="E5" s="36" t="s">
        <v>62</v>
      </c>
      <c r="F5" s="42" t="s">
        <v>63</v>
      </c>
      <c r="G5" s="41"/>
      <c r="H5" s="41"/>
      <c r="I5" s="41"/>
      <c r="J5" s="41"/>
      <c r="K5" s="41"/>
      <c r="L5" s="41"/>
      <c r="M5" s="41"/>
      <c r="N5" s="41"/>
      <c r="O5" s="41"/>
    </row>
    <row r="6" spans="1:15">
      <c r="A6" s="29" t="str">
        <f>'!참조_ENUM'!E6</f>
        <v>STAMINA</v>
      </c>
      <c r="B6" s="30">
        <f>'!참조_ENUM'!F6</f>
        <v>3</v>
      </c>
      <c r="C6" s="29" t="str">
        <f>'!참조_ENUM'!G6</f>
        <v>3 스태미나</v>
      </c>
      <c r="D6" s="36" t="s">
        <v>61</v>
      </c>
      <c r="E6" s="36" t="s">
        <v>62</v>
      </c>
      <c r="F6" s="42" t="s">
        <v>63</v>
      </c>
      <c r="G6" s="41"/>
      <c r="H6" s="41"/>
      <c r="I6" s="41"/>
      <c r="J6" s="41"/>
      <c r="K6" s="41"/>
      <c r="L6" s="41"/>
      <c r="M6" s="41"/>
      <c r="N6" s="41"/>
      <c r="O6" s="41"/>
    </row>
    <row r="7" spans="1:15">
      <c r="A7" s="29" t="str">
        <f>'!참조_ENUM'!E7</f>
        <v>FAVORITE</v>
      </c>
      <c r="B7" s="30">
        <f>'!참조_ENUM'!F7</f>
        <v>4</v>
      </c>
      <c r="C7" s="29" t="str">
        <f>'!참조_ENUM'!G7</f>
        <v>4 호감도</v>
      </c>
      <c r="D7" s="36" t="s">
        <v>61</v>
      </c>
      <c r="E7" s="36" t="s">
        <v>62</v>
      </c>
      <c r="F7" s="42" t="s">
        <v>63</v>
      </c>
      <c r="G7" s="41"/>
      <c r="H7" s="41"/>
      <c r="I7" s="41"/>
      <c r="J7" s="41"/>
      <c r="K7" s="41"/>
      <c r="L7" s="41"/>
      <c r="M7" s="41"/>
      <c r="N7" s="41"/>
      <c r="O7" s="41"/>
    </row>
    <row r="8" spans="1:15">
      <c r="A8" s="29" t="str">
        <f>'!참조_ENUM'!E8</f>
        <v>EXP_PLAYER</v>
      </c>
      <c r="B8" s="30">
        <f>'!참조_ENUM'!F8</f>
        <v>5</v>
      </c>
      <c r="C8" s="29" t="str">
        <f>'!참조_ENUM'!G8</f>
        <v>5 플레이어 경험치</v>
      </c>
      <c r="D8" s="36" t="s">
        <v>61</v>
      </c>
      <c r="E8" s="36" t="s">
        <v>62</v>
      </c>
      <c r="F8" s="42" t="s">
        <v>63</v>
      </c>
      <c r="G8" s="41"/>
      <c r="H8" s="41"/>
      <c r="I8" s="41"/>
      <c r="J8" s="41"/>
      <c r="K8" s="41"/>
      <c r="L8" s="41"/>
      <c r="M8" s="41"/>
      <c r="N8" s="41"/>
      <c r="O8" s="41"/>
    </row>
    <row r="9" spans="1:15">
      <c r="A9" s="29" t="str">
        <f>'!참조_ENUM'!E9</f>
        <v>EXP_CHARACTER</v>
      </c>
      <c r="B9" s="30">
        <f>'!참조_ENUM'!F9</f>
        <v>6</v>
      </c>
      <c r="C9" s="29" t="str">
        <f>'!참조_ENUM'!G9</f>
        <v>6 캐릭터 경험치</v>
      </c>
      <c r="D9" s="36" t="s">
        <v>61</v>
      </c>
      <c r="E9" s="36" t="s">
        <v>62</v>
      </c>
      <c r="F9" s="42" t="s">
        <v>63</v>
      </c>
      <c r="G9" s="41"/>
      <c r="H9" s="41"/>
      <c r="I9" s="41"/>
      <c r="J9" s="41"/>
      <c r="K9" s="41"/>
      <c r="L9" s="41"/>
      <c r="M9" s="41"/>
      <c r="N9" s="41"/>
      <c r="O9" s="41"/>
    </row>
    <row r="10" spans="1:15">
      <c r="A10" s="37" t="str">
        <f>'!참조_ENUM'!E10</f>
        <v>CHARACTER</v>
      </c>
      <c r="B10" s="38">
        <f>'!참조_ENUM'!F10</f>
        <v>7</v>
      </c>
      <c r="C10" s="37" t="str">
        <f>'!참조_ENUM'!G10</f>
        <v>7 캐릭터</v>
      </c>
      <c r="D10" s="31" t="s">
        <v>92</v>
      </c>
      <c r="E10" s="39" t="s">
        <v>64</v>
      </c>
      <c r="F10" s="42" t="s">
        <v>99</v>
      </c>
      <c r="G10" s="41"/>
      <c r="H10" s="41"/>
      <c r="I10" s="41"/>
      <c r="J10" s="41"/>
      <c r="K10" s="41"/>
      <c r="L10" s="41"/>
      <c r="M10" s="41"/>
      <c r="N10" s="41"/>
      <c r="O10" s="41"/>
    </row>
    <row r="11" spans="1:15">
      <c r="A11" s="37" t="str">
        <f>'!참조_ENUM'!E11</f>
        <v>EQUIPMENT</v>
      </c>
      <c r="B11" s="38">
        <f>'!참조_ENUM'!F11</f>
        <v>8</v>
      </c>
      <c r="C11" s="37" t="str">
        <f>'!참조_ENUM'!G11</f>
        <v>8 장비</v>
      </c>
      <c r="D11" s="31" t="s">
        <v>91</v>
      </c>
      <c r="E11" s="31" t="s">
        <v>65</v>
      </c>
      <c r="F11" s="42" t="s">
        <v>90</v>
      </c>
      <c r="G11" s="41"/>
      <c r="H11" s="41"/>
      <c r="I11" s="41"/>
      <c r="J11" s="41"/>
      <c r="K11" s="41"/>
      <c r="L11" s="41"/>
      <c r="M11" s="41"/>
      <c r="N11" s="41"/>
      <c r="O11" s="41"/>
    </row>
    <row r="12" spans="1:15">
      <c r="A12" s="29" t="str">
        <f>'!참조_ENUM'!E12</f>
        <v>SEND_ESSENCE</v>
      </c>
      <c r="B12" s="30">
        <f>'!참조_ENUM'!F12</f>
        <v>9</v>
      </c>
      <c r="C12" s="29" t="str">
        <f>'!참조_ENUM'!G12</f>
        <v>9 근원 전달 횟수(플레이어 보유)</v>
      </c>
      <c r="D12" s="31" t="s">
        <v>93</v>
      </c>
      <c r="E12" s="31" t="s">
        <v>66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</row>
    <row r="13" spans="1:15">
      <c r="A13" s="29" t="str">
        <f>'!참조_ENUM'!E13</f>
        <v>GET_ESSENCE</v>
      </c>
      <c r="B13" s="30">
        <f>'!참조_ENUM'!F13</f>
        <v>10</v>
      </c>
      <c r="C13" s="29" t="str">
        <f>'!참조_ENUM'!G13</f>
        <v>10 근원 받을 수 있는 횟수(캐릭터 공용 설정)</v>
      </c>
      <c r="D13" s="31" t="s">
        <v>93</v>
      </c>
      <c r="E13" s="31" t="s">
        <v>66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5">
      <c r="A14" s="29" t="str">
        <f>'!참조_ENUM'!E14</f>
        <v>EXP_POTION_P</v>
      </c>
      <c r="B14" s="30">
        <f>'!참조_ENUM'!F14</f>
        <v>101</v>
      </c>
      <c r="C14" s="29" t="str">
        <f>'!참조_ENUM'!G14</f>
        <v>101 플레이어 경험치 물약</v>
      </c>
      <c r="D14" s="31" t="s">
        <v>93</v>
      </c>
      <c r="E14" s="31" t="s">
        <v>66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>
      <c r="A15" s="29" t="str">
        <f>'!참조_ENUM'!E15</f>
        <v>EXP_POTION_C</v>
      </c>
      <c r="B15" s="30">
        <f>'!참조_ENUM'!F15</f>
        <v>102</v>
      </c>
      <c r="C15" s="29" t="str">
        <f>'!참조_ENUM'!G15</f>
        <v>102 캐릭터 경험치 물약</v>
      </c>
      <c r="D15" s="31" t="s">
        <v>93</v>
      </c>
      <c r="E15" s="31" t="s">
        <v>66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5">
      <c r="A16" s="29" t="str">
        <f>'!참조_ENUM'!E16</f>
        <v>STA_POTION</v>
      </c>
      <c r="B16" s="30">
        <f>'!참조_ENUM'!F16</f>
        <v>103</v>
      </c>
      <c r="C16" s="29" t="str">
        <f>'!참조_ENUM'!G16</f>
        <v>103 스테미나 회복 물약</v>
      </c>
      <c r="D16" s="31" t="s">
        <v>93</v>
      </c>
      <c r="E16" s="31" t="s">
        <v>66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>
      <c r="A17" s="29" t="str">
        <f>'!참조_ENUM'!E17</f>
        <v>FAVORITE_ITEM</v>
      </c>
      <c r="B17" s="30">
        <f>'!참조_ENUM'!F17</f>
        <v>104</v>
      </c>
      <c r="C17" s="29" t="str">
        <f>'!참조_ENUM'!G17</f>
        <v>104 호감도 아이템</v>
      </c>
      <c r="D17" s="31" t="s">
        <v>93</v>
      </c>
      <c r="E17" s="31" t="s">
        <v>66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>
      <c r="A18" s="40" t="str">
        <f>'!참조_ENUM'!E18</f>
        <v>STAGE_SKIP</v>
      </c>
      <c r="B18" s="30">
        <f>'!참조_ENUM'!F18</f>
        <v>105</v>
      </c>
      <c r="C18" s="37" t="str">
        <f>'!참조_ENUM'!G18</f>
        <v>105 스테이지 스킵 티켓</v>
      </c>
      <c r="D18" s="31" t="s">
        <v>93</v>
      </c>
      <c r="E18" s="31" t="s">
        <v>66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5">
      <c r="A19" s="40" t="str">
        <f>'!참조_ENUM'!E19</f>
        <v>TICKET_DUNGEON</v>
      </c>
      <c r="B19" s="30">
        <f>'!참조_ENUM'!F19</f>
        <v>106</v>
      </c>
      <c r="C19" s="37" t="str">
        <f>'!참조_ENUM'!G19</f>
        <v>106 던전 입장 티켓</v>
      </c>
      <c r="D19" s="31" t="s">
        <v>93</v>
      </c>
      <c r="E19" s="31" t="s">
        <v>66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>
      <c r="A20" s="40" t="str">
        <f>'!참조_ENUM'!E20</f>
        <v>EQ_GROWUP</v>
      </c>
      <c r="B20" s="30">
        <f>'!참조_ENUM'!F20</f>
        <v>107</v>
      </c>
      <c r="C20" s="37" t="str">
        <f>'!참조_ENUM'!G20</f>
        <v>107 정련석(장비 성장)</v>
      </c>
      <c r="D20" s="31" t="s">
        <v>93</v>
      </c>
      <c r="E20" s="31" t="s">
        <v>66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>
      <c r="A21" s="29" t="str">
        <f>'!참조_ENUM'!E21</f>
        <v>TICKET_REWARD_SELECT</v>
      </c>
      <c r="B21" s="30">
        <f>'!참조_ENUM'!F21</f>
        <v>108</v>
      </c>
      <c r="C21" s="29" t="str">
        <f>'!참조_ENUM'!G21</f>
        <v>109 보상 선택 티켓(1개를 선택 획득)</v>
      </c>
      <c r="D21" s="31" t="s">
        <v>94</v>
      </c>
      <c r="E21" s="31" t="s">
        <v>67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1:15">
      <c r="A22" s="29" t="str">
        <f>'!참조_ENUM'!E22</f>
        <v>TICKET_REWARD_RANDOM</v>
      </c>
      <c r="B22" s="30">
        <f>'!참조_ENUM'!F22</f>
        <v>109</v>
      </c>
      <c r="C22" s="29" t="str">
        <f>'!참조_ENUM'!G22</f>
        <v>100 보상 랜덤 티켓(1개를 확률 획득)</v>
      </c>
      <c r="D22" s="31" t="s">
        <v>68</v>
      </c>
      <c r="E22" s="31" t="s">
        <v>67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>
      <c r="A23" s="29" t="str">
        <f>'!참조_ENUM'!E23</f>
        <v>TICKET_REWARD_ALL</v>
      </c>
      <c r="B23" s="30">
        <f>'!참조_ENUM'!F23</f>
        <v>110</v>
      </c>
      <c r="C23" s="29" t="str">
        <f>'!참조_ENUM'!G23</f>
        <v>110 보상 패키지 티켓(모든 보상 획득)</v>
      </c>
      <c r="D23" s="31" t="s">
        <v>68</v>
      </c>
      <c r="E23" s="31" t="s">
        <v>67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>
      <c r="A24" s="29" t="str">
        <f>'!참조_ENUM'!E24</f>
        <v>PIECE_EQUIPMENT</v>
      </c>
      <c r="B24" s="30">
        <f>'!참조_ENUM'!F24</f>
        <v>111</v>
      </c>
      <c r="C24" s="29" t="str">
        <f>'!참조_ENUM'!G24</f>
        <v>111 장비 조각</v>
      </c>
      <c r="D24" s="31" t="s">
        <v>68</v>
      </c>
      <c r="E24" s="31" t="s">
        <v>67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>
      <c r="A25" s="29" t="str">
        <f>'!참조_ENUM'!E25</f>
        <v>PIECE_CHARACTER</v>
      </c>
      <c r="B25" s="30">
        <f>'!참조_ENUM'!F25</f>
        <v>112</v>
      </c>
      <c r="C25" s="29" t="str">
        <f>'!참조_ENUM'!G25</f>
        <v>112 캐릭터 조각</v>
      </c>
      <c r="D25" s="31" t="s">
        <v>68</v>
      </c>
      <c r="E25" s="31" t="s">
        <v>67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5">
      <c r="A26" s="29" t="str">
        <f>'!참조_ENUM'!E27</f>
        <v>EXP_SKILL</v>
      </c>
      <c r="B26" s="30">
        <f>'!참조_ENUM'!F27</f>
        <v>114</v>
      </c>
      <c r="C26" s="29" t="str">
        <f>'!참조_ENUM'!G27</f>
        <v>114 스킬 경험치 아이템</v>
      </c>
      <c r="D26" s="31" t="s">
        <v>68</v>
      </c>
      <c r="E26" s="31" t="s">
        <v>67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1:15">
      <c r="A27" s="29" t="s">
        <v>96</v>
      </c>
      <c r="B27" s="30"/>
      <c r="C27" s="29" t="s">
        <v>95</v>
      </c>
      <c r="D27" s="31" t="s">
        <v>97</v>
      </c>
      <c r="E27" s="31" t="s">
        <v>67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15">
      <c r="A28" s="43"/>
      <c r="B28" s="43"/>
      <c r="C28" s="43"/>
      <c r="D28" s="43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>
      <c r="A29" s="9" t="s">
        <v>69</v>
      </c>
      <c r="B29" s="10"/>
      <c r="C29" s="10"/>
      <c r="D29" s="10"/>
    </row>
    <row r="30" spans="1:15">
      <c r="A30" s="11" t="s">
        <v>47</v>
      </c>
      <c r="B30" s="12" t="s">
        <v>47</v>
      </c>
      <c r="C30" s="12" t="s">
        <v>47</v>
      </c>
      <c r="D30" s="12" t="s">
        <v>47</v>
      </c>
      <c r="E30" s="12" t="s">
        <v>47</v>
      </c>
      <c r="F30" s="12" t="s">
        <v>47</v>
      </c>
    </row>
    <row r="31" spans="1:15">
      <c r="A31" s="13" t="s">
        <v>38</v>
      </c>
      <c r="B31" s="14" t="s">
        <v>39</v>
      </c>
      <c r="C31" s="14" t="s">
        <v>40</v>
      </c>
      <c r="D31" s="14" t="s">
        <v>41</v>
      </c>
      <c r="E31" s="14" t="s">
        <v>42</v>
      </c>
      <c r="F31" s="14" t="s">
        <v>43</v>
      </c>
      <c r="H31" s="51" t="s">
        <v>70</v>
      </c>
      <c r="I31" s="52"/>
      <c r="J31" s="52"/>
      <c r="K31" s="53"/>
    </row>
    <row r="32" spans="1:15">
      <c r="A32" s="15" t="s">
        <v>50</v>
      </c>
      <c r="B32" s="16" t="s">
        <v>51</v>
      </c>
      <c r="C32" s="16" t="s">
        <v>53</v>
      </c>
      <c r="D32" s="16" t="s">
        <v>54</v>
      </c>
      <c r="E32" s="16" t="s">
        <v>55</v>
      </c>
      <c r="F32" s="16" t="s">
        <v>56</v>
      </c>
      <c r="H32" s="17" t="s">
        <v>71</v>
      </c>
      <c r="I32" s="17" t="s">
        <v>72</v>
      </c>
      <c r="J32" s="18" t="s">
        <v>73</v>
      </c>
      <c r="K32" s="18" t="s">
        <v>74</v>
      </c>
    </row>
    <row r="33" spans="1:12">
      <c r="A33" s="19">
        <v>1</v>
      </c>
      <c r="B33" s="20">
        <v>1</v>
      </c>
      <c r="C33" s="20">
        <v>1000</v>
      </c>
      <c r="D33" s="20">
        <v>1000</v>
      </c>
      <c r="E33" s="20">
        <v>0</v>
      </c>
      <c r="F33" s="20">
        <v>1000000</v>
      </c>
      <c r="H33" s="21" t="s">
        <v>75</v>
      </c>
      <c r="I33" s="21">
        <f t="shared" ref="I33:I46" si="0">D33</f>
        <v>1000</v>
      </c>
      <c r="J33" s="22" t="str">
        <f t="shared" ref="J33:J51" si="1">IF(A33=0,0,F33/10000&amp;"%")</f>
        <v>100%</v>
      </c>
      <c r="K33" s="21"/>
    </row>
    <row r="34" spans="1:12">
      <c r="A34" s="23">
        <v>1</v>
      </c>
      <c r="B34" s="23">
        <v>103</v>
      </c>
      <c r="C34" s="23">
        <v>17</v>
      </c>
      <c r="D34" s="23">
        <v>5</v>
      </c>
      <c r="E34" s="23">
        <v>0</v>
      </c>
      <c r="F34" s="20">
        <v>1000000</v>
      </c>
      <c r="H34" s="21" t="s">
        <v>76</v>
      </c>
      <c r="I34" s="21">
        <f t="shared" si="0"/>
        <v>5</v>
      </c>
      <c r="J34" s="22" t="str">
        <f t="shared" si="1"/>
        <v>100%</v>
      </c>
      <c r="K34" s="21"/>
    </row>
    <row r="35" spans="1:12">
      <c r="A35" s="23">
        <v>1</v>
      </c>
      <c r="B35" s="23">
        <v>110</v>
      </c>
      <c r="C35" s="23">
        <v>10001</v>
      </c>
      <c r="D35" s="23">
        <v>2</v>
      </c>
      <c r="E35" s="23">
        <v>0</v>
      </c>
      <c r="F35" s="23">
        <v>200000</v>
      </c>
      <c r="H35" s="21" t="s">
        <v>77</v>
      </c>
      <c r="I35" s="21">
        <f t="shared" si="0"/>
        <v>2</v>
      </c>
      <c r="J35" s="22" t="str">
        <f t="shared" si="1"/>
        <v>20%</v>
      </c>
      <c r="K35" s="21"/>
    </row>
    <row r="36" spans="1:12">
      <c r="A36" s="23">
        <v>1</v>
      </c>
      <c r="B36" s="23">
        <v>110</v>
      </c>
      <c r="C36" s="23">
        <v>11001</v>
      </c>
      <c r="D36" s="23">
        <v>2</v>
      </c>
      <c r="E36" s="23">
        <v>0</v>
      </c>
      <c r="F36" s="23">
        <v>200000</v>
      </c>
      <c r="H36" s="21" t="s">
        <v>78</v>
      </c>
      <c r="I36" s="21">
        <f t="shared" si="0"/>
        <v>2</v>
      </c>
      <c r="J36" s="22" t="str">
        <f t="shared" si="1"/>
        <v>20%</v>
      </c>
      <c r="K36" s="21"/>
    </row>
    <row r="37" spans="1:12">
      <c r="A37" s="23">
        <v>1</v>
      </c>
      <c r="B37" s="23">
        <v>110</v>
      </c>
      <c r="C37" s="23">
        <v>12001</v>
      </c>
      <c r="D37" s="23">
        <v>2</v>
      </c>
      <c r="E37" s="23">
        <v>0</v>
      </c>
      <c r="F37" s="23">
        <v>200000</v>
      </c>
      <c r="H37" s="21" t="s">
        <v>79</v>
      </c>
      <c r="I37" s="21">
        <f t="shared" si="0"/>
        <v>2</v>
      </c>
      <c r="J37" s="22" t="str">
        <f t="shared" si="1"/>
        <v>20%</v>
      </c>
      <c r="K37" s="21"/>
    </row>
    <row r="38" spans="1:12">
      <c r="A38" s="23">
        <v>1</v>
      </c>
      <c r="B38" s="23">
        <v>110</v>
      </c>
      <c r="C38" s="23">
        <v>13001</v>
      </c>
      <c r="D38" s="23">
        <v>2</v>
      </c>
      <c r="E38" s="23">
        <v>0</v>
      </c>
      <c r="F38" s="23">
        <v>200000</v>
      </c>
      <c r="H38" s="21" t="s">
        <v>80</v>
      </c>
      <c r="I38" s="21">
        <f t="shared" si="0"/>
        <v>2</v>
      </c>
      <c r="J38" s="22" t="str">
        <f t="shared" si="1"/>
        <v>20%</v>
      </c>
      <c r="K38" s="21"/>
    </row>
    <row r="39" spans="1:12">
      <c r="A39" s="23">
        <v>1</v>
      </c>
      <c r="B39" s="23">
        <v>110</v>
      </c>
      <c r="C39" s="23">
        <v>14001</v>
      </c>
      <c r="D39" s="23">
        <v>2</v>
      </c>
      <c r="E39" s="23">
        <v>0</v>
      </c>
      <c r="F39" s="23">
        <v>200000</v>
      </c>
      <c r="H39" s="21" t="s">
        <v>81</v>
      </c>
      <c r="I39" s="21">
        <f t="shared" si="0"/>
        <v>2</v>
      </c>
      <c r="J39" s="22" t="str">
        <f t="shared" si="1"/>
        <v>20%</v>
      </c>
      <c r="K39" s="21"/>
    </row>
    <row r="40" spans="1:12">
      <c r="A40" s="23">
        <v>2</v>
      </c>
      <c r="B40" s="20">
        <v>2</v>
      </c>
      <c r="C40" s="20">
        <v>40</v>
      </c>
      <c r="D40" s="20">
        <v>40</v>
      </c>
      <c r="E40" s="20">
        <v>1</v>
      </c>
      <c r="F40" s="23">
        <v>50000</v>
      </c>
      <c r="H40" s="24" t="s">
        <v>82</v>
      </c>
      <c r="I40" s="24">
        <f t="shared" si="0"/>
        <v>40</v>
      </c>
      <c r="J40" s="25" t="str">
        <f t="shared" si="1"/>
        <v>5%</v>
      </c>
      <c r="K40" s="54" t="str">
        <f>SUM(F40:F46)/10000&amp;"%"</f>
        <v>100%</v>
      </c>
      <c r="L40" s="57" t="s">
        <v>83</v>
      </c>
    </row>
    <row r="41" spans="1:12">
      <c r="A41" s="23">
        <v>2</v>
      </c>
      <c r="B41" s="23">
        <v>103</v>
      </c>
      <c r="C41" s="23">
        <v>17</v>
      </c>
      <c r="D41" s="23">
        <v>5</v>
      </c>
      <c r="E41" s="23">
        <v>1</v>
      </c>
      <c r="F41" s="23">
        <v>200000</v>
      </c>
      <c r="H41" s="24" t="s">
        <v>76</v>
      </c>
      <c r="I41" s="24">
        <f t="shared" si="0"/>
        <v>5</v>
      </c>
      <c r="J41" s="25" t="str">
        <f t="shared" si="1"/>
        <v>20%</v>
      </c>
      <c r="K41" s="55"/>
      <c r="L41" s="58"/>
    </row>
    <row r="42" spans="1:12">
      <c r="A42" s="23">
        <v>2</v>
      </c>
      <c r="B42" s="23">
        <v>110</v>
      </c>
      <c r="C42" s="23">
        <v>10001</v>
      </c>
      <c r="D42" s="23">
        <v>2</v>
      </c>
      <c r="E42" s="23">
        <v>1</v>
      </c>
      <c r="F42" s="23">
        <v>150000</v>
      </c>
      <c r="H42" s="24" t="s">
        <v>77</v>
      </c>
      <c r="I42" s="24">
        <f t="shared" si="0"/>
        <v>2</v>
      </c>
      <c r="J42" s="25" t="str">
        <f t="shared" si="1"/>
        <v>15%</v>
      </c>
      <c r="K42" s="55"/>
      <c r="L42" s="58"/>
    </row>
    <row r="43" spans="1:12">
      <c r="A43" s="23">
        <v>2</v>
      </c>
      <c r="B43" s="23">
        <v>110</v>
      </c>
      <c r="C43" s="23">
        <v>11001</v>
      </c>
      <c r="D43" s="23">
        <v>2</v>
      </c>
      <c r="E43" s="23">
        <v>1</v>
      </c>
      <c r="F43" s="23">
        <v>150000</v>
      </c>
      <c r="H43" s="24" t="s">
        <v>78</v>
      </c>
      <c r="I43" s="24">
        <f t="shared" si="0"/>
        <v>2</v>
      </c>
      <c r="J43" s="25" t="str">
        <f t="shared" si="1"/>
        <v>15%</v>
      </c>
      <c r="K43" s="55"/>
      <c r="L43" s="58"/>
    </row>
    <row r="44" spans="1:12">
      <c r="A44" s="23">
        <v>2</v>
      </c>
      <c r="B44" s="23">
        <v>110</v>
      </c>
      <c r="C44" s="23">
        <v>12001</v>
      </c>
      <c r="D44" s="23">
        <v>2</v>
      </c>
      <c r="E44" s="23">
        <v>1</v>
      </c>
      <c r="F44" s="23">
        <v>150000</v>
      </c>
      <c r="H44" s="24" t="s">
        <v>79</v>
      </c>
      <c r="I44" s="24">
        <f t="shared" si="0"/>
        <v>2</v>
      </c>
      <c r="J44" s="25" t="str">
        <f t="shared" si="1"/>
        <v>15%</v>
      </c>
      <c r="K44" s="55"/>
      <c r="L44" s="58"/>
    </row>
    <row r="45" spans="1:12">
      <c r="A45" s="23">
        <v>2</v>
      </c>
      <c r="B45" s="23">
        <v>110</v>
      </c>
      <c r="C45" s="23">
        <v>13001</v>
      </c>
      <c r="D45" s="23">
        <v>2</v>
      </c>
      <c r="E45" s="23">
        <v>1</v>
      </c>
      <c r="F45" s="23">
        <v>150000</v>
      </c>
      <c r="H45" s="24" t="s">
        <v>80</v>
      </c>
      <c r="I45" s="24">
        <f t="shared" si="0"/>
        <v>2</v>
      </c>
      <c r="J45" s="25" t="str">
        <f t="shared" si="1"/>
        <v>15%</v>
      </c>
      <c r="K45" s="55"/>
      <c r="L45" s="58"/>
    </row>
    <row r="46" spans="1:12">
      <c r="A46" s="23">
        <v>2</v>
      </c>
      <c r="B46" s="23">
        <v>110</v>
      </c>
      <c r="C46" s="23">
        <v>14001</v>
      </c>
      <c r="D46" s="23">
        <v>2</v>
      </c>
      <c r="E46" s="23">
        <v>1</v>
      </c>
      <c r="F46" s="23">
        <v>150000</v>
      </c>
      <c r="H46" s="24" t="s">
        <v>81</v>
      </c>
      <c r="I46" s="24">
        <f t="shared" si="0"/>
        <v>2</v>
      </c>
      <c r="J46" s="25" t="str">
        <f t="shared" si="1"/>
        <v>15%</v>
      </c>
      <c r="K46" s="56"/>
      <c r="L46" s="58"/>
    </row>
    <row r="47" spans="1:12">
      <c r="A47" s="23">
        <v>3</v>
      </c>
      <c r="B47" s="23">
        <v>7</v>
      </c>
      <c r="C47" s="23">
        <v>1</v>
      </c>
      <c r="D47" s="23">
        <v>1</v>
      </c>
      <c r="E47" s="23">
        <v>1</v>
      </c>
      <c r="F47" s="23">
        <v>330000</v>
      </c>
      <c r="H47" s="26" t="s">
        <v>84</v>
      </c>
      <c r="I47" s="26">
        <v>1</v>
      </c>
      <c r="J47" s="27" t="str">
        <f t="shared" si="1"/>
        <v>33%</v>
      </c>
      <c r="K47" s="59" t="str">
        <f>SUM(F47:F49)/10000&amp;"%"</f>
        <v>100%</v>
      </c>
    </row>
    <row r="48" spans="1:12">
      <c r="A48" s="23">
        <v>3</v>
      </c>
      <c r="B48" s="23">
        <v>7</v>
      </c>
      <c r="C48" s="23">
        <v>2</v>
      </c>
      <c r="D48" s="23">
        <v>1</v>
      </c>
      <c r="E48" s="23">
        <v>1</v>
      </c>
      <c r="F48" s="23">
        <v>330000</v>
      </c>
      <c r="H48" s="26" t="s">
        <v>85</v>
      </c>
      <c r="I48" s="26">
        <v>1</v>
      </c>
      <c r="J48" s="27" t="str">
        <f t="shared" si="1"/>
        <v>33%</v>
      </c>
      <c r="K48" s="55"/>
    </row>
    <row r="49" spans="1:11">
      <c r="A49" s="23">
        <v>3</v>
      </c>
      <c r="B49" s="23">
        <v>7</v>
      </c>
      <c r="C49" s="23">
        <v>3</v>
      </c>
      <c r="D49" s="23">
        <v>1</v>
      </c>
      <c r="E49" s="23">
        <v>1</v>
      </c>
      <c r="F49" s="23">
        <v>340000</v>
      </c>
      <c r="H49" s="26" t="s">
        <v>86</v>
      </c>
      <c r="I49" s="26">
        <v>1</v>
      </c>
      <c r="J49" s="27" t="str">
        <f t="shared" si="1"/>
        <v>34%</v>
      </c>
      <c r="K49" s="56"/>
    </row>
    <row r="50" spans="1:11">
      <c r="A50" s="23"/>
      <c r="B50" s="23"/>
      <c r="C50" s="23"/>
      <c r="D50" s="23"/>
      <c r="E50" s="23"/>
      <c r="F50" s="23"/>
      <c r="H50" s="23"/>
      <c r="I50" s="23"/>
      <c r="J50" s="28">
        <f t="shared" si="1"/>
        <v>0</v>
      </c>
    </row>
    <row r="51" spans="1:11">
      <c r="A51" s="23"/>
      <c r="B51" s="23"/>
      <c r="C51" s="23"/>
      <c r="D51" s="23"/>
      <c r="E51" s="23"/>
      <c r="F51" s="23"/>
      <c r="H51" s="23"/>
      <c r="I51" s="23"/>
      <c r="J51" s="28">
        <f t="shared" si="1"/>
        <v>0</v>
      </c>
    </row>
  </sheetData>
  <mergeCells count="5">
    <mergeCell ref="D2:E2"/>
    <mergeCell ref="H31:K31"/>
    <mergeCell ref="K40:K46"/>
    <mergeCell ref="L40:L46"/>
    <mergeCell ref="K47:K49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G27"/>
  <sheetViews>
    <sheetView workbookViewId="0">
      <selection activeCell="G27" sqref="G27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</cols>
  <sheetData>
    <row r="1" spans="1:7">
      <c r="A1" t="str">
        <f>'[1]@item_type'!$A$1</f>
        <v>ITEM_TYPE</v>
      </c>
      <c r="E1" t="str">
        <f>'[1]@reward_type'!$A$1</f>
        <v>REWARD_TYPE</v>
      </c>
    </row>
    <row r="2" spans="1:7">
      <c r="A2" s="6" t="str">
        <f>'[1]@item_type'!$A3</f>
        <v>type</v>
      </c>
      <c r="B2" s="6" t="str">
        <f>'[1]@item_type'!$B3</f>
        <v>value</v>
      </c>
      <c r="C2" s="1" t="str">
        <f>'[1]@item_type'!$C3</f>
        <v>comment</v>
      </c>
      <c r="E2" s="6" t="str">
        <f>'[1]@reward_type'!A3</f>
        <v>type</v>
      </c>
      <c r="F2" s="6" t="str">
        <f>'[1]@reward_type'!B3</f>
        <v>value</v>
      </c>
      <c r="G2" s="1" t="str">
        <f>'[1]@reward_type'!C3</f>
        <v>comment</v>
      </c>
    </row>
    <row r="3" spans="1:7">
      <c r="A3" s="5" t="str">
        <f>'[1]@item_type'!$A4</f>
        <v>NONE</v>
      </c>
      <c r="B3" s="5">
        <f>'[1]@item_type'!$B4</f>
        <v>0</v>
      </c>
      <c r="C3" s="5" t="str">
        <f>'[1]@item_type'!$C4</f>
        <v>NONE</v>
      </c>
      <c r="E3" s="5" t="str">
        <f>'[1]@reward_type'!A4</f>
        <v>NONE</v>
      </c>
      <c r="F3" s="5">
        <f>'[1]@reward_type'!B4</f>
        <v>0</v>
      </c>
      <c r="G3" s="5" t="str">
        <f>'[1]@reward_type'!C4</f>
        <v>NONE</v>
      </c>
    </row>
    <row r="4" spans="1:7">
      <c r="A4" s="5" t="str">
        <f>'[1]@item_type'!$A5</f>
        <v>GOLD</v>
      </c>
      <c r="B4" s="5">
        <f>'[1]@item_type'!$B5</f>
        <v>1</v>
      </c>
      <c r="C4" s="5" t="str">
        <f>'[1]@item_type'!$C5</f>
        <v>1 금화(게임내 사용되는 재화)</v>
      </c>
      <c r="E4" s="5" t="str">
        <f>'[1]@reward_type'!A5</f>
        <v>GOLD</v>
      </c>
      <c r="F4" s="5">
        <f>'[1]@reward_type'!B5</f>
        <v>1</v>
      </c>
      <c r="G4" s="5" t="str">
        <f>'[1]@reward_type'!C5</f>
        <v>1 금화(게임내 사용되는 재화)</v>
      </c>
    </row>
    <row r="5" spans="1:7">
      <c r="A5" s="5" t="str">
        <f>'[1]@item_type'!$A6</f>
        <v>DIA</v>
      </c>
      <c r="B5" s="5">
        <f>'[1]@item_type'!$B6</f>
        <v>2</v>
      </c>
      <c r="C5" s="5" t="str">
        <f>'[1]@item_type'!$C6</f>
        <v>2 보석(게임내 사용되는 유료 재화)</v>
      </c>
      <c r="E5" s="5" t="str">
        <f>'[1]@reward_type'!A6</f>
        <v>DIA</v>
      </c>
      <c r="F5" s="5">
        <f>'[1]@reward_type'!B6</f>
        <v>2</v>
      </c>
      <c r="G5" s="5" t="str">
        <f>'[1]@reward_type'!C6</f>
        <v>2 보석(게임내 사용되는 유료 재화)</v>
      </c>
    </row>
    <row r="6" spans="1:7">
      <c r="A6" s="5" t="str">
        <f>'[1]@item_type'!$A7</f>
        <v>DUNGEON_TICKET</v>
      </c>
      <c r="B6" s="5">
        <f>'[1]@item_type'!$B7</f>
        <v>3</v>
      </c>
      <c r="C6" s="5" t="str">
        <f>'[1]@item_type'!$C7</f>
        <v>3 던전 입장 티켓</v>
      </c>
      <c r="E6" s="5" t="str">
        <f>'[1]@reward_type'!A7</f>
        <v>STAMINA</v>
      </c>
      <c r="F6" s="5">
        <f>'[1]@reward_type'!B7</f>
        <v>3</v>
      </c>
      <c r="G6" s="5" t="str">
        <f>'[1]@reward_type'!C7</f>
        <v>3 스태미나</v>
      </c>
    </row>
    <row r="7" spans="1:7">
      <c r="A7" s="5" t="str">
        <f>'[1]@item_type'!$A8</f>
        <v>CHARACTER_PIECE</v>
      </c>
      <c r="B7" s="5">
        <f>'[1]@item_type'!$B8</f>
        <v>4</v>
      </c>
      <c r="C7" s="5" t="str">
        <f>'[1]@item_type'!$C8</f>
        <v>4 캐릭터 조각</v>
      </c>
      <c r="E7" s="5" t="str">
        <f>'[1]@reward_type'!A8</f>
        <v>FAVORITE</v>
      </c>
      <c r="F7" s="5">
        <f>'[1]@reward_type'!B8</f>
        <v>4</v>
      </c>
      <c r="G7" s="5" t="str">
        <f>'[1]@reward_type'!C8</f>
        <v>4 호감도</v>
      </c>
    </row>
    <row r="8" spans="1:7">
      <c r="A8" s="5" t="str">
        <f>'[1]@item_type'!$A9</f>
        <v>EXP_POTION</v>
      </c>
      <c r="B8" s="5">
        <f>'[1]@item_type'!$B9</f>
        <v>5</v>
      </c>
      <c r="C8" s="5" t="str">
        <f>'[1]@item_type'!$C9</f>
        <v>5 경험치 물약</v>
      </c>
      <c r="E8" s="5" t="str">
        <f>'[1]@reward_type'!A9</f>
        <v>EXP_PLAYER</v>
      </c>
      <c r="F8" s="5">
        <f>'[1]@reward_type'!B9</f>
        <v>5</v>
      </c>
      <c r="G8" s="5" t="str">
        <f>'[1]@reward_type'!C9</f>
        <v>5 플레이어 경험치</v>
      </c>
    </row>
    <row r="9" spans="1:7">
      <c r="A9" s="5" t="str">
        <f>'[1]@item_type'!$A10</f>
        <v>STA_POTION</v>
      </c>
      <c r="B9" s="5">
        <f>'[1]@item_type'!$B10</f>
        <v>6</v>
      </c>
      <c r="C9" s="5" t="str">
        <f>'[1]@item_type'!$C10</f>
        <v>6 스테미나 회복 물약</v>
      </c>
      <c r="E9" s="5" t="str">
        <f>'[1]@reward_type'!A10</f>
        <v>EXP_CHARACTER</v>
      </c>
      <c r="F9" s="5">
        <f>'[1]@reward_type'!B10</f>
        <v>6</v>
      </c>
      <c r="G9" s="5" t="str">
        <f>'[1]@reward_type'!C10</f>
        <v>6 캐릭터 경험치</v>
      </c>
    </row>
    <row r="10" spans="1:7">
      <c r="A10" s="5" t="str">
        <f>'[1]@item_type'!$A11</f>
        <v>MEMORIAL_ITEM</v>
      </c>
      <c r="B10" s="5">
        <f>'[1]@item_type'!$B11</f>
        <v>7</v>
      </c>
      <c r="C10" s="5" t="str">
        <f>'[1]@item_type'!$C11</f>
        <v>7 사용하지 않음</v>
      </c>
      <c r="E10" s="5" t="str">
        <f>'[1]@reward_type'!A11</f>
        <v>CHARACTER</v>
      </c>
      <c r="F10" s="5">
        <f>'[1]@reward_type'!B11</f>
        <v>7</v>
      </c>
      <c r="G10" s="5" t="str">
        <f>'[1]@reward_type'!C11</f>
        <v>7 캐릭터</v>
      </c>
    </row>
    <row r="11" spans="1:7">
      <c r="A11" s="5" t="str">
        <f>'[1]@item_type'!$A12</f>
        <v>CHARACTER</v>
      </c>
      <c r="B11" s="5">
        <f>'[1]@item_type'!$B12</f>
        <v>8</v>
      </c>
      <c r="C11" s="5" t="str">
        <f>'[1]@item_type'!$C12</f>
        <v>8 캐릭터 완전체</v>
      </c>
      <c r="E11" s="5" t="str">
        <f>'[1]@reward_type'!A12</f>
        <v>EQUIPMENT</v>
      </c>
      <c r="F11" s="5">
        <f>'[1]@reward_type'!B12</f>
        <v>8</v>
      </c>
      <c r="G11" s="5" t="str">
        <f>'[1]@reward_type'!C12</f>
        <v>8 장비</v>
      </c>
    </row>
    <row r="12" spans="1:7">
      <c r="A12" s="5" t="str">
        <f>'[1]@item_type'!$A13</f>
        <v>EXPENDABLE_ITEM</v>
      </c>
      <c r="B12" s="5">
        <f>'[1]@item_type'!$B13</f>
        <v>9</v>
      </c>
      <c r="C12" s="5" t="str">
        <f>'[1]@item_type'!$C13</f>
        <v>9 각종 소모용 아이템</v>
      </c>
      <c r="E12" s="5" t="str">
        <f>'[1]@reward_type'!A13</f>
        <v>SEND_ESSENCE</v>
      </c>
      <c r="F12" s="5">
        <f>'[1]@reward_type'!B13</f>
        <v>9</v>
      </c>
      <c r="G12" s="5" t="str">
        <f>'[1]@reward_type'!C13</f>
        <v>9 근원 전달 횟수(플레이어 보유)</v>
      </c>
    </row>
    <row r="13" spans="1:7">
      <c r="A13" s="5" t="str">
        <f>'[1]@item_type'!$A14</f>
        <v>EQUIPMENT_ITEM</v>
      </c>
      <c r="B13" s="5">
        <f>'[1]@item_type'!$B14</f>
        <v>10</v>
      </c>
      <c r="C13" s="5" t="str">
        <f>'[1]@item_type'!$C14</f>
        <v>10 장비</v>
      </c>
      <c r="E13" s="5" t="str">
        <f>'[1]@reward_type'!A14</f>
        <v>GET_ESSENCE</v>
      </c>
      <c r="F13" s="5">
        <f>'[1]@reward_type'!B14</f>
        <v>10</v>
      </c>
      <c r="G13" s="5" t="str">
        <f>'[1]@reward_type'!C14</f>
        <v>10 근원 받을 수 있는 횟수(캐릭터 공용 설정)</v>
      </c>
    </row>
    <row r="14" spans="1:7">
      <c r="A14" s="5" t="str">
        <f>'[1]@item_type'!$A15</f>
        <v>FAVORITE_ITEM</v>
      </c>
      <c r="B14" s="5">
        <f>'[1]@item_type'!$B15</f>
        <v>11</v>
      </c>
      <c r="C14" s="5" t="str">
        <f>'[1]@item_type'!$C15</f>
        <v>11 호감도 아이템</v>
      </c>
      <c r="E14" s="5" t="str">
        <f>'[1]@reward_type'!A15</f>
        <v>EXP_POTION_P</v>
      </c>
      <c r="F14" s="5">
        <f>'[1]@reward_type'!B15</f>
        <v>101</v>
      </c>
      <c r="G14" s="5" t="str">
        <f>'[1]@reward_type'!C15</f>
        <v>101 플레이어 경험치 물약</v>
      </c>
    </row>
    <row r="15" spans="1:7">
      <c r="A15" s="5" t="str">
        <f>'[1]@item_type'!$A16</f>
        <v>STAMINA</v>
      </c>
      <c r="B15" s="5">
        <f>'[1]@item_type'!$B16</f>
        <v>12</v>
      </c>
      <c r="C15" s="5" t="str">
        <f>'[1]@item_type'!$C16</f>
        <v>12 스태미나</v>
      </c>
      <c r="E15" s="5" t="str">
        <f>'[1]@reward_type'!A16</f>
        <v>EXP_POTION_C</v>
      </c>
      <c r="F15" s="5">
        <f>'[1]@reward_type'!B16</f>
        <v>102</v>
      </c>
      <c r="G15" s="5" t="str">
        <f>'[1]@reward_type'!C16</f>
        <v>102 캐릭터 경험치 물약</v>
      </c>
    </row>
    <row r="16" spans="1:7">
      <c r="E16" s="5" t="str">
        <f>'[1]@reward_type'!A17</f>
        <v>STA_POTION</v>
      </c>
      <c r="F16" s="5">
        <f>'[1]@reward_type'!B17</f>
        <v>103</v>
      </c>
      <c r="G16" s="5" t="str">
        <f>'[1]@reward_type'!C17</f>
        <v>103 스테미나 회복 물약</v>
      </c>
    </row>
    <row r="17" spans="5:7">
      <c r="E17" s="5" t="str">
        <f>'[1]@reward_type'!A18</f>
        <v>FAVORITE_ITEM</v>
      </c>
      <c r="F17" s="5">
        <f>'[1]@reward_type'!B18</f>
        <v>104</v>
      </c>
      <c r="G17" s="5" t="str">
        <f>'[1]@reward_type'!C18</f>
        <v>104 호감도 아이템</v>
      </c>
    </row>
    <row r="18" spans="5:7">
      <c r="E18" s="5" t="str">
        <f>'[1]@reward_type'!A19</f>
        <v>STAGE_SKIP</v>
      </c>
      <c r="F18" s="5">
        <f>'[1]@reward_type'!B19</f>
        <v>105</v>
      </c>
      <c r="G18" s="5" t="str">
        <f>'[1]@reward_type'!C19</f>
        <v>105 스테이지 스킵 티켓</v>
      </c>
    </row>
    <row r="19" spans="5:7">
      <c r="E19" s="5" t="str">
        <f>'[1]@reward_type'!A20</f>
        <v>TICKET_DUNGEON</v>
      </c>
      <c r="F19" s="5">
        <f>'[1]@reward_type'!B20</f>
        <v>106</v>
      </c>
      <c r="G19" s="5" t="str">
        <f>'[1]@reward_type'!C20</f>
        <v>106 던전 입장 티켓</v>
      </c>
    </row>
    <row r="20" spans="5:7">
      <c r="E20" s="5" t="str">
        <f>'[1]@reward_type'!A21</f>
        <v>EQ_GROWUP</v>
      </c>
      <c r="F20" s="5">
        <f>'[1]@reward_type'!B21</f>
        <v>107</v>
      </c>
      <c r="G20" s="5" t="str">
        <f>'[1]@reward_type'!C21</f>
        <v>107 정련석(장비 성장)</v>
      </c>
    </row>
    <row r="21" spans="5:7">
      <c r="E21" s="5" t="str">
        <f>'[1]@reward_type'!A22</f>
        <v>TICKET_REWARD_SELECT</v>
      </c>
      <c r="F21" s="5">
        <f>'[1]@reward_type'!B22</f>
        <v>108</v>
      </c>
      <c r="G21" s="5" t="str">
        <f>'[1]@reward_type'!C22</f>
        <v>109 보상 선택 티켓(1개를 선택 획득)</v>
      </c>
    </row>
    <row r="22" spans="5:7">
      <c r="E22" s="5" t="str">
        <f>'[1]@reward_type'!A23</f>
        <v>TICKET_REWARD_RANDOM</v>
      </c>
      <c r="F22" s="5">
        <f>'[1]@reward_type'!B23</f>
        <v>109</v>
      </c>
      <c r="G22" s="5" t="str">
        <f>'[1]@reward_type'!C23</f>
        <v>100 보상 랜덤 티켓(1개를 확률 획득)</v>
      </c>
    </row>
    <row r="23" spans="5:7">
      <c r="E23" s="5" t="str">
        <f>'[1]@reward_type'!A24</f>
        <v>TICKET_REWARD_ALL</v>
      </c>
      <c r="F23" s="5">
        <f>'[1]@reward_type'!B24</f>
        <v>110</v>
      </c>
      <c r="G23" s="5" t="str">
        <f>'[1]@reward_type'!C24</f>
        <v>110 보상 패키지 티켓(모든 보상 획득)</v>
      </c>
    </row>
    <row r="24" spans="5:7">
      <c r="E24" s="5" t="str">
        <f>'[1]@reward_type'!A25</f>
        <v>PIECE_EQUIPMENT</v>
      </c>
      <c r="F24" s="5">
        <f>'[1]@reward_type'!B25</f>
        <v>111</v>
      </c>
      <c r="G24" s="5" t="str">
        <f>'[1]@reward_type'!C25</f>
        <v>111 장비 조각</v>
      </c>
    </row>
    <row r="25" spans="5:7">
      <c r="E25" s="5" t="str">
        <f>'[1]@reward_type'!A26</f>
        <v>PIECE_CHARACTER</v>
      </c>
      <c r="F25" s="5">
        <f>'[1]@reward_type'!B26</f>
        <v>112</v>
      </c>
      <c r="G25" s="5" t="str">
        <f>'[1]@reward_type'!C26</f>
        <v>112 캐릭터 조각</v>
      </c>
    </row>
    <row r="26" spans="5:7">
      <c r="E26" s="5" t="str">
        <f>'[1]@reward_type'!A27</f>
        <v>PIECE_ITEM</v>
      </c>
      <c r="F26" s="5">
        <f>'[1]@reward_type'!B27</f>
        <v>113</v>
      </c>
      <c r="G26" s="5" t="str">
        <f>'[1]@reward_type'!C27</f>
        <v>113 아이템 조각</v>
      </c>
    </row>
    <row r="27" spans="5:7">
      <c r="E27" s="5" t="str">
        <f>'[1]@reward_type'!A28</f>
        <v>EXP_SKILL</v>
      </c>
      <c r="F27" s="5">
        <f>'[1]@reward_type'!B28</f>
        <v>114</v>
      </c>
      <c r="G27" s="5" t="str">
        <f>'[1]@reward_type'!C28</f>
        <v>114 스킬 경험치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98A1-BFB8-4655-A89A-928C8402A01E}">
  <sheetPr>
    <tabColor theme="1"/>
  </sheetPr>
  <dimension ref="A1:G6"/>
  <sheetViews>
    <sheetView workbookViewId="0">
      <selection activeCell="D26" sqref="D26"/>
    </sheetView>
  </sheetViews>
  <sheetFormatPr defaultRowHeight="16.5"/>
  <cols>
    <col min="1" max="1" width="18.625" bestFit="1" customWidth="1"/>
    <col min="2" max="2" width="21.75" bestFit="1" customWidth="1"/>
    <col min="3" max="3" width="13.75" customWidth="1"/>
    <col min="4" max="4" width="26.25" bestFit="1" customWidth="1"/>
    <col min="5" max="5" width="13.75" bestFit="1" customWidth="1"/>
    <col min="6" max="6" width="21.5" bestFit="1" customWidth="1"/>
    <col min="7" max="7" width="11.625" bestFit="1" customWidth="1"/>
  </cols>
  <sheetData>
    <row r="1" spans="1:7">
      <c r="A1" t="s">
        <v>19</v>
      </c>
    </row>
    <row r="2" spans="1:7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1" t="s">
        <v>6</v>
      </c>
    </row>
    <row r="3" spans="1:7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1</v>
      </c>
    </row>
    <row r="4" spans="1:7">
      <c r="A4" s="4" t="s">
        <v>31</v>
      </c>
      <c r="B4" s="4" t="s">
        <v>32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27</v>
      </c>
    </row>
    <row r="5" spans="1:7">
      <c r="A5" s="5">
        <v>10001</v>
      </c>
      <c r="B5" s="5">
        <v>100001</v>
      </c>
      <c r="C5" s="5">
        <f>INDEX('!참조_ENUM'!$B$3:$B$15,MATCH(D5,'!참조_ENUM'!$C$3:$C$15,0))</f>
        <v>5</v>
      </c>
      <c r="D5" s="7" t="s">
        <v>33</v>
      </c>
      <c r="E5" s="5">
        <v>50001</v>
      </c>
      <c r="F5" s="5" t="s">
        <v>8</v>
      </c>
      <c r="G5" s="5">
        <v>1</v>
      </c>
    </row>
    <row r="6" spans="1:7">
      <c r="A6" s="5">
        <v>10002</v>
      </c>
      <c r="B6" s="5">
        <v>100001</v>
      </c>
      <c r="C6" s="5">
        <f>INDEX('!참조_ENUM'!$B$3:$B$15,MATCH(D6,'!참조_ENUM'!$C$3:$C$15,0))</f>
        <v>6</v>
      </c>
      <c r="D6" s="7" t="s">
        <v>34</v>
      </c>
      <c r="E6" s="5">
        <v>60001</v>
      </c>
      <c r="F6" s="5" t="s">
        <v>7</v>
      </c>
      <c r="G6" s="5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02E94D-A93C-4153-AF32-D275E27EB9B1}">
          <x14:formula1>
            <xm:f>'!참조_ENUM'!$C$3:$C$15</xm:f>
          </x14:formula1>
          <xm:sqref>D5:D6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2924-9692-4A94-A417-5B1443989758}">
  <sheetPr>
    <tabColor theme="1"/>
  </sheetPr>
  <dimension ref="A1:H6"/>
  <sheetViews>
    <sheetView workbookViewId="0">
      <selection activeCell="D26" sqref="D26"/>
    </sheetView>
  </sheetViews>
  <sheetFormatPr defaultRowHeight="16.5"/>
  <cols>
    <col min="1" max="1" width="20.75" bestFit="1" customWidth="1"/>
    <col min="2" max="2" width="24" bestFit="1" customWidth="1"/>
    <col min="3" max="3" width="34.25" customWidth="1"/>
    <col min="4" max="4" width="20.75" customWidth="1"/>
    <col min="5" max="5" width="14" customWidth="1"/>
    <col min="6" max="6" width="14" bestFit="1" customWidth="1"/>
    <col min="7" max="7" width="10.875" bestFit="1" customWidth="1"/>
    <col min="8" max="8" width="11.375" bestFit="1" customWidth="1"/>
  </cols>
  <sheetData>
    <row r="1" spans="1:8">
      <c r="A1" t="s">
        <v>20</v>
      </c>
    </row>
    <row r="2" spans="1:8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2" t="s">
        <v>3</v>
      </c>
      <c r="H2" s="2" t="s">
        <v>4</v>
      </c>
    </row>
    <row r="3" spans="1:8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0</v>
      </c>
    </row>
    <row r="4" spans="1:8">
      <c r="A4" s="4" t="s">
        <v>21</v>
      </c>
      <c r="B4" s="4" t="s">
        <v>24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11</v>
      </c>
      <c r="H4" s="4" t="s">
        <v>10</v>
      </c>
    </row>
    <row r="5" spans="1:8">
      <c r="A5" s="5">
        <v>20001</v>
      </c>
      <c r="B5" s="5">
        <v>200001</v>
      </c>
      <c r="C5" s="5">
        <f>INDEX('!참조_ENUM'!$B$3:$B$15,MATCH(D5,'!참조_ENUM'!$C$3:$C$15,0))</f>
        <v>9</v>
      </c>
      <c r="D5" s="7" t="s">
        <v>35</v>
      </c>
      <c r="E5" s="5">
        <v>90001</v>
      </c>
      <c r="F5" s="5" t="s">
        <v>12</v>
      </c>
      <c r="G5" s="5">
        <v>1</v>
      </c>
      <c r="H5" s="5">
        <v>3</v>
      </c>
    </row>
    <row r="6" spans="1:8">
      <c r="A6" s="5">
        <v>20002</v>
      </c>
      <c r="B6" s="5">
        <v>200001</v>
      </c>
      <c r="C6" s="5">
        <f>INDEX('!참조_ENUM'!$B$3:$B$15,MATCH(D6,'!참조_ENUM'!$C$3:$C$15,0))</f>
        <v>9</v>
      </c>
      <c r="D6" s="7" t="s">
        <v>35</v>
      </c>
      <c r="E6" s="5">
        <v>90001</v>
      </c>
      <c r="F6" s="5" t="s">
        <v>13</v>
      </c>
      <c r="G6" s="5">
        <v>1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211C5C-8C3C-4E99-AA3E-F28DF2A98CFA}">
          <x14:formula1>
            <xm:f>'!참조_ENUM'!$C$3:$C$15</xm:f>
          </x14:formula1>
          <xm:sqref>D5:D6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3843-EB72-489A-81FD-0084314386F7}">
  <sheetPr>
    <tabColor theme="1"/>
  </sheetPr>
  <dimension ref="A1:H6"/>
  <sheetViews>
    <sheetView workbookViewId="0">
      <selection activeCell="D26" sqref="D26"/>
    </sheetView>
  </sheetViews>
  <sheetFormatPr defaultRowHeight="16.5"/>
  <cols>
    <col min="1" max="1" width="20.75" bestFit="1" customWidth="1"/>
    <col min="2" max="2" width="24" bestFit="1" customWidth="1"/>
    <col min="3" max="3" width="13.875" bestFit="1" customWidth="1"/>
    <col min="4" max="5" width="20.75" customWidth="1"/>
    <col min="6" max="6" width="14" customWidth="1"/>
    <col min="7" max="7" width="14" bestFit="1" customWidth="1"/>
    <col min="8" max="8" width="11.375" bestFit="1" customWidth="1"/>
  </cols>
  <sheetData>
    <row r="1" spans="1:8">
      <c r="A1" t="s">
        <v>25</v>
      </c>
    </row>
    <row r="2" spans="1:8">
      <c r="A2" s="1" t="s">
        <v>23</v>
      </c>
      <c r="B2" s="1" t="s">
        <v>22</v>
      </c>
      <c r="C2" s="1" t="s">
        <v>28</v>
      </c>
      <c r="D2" s="1" t="s">
        <v>14</v>
      </c>
      <c r="E2" s="1" t="s">
        <v>17</v>
      </c>
      <c r="F2" s="1" t="s">
        <v>5</v>
      </c>
      <c r="G2" s="1" t="s">
        <v>2</v>
      </c>
      <c r="H2" s="2" t="s">
        <v>6</v>
      </c>
    </row>
    <row r="3" spans="1:8">
      <c r="A3" s="3" t="s">
        <v>0</v>
      </c>
      <c r="B3" s="3" t="s">
        <v>0</v>
      </c>
      <c r="C3" s="3" t="s">
        <v>0</v>
      </c>
      <c r="D3" s="3" t="s">
        <v>16</v>
      </c>
      <c r="E3" s="3" t="s">
        <v>1</v>
      </c>
      <c r="F3" s="3" t="s">
        <v>0</v>
      </c>
      <c r="G3" s="3" t="s">
        <v>1</v>
      </c>
      <c r="H3" s="3" t="s">
        <v>0</v>
      </c>
    </row>
    <row r="4" spans="1:8">
      <c r="A4" s="4" t="s">
        <v>29</v>
      </c>
      <c r="B4" s="4" t="s">
        <v>30</v>
      </c>
      <c r="C4" s="4" t="s">
        <v>26</v>
      </c>
      <c r="D4" s="4" t="s">
        <v>15</v>
      </c>
      <c r="E4" s="4" t="s">
        <v>18</v>
      </c>
      <c r="F4" s="4" t="s">
        <v>36</v>
      </c>
      <c r="G4" s="4" t="s">
        <v>9</v>
      </c>
      <c r="H4" s="4" t="s">
        <v>27</v>
      </c>
    </row>
    <row r="5" spans="1:8">
      <c r="A5" s="5">
        <v>30001</v>
      </c>
      <c r="B5" s="5">
        <v>300001</v>
      </c>
      <c r="C5" s="5">
        <v>3</v>
      </c>
      <c r="D5" s="5">
        <f>INDEX('!참조_ENUM'!$B$3:$B$15,MATCH(E5,'!참조_ENUM'!$C$3:$C$15,0))</f>
        <v>9</v>
      </c>
      <c r="E5" s="7" t="s">
        <v>35</v>
      </c>
      <c r="F5" s="5">
        <v>90001</v>
      </c>
      <c r="G5" s="5" t="s">
        <v>12</v>
      </c>
      <c r="H5" s="5">
        <v>3</v>
      </c>
    </row>
    <row r="6" spans="1:8">
      <c r="A6" s="5">
        <v>30002</v>
      </c>
      <c r="B6" s="5">
        <v>300001</v>
      </c>
      <c r="C6" s="5">
        <v>3</v>
      </c>
      <c r="D6" s="5">
        <f>INDEX('!참조_ENUM'!$B$3:$B$15,MATCH(E6,'!참조_ENUM'!$C$3:$C$15,0))</f>
        <v>9</v>
      </c>
      <c r="E6" s="7" t="s">
        <v>35</v>
      </c>
      <c r="F6" s="5">
        <v>90001</v>
      </c>
      <c r="G6" s="5" t="s">
        <v>13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F89535-0026-412A-A252-50E2AAB477CC}">
          <x14:formula1>
            <xm:f>'!참조_ENUM'!$C$3:$C$15</xm:f>
          </x14:formula1>
          <xm:sqref>E5:E6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L169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C14" sqref="C14"/>
    </sheetView>
  </sheetViews>
  <sheetFormatPr defaultRowHeight="16.5"/>
  <cols>
    <col min="1" max="1" width="17.25" bestFit="1" customWidth="1"/>
    <col min="2" max="3" width="20.25" bestFit="1" customWidth="1"/>
    <col min="4" max="4" width="12.875" customWidth="1"/>
    <col min="5" max="5" width="32.125" customWidth="1"/>
    <col min="6" max="11" width="13.25" customWidth="1"/>
    <col min="12" max="12" width="49.5" bestFit="1" customWidth="1"/>
  </cols>
  <sheetData>
    <row r="1" spans="1:12">
      <c r="A1" t="s">
        <v>37</v>
      </c>
    </row>
    <row r="2" spans="1:12">
      <c r="A2" s="1" t="s">
        <v>38</v>
      </c>
      <c r="B2" s="1" t="s">
        <v>103</v>
      </c>
      <c r="C2" s="1" t="s">
        <v>104</v>
      </c>
      <c r="D2" s="1" t="s">
        <v>39</v>
      </c>
      <c r="E2" s="1" t="s">
        <v>102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</row>
    <row r="3" spans="1:12">
      <c r="A3" s="3" t="s">
        <v>47</v>
      </c>
      <c r="B3" s="3" t="s">
        <v>48</v>
      </c>
      <c r="C3" s="3" t="s">
        <v>48</v>
      </c>
      <c r="D3" s="3" t="s">
        <v>88</v>
      </c>
      <c r="E3" s="3" t="s">
        <v>48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49</v>
      </c>
      <c r="K3" s="3" t="s">
        <v>47</v>
      </c>
      <c r="L3" s="3" t="s">
        <v>48</v>
      </c>
    </row>
    <row r="4" spans="1:12">
      <c r="A4" s="4" t="s">
        <v>50</v>
      </c>
      <c r="B4" s="4" t="s">
        <v>101</v>
      </c>
      <c r="C4" s="4" t="s">
        <v>101</v>
      </c>
      <c r="D4" s="4" t="s">
        <v>89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59</v>
      </c>
    </row>
    <row r="5" spans="1:12" s="46" customFormat="1">
      <c r="A5" s="45">
        <v>10001001</v>
      </c>
      <c r="B5" s="45" t="str">
        <f t="shared" ref="B5:B68" si="0">IF(MID(A5, 1, 1) = "1", "메인 스테이지", IF(MID(A5, 1, 1) = "2", "일일던전", IF(MID(A5, 1, 1) = "3", "보스전", "다른 경우")))</f>
        <v>메인 스테이지</v>
      </c>
      <c r="C5" s="45" t="str">
        <f t="shared" ref="C5:C68" si="1">IF(MID(A5, 2, 1) = "0", "통상", IF(MID(A5, 2, 1) = "1", "초회", IF(MID(A5, 2, 1) = "2", "별 보상", "다른 경우")))</f>
        <v>통상</v>
      </c>
      <c r="D5" s="45">
        <f>INDEX('!참조_ENUM'!$F$3:$F$51,MATCH(E5,'!참조_ENUM'!$G$3:$G$51,0))</f>
        <v>114</v>
      </c>
      <c r="E5" s="45" t="s">
        <v>106</v>
      </c>
      <c r="F5" s="45">
        <v>16</v>
      </c>
      <c r="G5" s="45">
        <v>5</v>
      </c>
      <c r="H5" s="45">
        <v>0</v>
      </c>
      <c r="I5" s="45">
        <v>1000000</v>
      </c>
      <c r="J5" s="45" t="b">
        <f t="shared" ref="J5:J7" si="2">IF(K5&gt;0,TRUE,FALSE)</f>
        <v>0</v>
      </c>
      <c r="K5" s="45">
        <v>0</v>
      </c>
      <c r="L5" s="45"/>
    </row>
    <row r="6" spans="1:12" s="46" customFormat="1">
      <c r="A6" s="45">
        <v>10001001</v>
      </c>
      <c r="B6" s="45" t="str">
        <f t="shared" si="0"/>
        <v>메인 스테이지</v>
      </c>
      <c r="C6" s="45" t="str">
        <f t="shared" si="1"/>
        <v>통상</v>
      </c>
      <c r="D6" s="45">
        <f>INDEX('!참조_ENUM'!$F$3:$F$51,MATCH(E6,'!참조_ENUM'!$G$3:$G$51,0))</f>
        <v>102</v>
      </c>
      <c r="E6" s="45" t="s">
        <v>87</v>
      </c>
      <c r="F6" s="45">
        <v>6</v>
      </c>
      <c r="G6" s="45">
        <v>10</v>
      </c>
      <c r="H6" s="45">
        <v>0</v>
      </c>
      <c r="I6" s="45">
        <v>1000000</v>
      </c>
      <c r="J6" s="45" t="b">
        <f t="shared" si="2"/>
        <v>0</v>
      </c>
      <c r="K6" s="45">
        <v>0</v>
      </c>
      <c r="L6" s="45"/>
    </row>
    <row r="7" spans="1:12" s="46" customFormat="1">
      <c r="A7" s="45">
        <v>10001001</v>
      </c>
      <c r="B7" s="45" t="str">
        <f t="shared" si="0"/>
        <v>메인 스테이지</v>
      </c>
      <c r="C7" s="45" t="str">
        <f t="shared" si="1"/>
        <v>통상</v>
      </c>
      <c r="D7" s="45">
        <f>INDEX('!참조_ENUM'!$F$3:$F$51,MATCH(E7,'!참조_ENUM'!$G$3:$G$51,0))</f>
        <v>8</v>
      </c>
      <c r="E7" s="45" t="s">
        <v>105</v>
      </c>
      <c r="F7" s="45">
        <v>1</v>
      </c>
      <c r="G7" s="45">
        <v>1</v>
      </c>
      <c r="H7" s="45">
        <v>0</v>
      </c>
      <c r="I7" s="45">
        <v>250000</v>
      </c>
      <c r="J7" s="45" t="b">
        <f t="shared" si="2"/>
        <v>1</v>
      </c>
      <c r="K7" s="45">
        <v>1</v>
      </c>
      <c r="L7" s="45"/>
    </row>
    <row r="8" spans="1:12" s="46" customFormat="1">
      <c r="A8" s="45">
        <v>10001001</v>
      </c>
      <c r="B8" s="45" t="str">
        <f t="shared" si="0"/>
        <v>메인 스테이지</v>
      </c>
      <c r="C8" s="45" t="str">
        <f t="shared" si="1"/>
        <v>통상</v>
      </c>
      <c r="D8" s="45">
        <f>INDEX('!참조_ENUM'!$F$3:$F$51,MATCH(E8,'!참조_ENUM'!$G$3:$G$51,0))</f>
        <v>8</v>
      </c>
      <c r="E8" s="45" t="s">
        <v>105</v>
      </c>
      <c r="F8" s="45">
        <v>2</v>
      </c>
      <c r="G8" s="45">
        <v>1</v>
      </c>
      <c r="H8" s="45">
        <v>0</v>
      </c>
      <c r="I8" s="45">
        <v>250000</v>
      </c>
      <c r="J8" s="45" t="b">
        <f>IF(K8&gt;0,TRUE,FALSE)</f>
        <v>1</v>
      </c>
      <c r="K8" s="45">
        <v>2</v>
      </c>
      <c r="L8" s="45"/>
    </row>
    <row r="9" spans="1:12" s="46" customFormat="1">
      <c r="A9" s="45">
        <v>10001001</v>
      </c>
      <c r="B9" s="45" t="str">
        <f t="shared" si="0"/>
        <v>메인 스테이지</v>
      </c>
      <c r="C9" s="45" t="str">
        <f t="shared" si="1"/>
        <v>통상</v>
      </c>
      <c r="D9" s="45">
        <f>INDEX('!참조_ENUM'!$F$3:$F$51,MATCH(E9,'!참조_ENUM'!$G$3:$G$51,0))</f>
        <v>8</v>
      </c>
      <c r="E9" s="45" t="s">
        <v>105</v>
      </c>
      <c r="F9" s="45">
        <v>11</v>
      </c>
      <c r="G9" s="45">
        <v>1</v>
      </c>
      <c r="H9" s="45">
        <v>0</v>
      </c>
      <c r="I9" s="45">
        <v>250000</v>
      </c>
      <c r="J9" s="45" t="b">
        <f t="shared" ref="J9:J18" si="3">IF(K9&gt;0,TRUE,FALSE)</f>
        <v>1</v>
      </c>
      <c r="K9" s="45">
        <v>3</v>
      </c>
      <c r="L9" s="45"/>
    </row>
    <row r="10" spans="1:12" s="46" customFormat="1">
      <c r="A10" s="45">
        <v>10001001</v>
      </c>
      <c r="B10" s="45" t="str">
        <f t="shared" si="0"/>
        <v>메인 스테이지</v>
      </c>
      <c r="C10" s="45" t="str">
        <f t="shared" si="1"/>
        <v>통상</v>
      </c>
      <c r="D10" s="45">
        <f>INDEX('!참조_ENUM'!$F$3:$F$51,MATCH(E10,'!참조_ENUM'!$G$3:$G$51,0))</f>
        <v>8</v>
      </c>
      <c r="E10" s="45" t="s">
        <v>105</v>
      </c>
      <c r="F10" s="45">
        <v>12</v>
      </c>
      <c r="G10" s="45">
        <v>1</v>
      </c>
      <c r="H10" s="45">
        <v>0</v>
      </c>
      <c r="I10" s="45">
        <v>250000</v>
      </c>
      <c r="J10" s="45" t="b">
        <f t="shared" si="3"/>
        <v>0</v>
      </c>
      <c r="K10" s="45">
        <v>0</v>
      </c>
      <c r="L10" s="45"/>
    </row>
    <row r="11" spans="1:12">
      <c r="A11" s="5">
        <v>11001001</v>
      </c>
      <c r="B11" s="5" t="str">
        <f t="shared" si="0"/>
        <v>메인 스테이지</v>
      </c>
      <c r="C11" s="5" t="str">
        <f t="shared" si="1"/>
        <v>초회</v>
      </c>
      <c r="D11" s="5">
        <f>INDEX('!참조_ENUM'!$F$3:$F$51,MATCH(E11,'!참조_ENUM'!$G$3:$G$51,0))</f>
        <v>8</v>
      </c>
      <c r="E11" s="5" t="s">
        <v>105</v>
      </c>
      <c r="F11" s="5">
        <v>15</v>
      </c>
      <c r="G11" s="5">
        <v>1</v>
      </c>
      <c r="H11" s="5">
        <v>1</v>
      </c>
      <c r="I11" s="5">
        <v>250000</v>
      </c>
      <c r="J11" s="5" t="b">
        <f t="shared" si="3"/>
        <v>1</v>
      </c>
      <c r="K11" s="5">
        <v>1</v>
      </c>
      <c r="L11" s="5"/>
    </row>
    <row r="12" spans="1:12">
      <c r="A12" s="5">
        <v>11001001</v>
      </c>
      <c r="B12" s="5" t="str">
        <f t="shared" si="0"/>
        <v>메인 스테이지</v>
      </c>
      <c r="C12" s="5" t="str">
        <f t="shared" si="1"/>
        <v>초회</v>
      </c>
      <c r="D12" s="5">
        <f>INDEX('!참조_ENUM'!$F$3:$F$51,MATCH(E12,'!참조_ENUM'!$G$3:$G$51,0))</f>
        <v>8</v>
      </c>
      <c r="E12" s="5" t="s">
        <v>105</v>
      </c>
      <c r="F12" s="5">
        <v>19</v>
      </c>
      <c r="G12" s="5">
        <v>1</v>
      </c>
      <c r="H12" s="5">
        <v>1</v>
      </c>
      <c r="I12" s="5">
        <v>250000</v>
      </c>
      <c r="J12" s="5" t="b">
        <f t="shared" si="3"/>
        <v>1</v>
      </c>
      <c r="K12" s="5">
        <v>2</v>
      </c>
      <c r="L12" s="5"/>
    </row>
    <row r="13" spans="1:12">
      <c r="A13" s="5">
        <v>11001001</v>
      </c>
      <c r="B13" s="5" t="str">
        <f t="shared" si="0"/>
        <v>메인 스테이지</v>
      </c>
      <c r="C13" s="5" t="str">
        <f t="shared" si="1"/>
        <v>초회</v>
      </c>
      <c r="D13" s="5">
        <f>INDEX('!참조_ENUM'!$F$3:$F$51,MATCH(E13,'!참조_ENUM'!$G$3:$G$51,0))</f>
        <v>8</v>
      </c>
      <c r="E13" s="5" t="s">
        <v>105</v>
      </c>
      <c r="F13" s="5">
        <v>22</v>
      </c>
      <c r="G13" s="5">
        <v>1</v>
      </c>
      <c r="H13" s="5">
        <v>1</v>
      </c>
      <c r="I13" s="5">
        <v>250000</v>
      </c>
      <c r="J13" s="5" t="b">
        <f t="shared" si="3"/>
        <v>0</v>
      </c>
      <c r="K13" s="5">
        <v>0</v>
      </c>
      <c r="L13" s="5"/>
    </row>
    <row r="14" spans="1:12">
      <c r="A14" s="5">
        <v>11001001</v>
      </c>
      <c r="B14" s="5" t="str">
        <f t="shared" si="0"/>
        <v>메인 스테이지</v>
      </c>
      <c r="C14" s="5" t="str">
        <f t="shared" si="1"/>
        <v>초회</v>
      </c>
      <c r="D14" s="5">
        <f>INDEX('!참조_ENUM'!$F$3:$F$51,MATCH(E14,'!참조_ENUM'!$G$3:$G$51,0))</f>
        <v>8</v>
      </c>
      <c r="E14" s="5" t="s">
        <v>105</v>
      </c>
      <c r="F14" s="5">
        <v>24</v>
      </c>
      <c r="G14" s="5">
        <v>1</v>
      </c>
      <c r="H14" s="5">
        <v>1</v>
      </c>
      <c r="I14" s="5">
        <v>250000</v>
      </c>
      <c r="J14" s="5" t="b">
        <f t="shared" si="3"/>
        <v>0</v>
      </c>
      <c r="K14" s="5">
        <v>0</v>
      </c>
      <c r="L14" s="5"/>
    </row>
    <row r="15" spans="1:12" s="48" customFormat="1">
      <c r="A15" s="47">
        <v>12001001</v>
      </c>
      <c r="B15" s="47" t="str">
        <f t="shared" si="0"/>
        <v>메인 스테이지</v>
      </c>
      <c r="C15" s="47" t="str">
        <f t="shared" si="1"/>
        <v>별 보상</v>
      </c>
      <c r="D15" s="47">
        <f>INDEX('!참조_ENUM'!$F$3:$F$51,MATCH(E15,'!참조_ENUM'!$G$3:$G$51,0))</f>
        <v>2</v>
      </c>
      <c r="E15" s="47" t="s">
        <v>100</v>
      </c>
      <c r="F15" s="47">
        <v>30</v>
      </c>
      <c r="G15" s="47">
        <v>30</v>
      </c>
      <c r="H15" s="47">
        <v>0</v>
      </c>
      <c r="I15" s="47">
        <v>1000000</v>
      </c>
      <c r="J15" s="47" t="b">
        <f t="shared" si="3"/>
        <v>1</v>
      </c>
      <c r="K15" s="47">
        <v>1</v>
      </c>
      <c r="L15" s="47"/>
    </row>
    <row r="16" spans="1:12" s="46" customFormat="1">
      <c r="A16" s="45">
        <v>10001002</v>
      </c>
      <c r="B16" s="45" t="str">
        <f t="shared" si="0"/>
        <v>메인 스테이지</v>
      </c>
      <c r="C16" s="45" t="str">
        <f t="shared" si="1"/>
        <v>통상</v>
      </c>
      <c r="D16" s="45">
        <f>INDEX('!참조_ENUM'!$F$3:$F$51,MATCH(E16,'!참조_ENUM'!$G$3:$G$51,0))</f>
        <v>114</v>
      </c>
      <c r="E16" s="45" t="s">
        <v>106</v>
      </c>
      <c r="F16" s="45">
        <v>16</v>
      </c>
      <c r="G16" s="45">
        <v>5</v>
      </c>
      <c r="H16" s="45">
        <v>0</v>
      </c>
      <c r="I16" s="45">
        <v>1000000</v>
      </c>
      <c r="J16" s="45" t="b">
        <f t="shared" si="3"/>
        <v>0</v>
      </c>
      <c r="K16" s="45">
        <v>0</v>
      </c>
      <c r="L16" s="45"/>
    </row>
    <row r="17" spans="1:12" s="46" customFormat="1">
      <c r="A17" s="45">
        <v>10001002</v>
      </c>
      <c r="B17" s="45" t="str">
        <f t="shared" si="0"/>
        <v>메인 스테이지</v>
      </c>
      <c r="C17" s="45" t="str">
        <f t="shared" si="1"/>
        <v>통상</v>
      </c>
      <c r="D17" s="45">
        <f>INDEX('!참조_ENUM'!$F$3:$F$51,MATCH(E17,'!참조_ENUM'!$G$3:$G$51,0))</f>
        <v>102</v>
      </c>
      <c r="E17" s="45" t="s">
        <v>87</v>
      </c>
      <c r="F17" s="45">
        <v>6</v>
      </c>
      <c r="G17" s="45">
        <v>10</v>
      </c>
      <c r="H17" s="45">
        <v>0</v>
      </c>
      <c r="I17" s="45">
        <v>1000000</v>
      </c>
      <c r="J17" s="45" t="b">
        <f t="shared" si="3"/>
        <v>0</v>
      </c>
      <c r="K17" s="45">
        <v>0</v>
      </c>
      <c r="L17" s="45"/>
    </row>
    <row r="18" spans="1:12" s="46" customFormat="1">
      <c r="A18" s="45">
        <v>10001002</v>
      </c>
      <c r="B18" s="45" t="str">
        <f t="shared" si="0"/>
        <v>메인 스테이지</v>
      </c>
      <c r="C18" s="45" t="str">
        <f t="shared" si="1"/>
        <v>통상</v>
      </c>
      <c r="D18" s="45">
        <f>INDEX('!참조_ENUM'!$F$3:$F$51,MATCH(E18,'!참조_ENUM'!$G$3:$G$51,0))</f>
        <v>8</v>
      </c>
      <c r="E18" s="45" t="s">
        <v>105</v>
      </c>
      <c r="F18" s="45">
        <v>1</v>
      </c>
      <c r="G18" s="45">
        <v>1</v>
      </c>
      <c r="H18" s="45">
        <v>0</v>
      </c>
      <c r="I18" s="45">
        <v>250000</v>
      </c>
      <c r="J18" s="45" t="b">
        <f t="shared" si="3"/>
        <v>1</v>
      </c>
      <c r="K18" s="45">
        <v>1</v>
      </c>
      <c r="L18" s="45"/>
    </row>
    <row r="19" spans="1:12" s="46" customFormat="1">
      <c r="A19" s="45">
        <v>10001002</v>
      </c>
      <c r="B19" s="45" t="str">
        <f t="shared" si="0"/>
        <v>메인 스테이지</v>
      </c>
      <c r="C19" s="45" t="str">
        <f t="shared" si="1"/>
        <v>통상</v>
      </c>
      <c r="D19" s="45">
        <f>INDEX('!참조_ENUM'!$F$3:$F$51,MATCH(E19,'!참조_ENUM'!$G$3:$G$51,0))</f>
        <v>8</v>
      </c>
      <c r="E19" s="45" t="s">
        <v>105</v>
      </c>
      <c r="F19" s="45">
        <v>2</v>
      </c>
      <c r="G19" s="45">
        <v>1</v>
      </c>
      <c r="H19" s="45">
        <v>0</v>
      </c>
      <c r="I19" s="45">
        <v>250000</v>
      </c>
      <c r="J19" s="45" t="b">
        <f>IF(K19&gt;0,TRUE,FALSE)</f>
        <v>1</v>
      </c>
      <c r="K19" s="45">
        <v>2</v>
      </c>
      <c r="L19" s="45"/>
    </row>
    <row r="20" spans="1:12" s="46" customFormat="1">
      <c r="A20" s="45">
        <v>10001002</v>
      </c>
      <c r="B20" s="45" t="str">
        <f t="shared" si="0"/>
        <v>메인 스테이지</v>
      </c>
      <c r="C20" s="45" t="str">
        <f t="shared" si="1"/>
        <v>통상</v>
      </c>
      <c r="D20" s="45">
        <f>INDEX('!참조_ENUM'!$F$3:$F$51,MATCH(E20,'!참조_ENUM'!$G$3:$G$51,0))</f>
        <v>8</v>
      </c>
      <c r="E20" s="45" t="s">
        <v>105</v>
      </c>
      <c r="F20" s="45">
        <v>11</v>
      </c>
      <c r="G20" s="45">
        <v>1</v>
      </c>
      <c r="H20" s="45">
        <v>0</v>
      </c>
      <c r="I20" s="45">
        <v>250000</v>
      </c>
      <c r="J20" s="45" t="b">
        <f t="shared" ref="J20:J29" si="4">IF(K20&gt;0,TRUE,FALSE)</f>
        <v>1</v>
      </c>
      <c r="K20" s="45">
        <v>3</v>
      </c>
      <c r="L20" s="45"/>
    </row>
    <row r="21" spans="1:12" s="46" customFormat="1">
      <c r="A21" s="45">
        <v>10001002</v>
      </c>
      <c r="B21" s="45" t="str">
        <f t="shared" si="0"/>
        <v>메인 스테이지</v>
      </c>
      <c r="C21" s="45" t="str">
        <f t="shared" si="1"/>
        <v>통상</v>
      </c>
      <c r="D21" s="45">
        <f>INDEX('!참조_ENUM'!$F$3:$F$51,MATCH(E21,'!참조_ENUM'!$G$3:$G$51,0))</f>
        <v>8</v>
      </c>
      <c r="E21" s="45" t="s">
        <v>105</v>
      </c>
      <c r="F21" s="45">
        <v>12</v>
      </c>
      <c r="G21" s="45">
        <v>1</v>
      </c>
      <c r="H21" s="45">
        <v>0</v>
      </c>
      <c r="I21" s="45">
        <v>250000</v>
      </c>
      <c r="J21" s="45" t="b">
        <f t="shared" si="4"/>
        <v>0</v>
      </c>
      <c r="K21" s="45">
        <v>0</v>
      </c>
      <c r="L21" s="45"/>
    </row>
    <row r="22" spans="1:12">
      <c r="A22" s="5">
        <v>11001002</v>
      </c>
      <c r="B22" s="5" t="str">
        <f t="shared" si="0"/>
        <v>메인 스테이지</v>
      </c>
      <c r="C22" s="5" t="str">
        <f t="shared" si="1"/>
        <v>초회</v>
      </c>
      <c r="D22" s="5">
        <f>INDEX('!참조_ENUM'!$F$3:$F$51,MATCH(E22,'!참조_ENUM'!$G$3:$G$51,0))</f>
        <v>8</v>
      </c>
      <c r="E22" s="5" t="s">
        <v>105</v>
      </c>
      <c r="F22" s="5">
        <v>15</v>
      </c>
      <c r="G22" s="5">
        <v>1</v>
      </c>
      <c r="H22" s="5">
        <v>1</v>
      </c>
      <c r="I22" s="5">
        <v>250000</v>
      </c>
      <c r="J22" s="5" t="b">
        <f t="shared" si="4"/>
        <v>1</v>
      </c>
      <c r="K22" s="5">
        <v>1</v>
      </c>
      <c r="L22" s="5"/>
    </row>
    <row r="23" spans="1:12">
      <c r="A23" s="5">
        <v>11001002</v>
      </c>
      <c r="B23" s="5" t="str">
        <f t="shared" si="0"/>
        <v>메인 스테이지</v>
      </c>
      <c r="C23" s="5" t="str">
        <f t="shared" si="1"/>
        <v>초회</v>
      </c>
      <c r="D23" s="5">
        <f>INDEX('!참조_ENUM'!$F$3:$F$51,MATCH(E23,'!참조_ENUM'!$G$3:$G$51,0))</f>
        <v>8</v>
      </c>
      <c r="E23" s="5" t="s">
        <v>105</v>
      </c>
      <c r="F23" s="5">
        <v>19</v>
      </c>
      <c r="G23" s="5">
        <v>1</v>
      </c>
      <c r="H23" s="5">
        <v>1</v>
      </c>
      <c r="I23" s="5">
        <v>250000</v>
      </c>
      <c r="J23" s="5" t="b">
        <f t="shared" si="4"/>
        <v>1</v>
      </c>
      <c r="K23" s="5">
        <v>2</v>
      </c>
      <c r="L23" s="5"/>
    </row>
    <row r="24" spans="1:12">
      <c r="A24" s="5">
        <v>11001002</v>
      </c>
      <c r="B24" s="5" t="str">
        <f t="shared" si="0"/>
        <v>메인 스테이지</v>
      </c>
      <c r="C24" s="5" t="str">
        <f t="shared" si="1"/>
        <v>초회</v>
      </c>
      <c r="D24" s="5">
        <f>INDEX('!참조_ENUM'!$F$3:$F$51,MATCH(E24,'!참조_ENUM'!$G$3:$G$51,0))</f>
        <v>8</v>
      </c>
      <c r="E24" s="5" t="s">
        <v>105</v>
      </c>
      <c r="F24" s="5">
        <v>22</v>
      </c>
      <c r="G24" s="5">
        <v>1</v>
      </c>
      <c r="H24" s="5">
        <v>1</v>
      </c>
      <c r="I24" s="5">
        <v>250000</v>
      </c>
      <c r="J24" s="5" t="b">
        <f t="shared" si="4"/>
        <v>0</v>
      </c>
      <c r="K24" s="5">
        <v>0</v>
      </c>
      <c r="L24" s="5"/>
    </row>
    <row r="25" spans="1:12">
      <c r="A25" s="5">
        <v>11001002</v>
      </c>
      <c r="B25" s="5" t="str">
        <f t="shared" si="0"/>
        <v>메인 스테이지</v>
      </c>
      <c r="C25" s="5" t="str">
        <f t="shared" si="1"/>
        <v>초회</v>
      </c>
      <c r="D25" s="5">
        <f>INDEX('!참조_ENUM'!$F$3:$F$51,MATCH(E25,'!참조_ENUM'!$G$3:$G$51,0))</f>
        <v>8</v>
      </c>
      <c r="E25" s="5" t="s">
        <v>105</v>
      </c>
      <c r="F25" s="5">
        <v>24</v>
      </c>
      <c r="G25" s="5">
        <v>1</v>
      </c>
      <c r="H25" s="5">
        <v>1</v>
      </c>
      <c r="I25" s="5">
        <v>250000</v>
      </c>
      <c r="J25" s="5" t="b">
        <f t="shared" si="4"/>
        <v>0</v>
      </c>
      <c r="K25" s="5">
        <v>0</v>
      </c>
      <c r="L25" s="5"/>
    </row>
    <row r="26" spans="1:12" s="48" customFormat="1">
      <c r="A26" s="47">
        <v>12001002</v>
      </c>
      <c r="B26" s="47" t="str">
        <f t="shared" si="0"/>
        <v>메인 스테이지</v>
      </c>
      <c r="C26" s="47" t="str">
        <f t="shared" si="1"/>
        <v>별 보상</v>
      </c>
      <c r="D26" s="47">
        <f>INDEX('!참조_ENUM'!$F$3:$F$51,MATCH(E26,'!참조_ENUM'!$G$3:$G$51,0))</f>
        <v>2</v>
      </c>
      <c r="E26" s="47" t="s">
        <v>100</v>
      </c>
      <c r="F26" s="47">
        <v>30</v>
      </c>
      <c r="G26" s="47">
        <v>30</v>
      </c>
      <c r="H26" s="47">
        <v>0</v>
      </c>
      <c r="I26" s="47">
        <v>1000000</v>
      </c>
      <c r="J26" s="47" t="b">
        <f t="shared" si="4"/>
        <v>1</v>
      </c>
      <c r="K26" s="47">
        <v>1</v>
      </c>
      <c r="L26" s="47"/>
    </row>
    <row r="27" spans="1:12" s="46" customFormat="1">
      <c r="A27" s="45">
        <v>10001003</v>
      </c>
      <c r="B27" s="45" t="str">
        <f t="shared" si="0"/>
        <v>메인 스테이지</v>
      </c>
      <c r="C27" s="45" t="str">
        <f t="shared" si="1"/>
        <v>통상</v>
      </c>
      <c r="D27" s="45">
        <f>INDEX('!참조_ENUM'!$F$3:$F$51,MATCH(E27,'!참조_ENUM'!$G$3:$G$51,0))</f>
        <v>114</v>
      </c>
      <c r="E27" s="45" t="s">
        <v>106</v>
      </c>
      <c r="F27" s="45">
        <v>16</v>
      </c>
      <c r="G27" s="45">
        <v>5</v>
      </c>
      <c r="H27" s="45">
        <v>0</v>
      </c>
      <c r="I27" s="45">
        <v>1000000</v>
      </c>
      <c r="J27" s="45" t="b">
        <f t="shared" si="4"/>
        <v>0</v>
      </c>
      <c r="K27" s="45">
        <v>0</v>
      </c>
      <c r="L27" s="45"/>
    </row>
    <row r="28" spans="1:12" s="46" customFormat="1">
      <c r="A28" s="45">
        <v>10001003</v>
      </c>
      <c r="B28" s="45" t="str">
        <f t="shared" si="0"/>
        <v>메인 스테이지</v>
      </c>
      <c r="C28" s="45" t="str">
        <f t="shared" si="1"/>
        <v>통상</v>
      </c>
      <c r="D28" s="45">
        <f>INDEX('!참조_ENUM'!$F$3:$F$51,MATCH(E28,'!참조_ENUM'!$G$3:$G$51,0))</f>
        <v>102</v>
      </c>
      <c r="E28" s="45" t="s">
        <v>87</v>
      </c>
      <c r="F28" s="45">
        <v>6</v>
      </c>
      <c r="G28" s="45">
        <v>10</v>
      </c>
      <c r="H28" s="45">
        <v>0</v>
      </c>
      <c r="I28" s="45">
        <v>1000000</v>
      </c>
      <c r="J28" s="45" t="b">
        <f t="shared" si="4"/>
        <v>0</v>
      </c>
      <c r="K28" s="45">
        <v>0</v>
      </c>
      <c r="L28" s="45"/>
    </row>
    <row r="29" spans="1:12" s="46" customFormat="1">
      <c r="A29" s="45">
        <v>10001003</v>
      </c>
      <c r="B29" s="45" t="str">
        <f t="shared" si="0"/>
        <v>메인 스테이지</v>
      </c>
      <c r="C29" s="45" t="str">
        <f t="shared" si="1"/>
        <v>통상</v>
      </c>
      <c r="D29" s="45">
        <f>INDEX('!참조_ENUM'!$F$3:$F$51,MATCH(E29,'!참조_ENUM'!$G$3:$G$51,0))</f>
        <v>8</v>
      </c>
      <c r="E29" s="45" t="s">
        <v>105</v>
      </c>
      <c r="F29" s="45">
        <v>1</v>
      </c>
      <c r="G29" s="45">
        <v>1</v>
      </c>
      <c r="H29" s="45">
        <v>0</v>
      </c>
      <c r="I29" s="45">
        <v>250000</v>
      </c>
      <c r="J29" s="45" t="b">
        <f t="shared" si="4"/>
        <v>1</v>
      </c>
      <c r="K29" s="45">
        <v>1</v>
      </c>
      <c r="L29" s="45"/>
    </row>
    <row r="30" spans="1:12" s="46" customFormat="1">
      <c r="A30" s="45">
        <v>10001003</v>
      </c>
      <c r="B30" s="45" t="str">
        <f t="shared" si="0"/>
        <v>메인 스테이지</v>
      </c>
      <c r="C30" s="45" t="str">
        <f t="shared" si="1"/>
        <v>통상</v>
      </c>
      <c r="D30" s="45">
        <f>INDEX('!참조_ENUM'!$F$3:$F$51,MATCH(E30,'!참조_ENUM'!$G$3:$G$51,0))</f>
        <v>8</v>
      </c>
      <c r="E30" s="45" t="s">
        <v>105</v>
      </c>
      <c r="F30" s="45">
        <v>2</v>
      </c>
      <c r="G30" s="45">
        <v>1</v>
      </c>
      <c r="H30" s="45">
        <v>0</v>
      </c>
      <c r="I30" s="45">
        <v>250000</v>
      </c>
      <c r="J30" s="45" t="b">
        <f>IF(K30&gt;0,TRUE,FALSE)</f>
        <v>1</v>
      </c>
      <c r="K30" s="45">
        <v>2</v>
      </c>
      <c r="L30" s="45"/>
    </row>
    <row r="31" spans="1:12" s="46" customFormat="1">
      <c r="A31" s="45">
        <v>10001003</v>
      </c>
      <c r="B31" s="45" t="str">
        <f t="shared" si="0"/>
        <v>메인 스테이지</v>
      </c>
      <c r="C31" s="45" t="str">
        <f t="shared" si="1"/>
        <v>통상</v>
      </c>
      <c r="D31" s="45">
        <f>INDEX('!참조_ENUM'!$F$3:$F$51,MATCH(E31,'!참조_ENUM'!$G$3:$G$51,0))</f>
        <v>8</v>
      </c>
      <c r="E31" s="45" t="s">
        <v>105</v>
      </c>
      <c r="F31" s="45">
        <v>11</v>
      </c>
      <c r="G31" s="45">
        <v>1</v>
      </c>
      <c r="H31" s="45">
        <v>0</v>
      </c>
      <c r="I31" s="45">
        <v>250000</v>
      </c>
      <c r="J31" s="45" t="b">
        <f t="shared" ref="J31:J40" si="5">IF(K31&gt;0,TRUE,FALSE)</f>
        <v>1</v>
      </c>
      <c r="K31" s="45">
        <v>3</v>
      </c>
      <c r="L31" s="45"/>
    </row>
    <row r="32" spans="1:12" s="46" customFormat="1">
      <c r="A32" s="45">
        <v>10001003</v>
      </c>
      <c r="B32" s="45" t="str">
        <f t="shared" si="0"/>
        <v>메인 스테이지</v>
      </c>
      <c r="C32" s="45" t="str">
        <f t="shared" si="1"/>
        <v>통상</v>
      </c>
      <c r="D32" s="45">
        <f>INDEX('!참조_ENUM'!$F$3:$F$51,MATCH(E32,'!참조_ENUM'!$G$3:$G$51,0))</f>
        <v>8</v>
      </c>
      <c r="E32" s="45" t="s">
        <v>105</v>
      </c>
      <c r="F32" s="45">
        <v>12</v>
      </c>
      <c r="G32" s="45">
        <v>1</v>
      </c>
      <c r="H32" s="45">
        <v>0</v>
      </c>
      <c r="I32" s="45">
        <v>250000</v>
      </c>
      <c r="J32" s="45" t="b">
        <f t="shared" si="5"/>
        <v>0</v>
      </c>
      <c r="K32" s="45">
        <v>0</v>
      </c>
      <c r="L32" s="45"/>
    </row>
    <row r="33" spans="1:12">
      <c r="A33" s="5">
        <v>11001003</v>
      </c>
      <c r="B33" s="5" t="str">
        <f t="shared" si="0"/>
        <v>메인 스테이지</v>
      </c>
      <c r="C33" s="5" t="str">
        <f t="shared" si="1"/>
        <v>초회</v>
      </c>
      <c r="D33" s="5">
        <f>INDEX('!참조_ENUM'!$F$3:$F$51,MATCH(E33,'!참조_ENUM'!$G$3:$G$51,0))</f>
        <v>8</v>
      </c>
      <c r="E33" s="5" t="s">
        <v>105</v>
      </c>
      <c r="F33" s="5">
        <v>15</v>
      </c>
      <c r="G33" s="5">
        <v>1</v>
      </c>
      <c r="H33" s="5">
        <v>1</v>
      </c>
      <c r="I33" s="5">
        <v>250000</v>
      </c>
      <c r="J33" s="5" t="b">
        <f t="shared" si="5"/>
        <v>1</v>
      </c>
      <c r="K33" s="5">
        <v>1</v>
      </c>
      <c r="L33" s="5"/>
    </row>
    <row r="34" spans="1:12">
      <c r="A34" s="5">
        <v>11001003</v>
      </c>
      <c r="B34" s="5" t="str">
        <f t="shared" si="0"/>
        <v>메인 스테이지</v>
      </c>
      <c r="C34" s="5" t="str">
        <f t="shared" si="1"/>
        <v>초회</v>
      </c>
      <c r="D34" s="5">
        <f>INDEX('!참조_ENUM'!$F$3:$F$51,MATCH(E34,'!참조_ENUM'!$G$3:$G$51,0))</f>
        <v>8</v>
      </c>
      <c r="E34" s="5" t="s">
        <v>105</v>
      </c>
      <c r="F34" s="5">
        <v>19</v>
      </c>
      <c r="G34" s="5">
        <v>1</v>
      </c>
      <c r="H34" s="5">
        <v>1</v>
      </c>
      <c r="I34" s="5">
        <v>250000</v>
      </c>
      <c r="J34" s="5" t="b">
        <f t="shared" si="5"/>
        <v>1</v>
      </c>
      <c r="K34" s="5">
        <v>2</v>
      </c>
      <c r="L34" s="5"/>
    </row>
    <row r="35" spans="1:12">
      <c r="A35" s="5">
        <v>11001003</v>
      </c>
      <c r="B35" s="5" t="str">
        <f t="shared" si="0"/>
        <v>메인 스테이지</v>
      </c>
      <c r="C35" s="5" t="str">
        <f t="shared" si="1"/>
        <v>초회</v>
      </c>
      <c r="D35" s="5">
        <f>INDEX('!참조_ENUM'!$F$3:$F$51,MATCH(E35,'!참조_ENUM'!$G$3:$G$51,0))</f>
        <v>8</v>
      </c>
      <c r="E35" s="5" t="s">
        <v>105</v>
      </c>
      <c r="F35" s="5">
        <v>22</v>
      </c>
      <c r="G35" s="5">
        <v>1</v>
      </c>
      <c r="H35" s="5">
        <v>1</v>
      </c>
      <c r="I35" s="5">
        <v>250000</v>
      </c>
      <c r="J35" s="5" t="b">
        <f t="shared" si="5"/>
        <v>0</v>
      </c>
      <c r="K35" s="5">
        <v>0</v>
      </c>
      <c r="L35" s="5"/>
    </row>
    <row r="36" spans="1:12">
      <c r="A36" s="5">
        <v>11001003</v>
      </c>
      <c r="B36" s="5" t="str">
        <f t="shared" si="0"/>
        <v>메인 스테이지</v>
      </c>
      <c r="C36" s="5" t="str">
        <f t="shared" si="1"/>
        <v>초회</v>
      </c>
      <c r="D36" s="5">
        <f>INDEX('!참조_ENUM'!$F$3:$F$51,MATCH(E36,'!참조_ENUM'!$G$3:$G$51,0))</f>
        <v>8</v>
      </c>
      <c r="E36" s="5" t="s">
        <v>105</v>
      </c>
      <c r="F36" s="5">
        <v>24</v>
      </c>
      <c r="G36" s="5">
        <v>1</v>
      </c>
      <c r="H36" s="5">
        <v>1</v>
      </c>
      <c r="I36" s="5">
        <v>250000</v>
      </c>
      <c r="J36" s="5" t="b">
        <f t="shared" si="5"/>
        <v>0</v>
      </c>
      <c r="K36" s="5">
        <v>0</v>
      </c>
      <c r="L36" s="5"/>
    </row>
    <row r="37" spans="1:12" s="48" customFormat="1">
      <c r="A37" s="47">
        <v>12001003</v>
      </c>
      <c r="B37" s="47" t="str">
        <f t="shared" si="0"/>
        <v>메인 스테이지</v>
      </c>
      <c r="C37" s="47" t="str">
        <f t="shared" si="1"/>
        <v>별 보상</v>
      </c>
      <c r="D37" s="47">
        <f>INDEX('!참조_ENUM'!$F$3:$F$51,MATCH(E37,'!참조_ENUM'!$G$3:$G$51,0))</f>
        <v>2</v>
      </c>
      <c r="E37" s="47" t="s">
        <v>100</v>
      </c>
      <c r="F37" s="47">
        <v>30</v>
      </c>
      <c r="G37" s="47">
        <v>30</v>
      </c>
      <c r="H37" s="47">
        <v>0</v>
      </c>
      <c r="I37" s="47">
        <v>1000000</v>
      </c>
      <c r="J37" s="47" t="b">
        <f t="shared" si="5"/>
        <v>1</v>
      </c>
      <c r="K37" s="47">
        <v>1</v>
      </c>
      <c r="L37" s="47"/>
    </row>
    <row r="38" spans="1:12" s="46" customFormat="1">
      <c r="A38" s="45">
        <v>10001004</v>
      </c>
      <c r="B38" s="45" t="str">
        <f t="shared" si="0"/>
        <v>메인 스테이지</v>
      </c>
      <c r="C38" s="45" t="str">
        <f t="shared" si="1"/>
        <v>통상</v>
      </c>
      <c r="D38" s="45">
        <f>INDEX('!참조_ENUM'!$F$3:$F$51,MATCH(E38,'!참조_ENUM'!$G$3:$G$51,0))</f>
        <v>114</v>
      </c>
      <c r="E38" s="45" t="s">
        <v>106</v>
      </c>
      <c r="F38" s="45">
        <v>16</v>
      </c>
      <c r="G38" s="45">
        <v>5</v>
      </c>
      <c r="H38" s="45">
        <v>0</v>
      </c>
      <c r="I38" s="45">
        <v>1000000</v>
      </c>
      <c r="J38" s="45" t="b">
        <f t="shared" si="5"/>
        <v>0</v>
      </c>
      <c r="K38" s="45">
        <v>0</v>
      </c>
      <c r="L38" s="45"/>
    </row>
    <row r="39" spans="1:12" s="46" customFormat="1">
      <c r="A39" s="45">
        <v>10001004</v>
      </c>
      <c r="B39" s="45" t="str">
        <f t="shared" si="0"/>
        <v>메인 스테이지</v>
      </c>
      <c r="C39" s="45" t="str">
        <f t="shared" si="1"/>
        <v>통상</v>
      </c>
      <c r="D39" s="45">
        <f>INDEX('!참조_ENUM'!$F$3:$F$51,MATCH(E39,'!참조_ENUM'!$G$3:$G$51,0))</f>
        <v>102</v>
      </c>
      <c r="E39" s="45" t="s">
        <v>87</v>
      </c>
      <c r="F39" s="45">
        <v>6</v>
      </c>
      <c r="G39" s="45">
        <v>10</v>
      </c>
      <c r="H39" s="45">
        <v>0</v>
      </c>
      <c r="I39" s="45">
        <v>1000000</v>
      </c>
      <c r="J39" s="45" t="b">
        <f t="shared" si="5"/>
        <v>0</v>
      </c>
      <c r="K39" s="45">
        <v>0</v>
      </c>
      <c r="L39" s="45"/>
    </row>
    <row r="40" spans="1:12" s="46" customFormat="1">
      <c r="A40" s="45">
        <v>10001004</v>
      </c>
      <c r="B40" s="45" t="str">
        <f t="shared" si="0"/>
        <v>메인 스테이지</v>
      </c>
      <c r="C40" s="45" t="str">
        <f t="shared" si="1"/>
        <v>통상</v>
      </c>
      <c r="D40" s="45">
        <f>INDEX('!참조_ENUM'!$F$3:$F$51,MATCH(E40,'!참조_ENUM'!$G$3:$G$51,0))</f>
        <v>8</v>
      </c>
      <c r="E40" s="45" t="s">
        <v>105</v>
      </c>
      <c r="F40" s="45">
        <v>1</v>
      </c>
      <c r="G40" s="45">
        <v>1</v>
      </c>
      <c r="H40" s="45">
        <v>0</v>
      </c>
      <c r="I40" s="45">
        <v>250000</v>
      </c>
      <c r="J40" s="45" t="b">
        <f t="shared" si="5"/>
        <v>1</v>
      </c>
      <c r="K40" s="45">
        <v>1</v>
      </c>
      <c r="L40" s="45"/>
    </row>
    <row r="41" spans="1:12" s="46" customFormat="1">
      <c r="A41" s="45">
        <v>10001004</v>
      </c>
      <c r="B41" s="45" t="str">
        <f t="shared" si="0"/>
        <v>메인 스테이지</v>
      </c>
      <c r="C41" s="45" t="str">
        <f t="shared" si="1"/>
        <v>통상</v>
      </c>
      <c r="D41" s="45">
        <f>INDEX('!참조_ENUM'!$F$3:$F$51,MATCH(E41,'!참조_ENUM'!$G$3:$G$51,0))</f>
        <v>8</v>
      </c>
      <c r="E41" s="45" t="s">
        <v>105</v>
      </c>
      <c r="F41" s="45">
        <v>2</v>
      </c>
      <c r="G41" s="45">
        <v>1</v>
      </c>
      <c r="H41" s="45">
        <v>0</v>
      </c>
      <c r="I41" s="45">
        <v>250000</v>
      </c>
      <c r="J41" s="45" t="b">
        <f>IF(K41&gt;0,TRUE,FALSE)</f>
        <v>1</v>
      </c>
      <c r="K41" s="45">
        <v>2</v>
      </c>
      <c r="L41" s="45"/>
    </row>
    <row r="42" spans="1:12" s="46" customFormat="1">
      <c r="A42" s="45">
        <v>10001004</v>
      </c>
      <c r="B42" s="45" t="str">
        <f t="shared" si="0"/>
        <v>메인 스테이지</v>
      </c>
      <c r="C42" s="45" t="str">
        <f t="shared" si="1"/>
        <v>통상</v>
      </c>
      <c r="D42" s="45">
        <f>INDEX('!참조_ENUM'!$F$3:$F$51,MATCH(E42,'!참조_ENUM'!$G$3:$G$51,0))</f>
        <v>8</v>
      </c>
      <c r="E42" s="45" t="s">
        <v>105</v>
      </c>
      <c r="F42" s="45">
        <v>11</v>
      </c>
      <c r="G42" s="45">
        <v>1</v>
      </c>
      <c r="H42" s="45">
        <v>0</v>
      </c>
      <c r="I42" s="45">
        <v>250000</v>
      </c>
      <c r="J42" s="45" t="b">
        <f t="shared" ref="J42:J51" si="6">IF(K42&gt;0,TRUE,FALSE)</f>
        <v>1</v>
      </c>
      <c r="K42" s="45">
        <v>3</v>
      </c>
      <c r="L42" s="45"/>
    </row>
    <row r="43" spans="1:12" s="46" customFormat="1">
      <c r="A43" s="45">
        <v>10001004</v>
      </c>
      <c r="B43" s="45" t="str">
        <f t="shared" si="0"/>
        <v>메인 스테이지</v>
      </c>
      <c r="C43" s="45" t="str">
        <f t="shared" si="1"/>
        <v>통상</v>
      </c>
      <c r="D43" s="45">
        <f>INDEX('!참조_ENUM'!$F$3:$F$51,MATCH(E43,'!참조_ENUM'!$G$3:$G$51,0))</f>
        <v>8</v>
      </c>
      <c r="E43" s="45" t="s">
        <v>105</v>
      </c>
      <c r="F43" s="45">
        <v>12</v>
      </c>
      <c r="G43" s="45">
        <v>1</v>
      </c>
      <c r="H43" s="45">
        <v>0</v>
      </c>
      <c r="I43" s="45">
        <v>250000</v>
      </c>
      <c r="J43" s="45" t="b">
        <f t="shared" si="6"/>
        <v>0</v>
      </c>
      <c r="K43" s="45">
        <v>0</v>
      </c>
      <c r="L43" s="45"/>
    </row>
    <row r="44" spans="1:12">
      <c r="A44" s="5">
        <v>11001004</v>
      </c>
      <c r="B44" s="5" t="str">
        <f t="shared" si="0"/>
        <v>메인 스테이지</v>
      </c>
      <c r="C44" s="5" t="str">
        <f t="shared" si="1"/>
        <v>초회</v>
      </c>
      <c r="D44" s="5">
        <f>INDEX('!참조_ENUM'!$F$3:$F$51,MATCH(E44,'!참조_ENUM'!$G$3:$G$51,0))</f>
        <v>8</v>
      </c>
      <c r="E44" s="5" t="s">
        <v>105</v>
      </c>
      <c r="F44" s="5">
        <v>15</v>
      </c>
      <c r="G44" s="5">
        <v>1</v>
      </c>
      <c r="H44" s="5">
        <v>1</v>
      </c>
      <c r="I44" s="5">
        <v>250000</v>
      </c>
      <c r="J44" s="5" t="b">
        <f t="shared" si="6"/>
        <v>1</v>
      </c>
      <c r="K44" s="5">
        <v>1</v>
      </c>
      <c r="L44" s="5"/>
    </row>
    <row r="45" spans="1:12">
      <c r="A45" s="5">
        <v>11001004</v>
      </c>
      <c r="B45" s="5" t="str">
        <f t="shared" si="0"/>
        <v>메인 스테이지</v>
      </c>
      <c r="C45" s="5" t="str">
        <f t="shared" si="1"/>
        <v>초회</v>
      </c>
      <c r="D45" s="5">
        <f>INDEX('!참조_ENUM'!$F$3:$F$51,MATCH(E45,'!참조_ENUM'!$G$3:$G$51,0))</f>
        <v>8</v>
      </c>
      <c r="E45" s="5" t="s">
        <v>105</v>
      </c>
      <c r="F45" s="5">
        <v>19</v>
      </c>
      <c r="G45" s="5">
        <v>1</v>
      </c>
      <c r="H45" s="5">
        <v>1</v>
      </c>
      <c r="I45" s="5">
        <v>250000</v>
      </c>
      <c r="J45" s="5" t="b">
        <f t="shared" si="6"/>
        <v>1</v>
      </c>
      <c r="K45" s="5">
        <v>2</v>
      </c>
      <c r="L45" s="5"/>
    </row>
    <row r="46" spans="1:12">
      <c r="A46" s="5">
        <v>11001004</v>
      </c>
      <c r="B46" s="5" t="str">
        <f t="shared" si="0"/>
        <v>메인 스테이지</v>
      </c>
      <c r="C46" s="5" t="str">
        <f t="shared" si="1"/>
        <v>초회</v>
      </c>
      <c r="D46" s="5">
        <f>INDEX('!참조_ENUM'!$F$3:$F$51,MATCH(E46,'!참조_ENUM'!$G$3:$G$51,0))</f>
        <v>8</v>
      </c>
      <c r="E46" s="5" t="s">
        <v>105</v>
      </c>
      <c r="F46" s="5">
        <v>22</v>
      </c>
      <c r="G46" s="5">
        <v>1</v>
      </c>
      <c r="H46" s="5">
        <v>1</v>
      </c>
      <c r="I46" s="5">
        <v>250000</v>
      </c>
      <c r="J46" s="5" t="b">
        <f t="shared" si="6"/>
        <v>0</v>
      </c>
      <c r="K46" s="5">
        <v>0</v>
      </c>
      <c r="L46" s="5"/>
    </row>
    <row r="47" spans="1:12">
      <c r="A47" s="5">
        <v>11001004</v>
      </c>
      <c r="B47" s="5" t="str">
        <f t="shared" si="0"/>
        <v>메인 스테이지</v>
      </c>
      <c r="C47" s="5" t="str">
        <f t="shared" si="1"/>
        <v>초회</v>
      </c>
      <c r="D47" s="5">
        <f>INDEX('!참조_ENUM'!$F$3:$F$51,MATCH(E47,'!참조_ENUM'!$G$3:$G$51,0))</f>
        <v>8</v>
      </c>
      <c r="E47" s="5" t="s">
        <v>105</v>
      </c>
      <c r="F47" s="5">
        <v>24</v>
      </c>
      <c r="G47" s="5">
        <v>1</v>
      </c>
      <c r="H47" s="5">
        <v>1</v>
      </c>
      <c r="I47" s="5">
        <v>250000</v>
      </c>
      <c r="J47" s="5" t="b">
        <f t="shared" si="6"/>
        <v>0</v>
      </c>
      <c r="K47" s="5">
        <v>0</v>
      </c>
      <c r="L47" s="5"/>
    </row>
    <row r="48" spans="1:12" s="48" customFormat="1">
      <c r="A48" s="47">
        <v>12001004</v>
      </c>
      <c r="B48" s="47" t="str">
        <f t="shared" si="0"/>
        <v>메인 스테이지</v>
      </c>
      <c r="C48" s="47" t="str">
        <f t="shared" si="1"/>
        <v>별 보상</v>
      </c>
      <c r="D48" s="47">
        <f>INDEX('!참조_ENUM'!$F$3:$F$51,MATCH(E48,'!참조_ENUM'!$G$3:$G$51,0))</f>
        <v>2</v>
      </c>
      <c r="E48" s="47" t="s">
        <v>100</v>
      </c>
      <c r="F48" s="47">
        <v>30</v>
      </c>
      <c r="G48" s="47">
        <v>30</v>
      </c>
      <c r="H48" s="47">
        <v>0</v>
      </c>
      <c r="I48" s="47">
        <v>1000000</v>
      </c>
      <c r="J48" s="47" t="b">
        <f t="shared" si="6"/>
        <v>1</v>
      </c>
      <c r="K48" s="47">
        <v>1</v>
      </c>
      <c r="L48" s="47"/>
    </row>
    <row r="49" spans="1:12" s="46" customFormat="1">
      <c r="A49" s="45">
        <v>10001005</v>
      </c>
      <c r="B49" s="45" t="str">
        <f t="shared" si="0"/>
        <v>메인 스테이지</v>
      </c>
      <c r="C49" s="45" t="str">
        <f t="shared" si="1"/>
        <v>통상</v>
      </c>
      <c r="D49" s="45">
        <f>INDEX('!참조_ENUM'!$F$3:$F$51,MATCH(E49,'!참조_ENUM'!$G$3:$G$51,0))</f>
        <v>114</v>
      </c>
      <c r="E49" s="45" t="s">
        <v>106</v>
      </c>
      <c r="F49" s="45">
        <v>16</v>
      </c>
      <c r="G49" s="45">
        <v>5</v>
      </c>
      <c r="H49" s="45">
        <v>0</v>
      </c>
      <c r="I49" s="45">
        <v>1000000</v>
      </c>
      <c r="J49" s="45" t="b">
        <f t="shared" si="6"/>
        <v>0</v>
      </c>
      <c r="K49" s="45">
        <v>0</v>
      </c>
      <c r="L49" s="45"/>
    </row>
    <row r="50" spans="1:12" s="46" customFormat="1">
      <c r="A50" s="45">
        <v>10001005</v>
      </c>
      <c r="B50" s="45" t="str">
        <f t="shared" si="0"/>
        <v>메인 스테이지</v>
      </c>
      <c r="C50" s="45" t="str">
        <f t="shared" si="1"/>
        <v>통상</v>
      </c>
      <c r="D50" s="45">
        <f>INDEX('!참조_ENUM'!$F$3:$F$51,MATCH(E50,'!참조_ENUM'!$G$3:$G$51,0))</f>
        <v>102</v>
      </c>
      <c r="E50" s="45" t="s">
        <v>87</v>
      </c>
      <c r="F50" s="45">
        <v>6</v>
      </c>
      <c r="G50" s="45">
        <v>10</v>
      </c>
      <c r="H50" s="45">
        <v>0</v>
      </c>
      <c r="I50" s="45">
        <v>1000000</v>
      </c>
      <c r="J50" s="45" t="b">
        <f t="shared" si="6"/>
        <v>0</v>
      </c>
      <c r="K50" s="45">
        <v>0</v>
      </c>
      <c r="L50" s="45"/>
    </row>
    <row r="51" spans="1:12" s="46" customFormat="1">
      <c r="A51" s="45">
        <v>10001005</v>
      </c>
      <c r="B51" s="45" t="str">
        <f t="shared" si="0"/>
        <v>메인 스테이지</v>
      </c>
      <c r="C51" s="45" t="str">
        <f t="shared" si="1"/>
        <v>통상</v>
      </c>
      <c r="D51" s="45">
        <f>INDEX('!참조_ENUM'!$F$3:$F$51,MATCH(E51,'!참조_ENUM'!$G$3:$G$51,0))</f>
        <v>8</v>
      </c>
      <c r="E51" s="45" t="s">
        <v>105</v>
      </c>
      <c r="F51" s="45">
        <v>1</v>
      </c>
      <c r="G51" s="45">
        <v>1</v>
      </c>
      <c r="H51" s="45">
        <v>0</v>
      </c>
      <c r="I51" s="45">
        <v>250000</v>
      </c>
      <c r="J51" s="45" t="b">
        <f t="shared" si="6"/>
        <v>1</v>
      </c>
      <c r="K51" s="45">
        <v>1</v>
      </c>
      <c r="L51" s="45"/>
    </row>
    <row r="52" spans="1:12" s="46" customFormat="1">
      <c r="A52" s="45">
        <v>10001005</v>
      </c>
      <c r="B52" s="45" t="str">
        <f t="shared" si="0"/>
        <v>메인 스테이지</v>
      </c>
      <c r="C52" s="45" t="str">
        <f t="shared" si="1"/>
        <v>통상</v>
      </c>
      <c r="D52" s="45">
        <f>INDEX('!참조_ENUM'!$F$3:$F$51,MATCH(E52,'!참조_ENUM'!$G$3:$G$51,0))</f>
        <v>8</v>
      </c>
      <c r="E52" s="45" t="s">
        <v>105</v>
      </c>
      <c r="F52" s="45">
        <v>2</v>
      </c>
      <c r="G52" s="45">
        <v>1</v>
      </c>
      <c r="H52" s="45">
        <v>0</v>
      </c>
      <c r="I52" s="45">
        <v>250000</v>
      </c>
      <c r="J52" s="45" t="b">
        <f>IF(K52&gt;0,TRUE,FALSE)</f>
        <v>1</v>
      </c>
      <c r="K52" s="45">
        <v>2</v>
      </c>
      <c r="L52" s="45"/>
    </row>
    <row r="53" spans="1:12" s="46" customFormat="1">
      <c r="A53" s="45">
        <v>10001005</v>
      </c>
      <c r="B53" s="45" t="str">
        <f t="shared" si="0"/>
        <v>메인 스테이지</v>
      </c>
      <c r="C53" s="45" t="str">
        <f t="shared" si="1"/>
        <v>통상</v>
      </c>
      <c r="D53" s="45">
        <f>INDEX('!참조_ENUM'!$F$3:$F$51,MATCH(E53,'!참조_ENUM'!$G$3:$G$51,0))</f>
        <v>8</v>
      </c>
      <c r="E53" s="45" t="s">
        <v>105</v>
      </c>
      <c r="F53" s="45">
        <v>11</v>
      </c>
      <c r="G53" s="45">
        <v>1</v>
      </c>
      <c r="H53" s="45">
        <v>0</v>
      </c>
      <c r="I53" s="45">
        <v>250000</v>
      </c>
      <c r="J53" s="45" t="b">
        <f t="shared" ref="J53:J62" si="7">IF(K53&gt;0,TRUE,FALSE)</f>
        <v>1</v>
      </c>
      <c r="K53" s="45">
        <v>3</v>
      </c>
      <c r="L53" s="45"/>
    </row>
    <row r="54" spans="1:12" s="46" customFormat="1">
      <c r="A54" s="45">
        <v>10001005</v>
      </c>
      <c r="B54" s="45" t="str">
        <f t="shared" si="0"/>
        <v>메인 스테이지</v>
      </c>
      <c r="C54" s="45" t="str">
        <f t="shared" si="1"/>
        <v>통상</v>
      </c>
      <c r="D54" s="45">
        <f>INDEX('!참조_ENUM'!$F$3:$F$51,MATCH(E54,'!참조_ENUM'!$G$3:$G$51,0))</f>
        <v>8</v>
      </c>
      <c r="E54" s="45" t="s">
        <v>105</v>
      </c>
      <c r="F54" s="45">
        <v>12</v>
      </c>
      <c r="G54" s="45">
        <v>1</v>
      </c>
      <c r="H54" s="45">
        <v>0</v>
      </c>
      <c r="I54" s="45">
        <v>250000</v>
      </c>
      <c r="J54" s="45" t="b">
        <f t="shared" si="7"/>
        <v>0</v>
      </c>
      <c r="K54" s="45">
        <v>0</v>
      </c>
      <c r="L54" s="45"/>
    </row>
    <row r="55" spans="1:12">
      <c r="A55" s="5">
        <v>11001005</v>
      </c>
      <c r="B55" s="5" t="str">
        <f t="shared" si="0"/>
        <v>메인 스테이지</v>
      </c>
      <c r="C55" s="5" t="str">
        <f t="shared" si="1"/>
        <v>초회</v>
      </c>
      <c r="D55" s="5">
        <f>INDEX('!참조_ENUM'!$F$3:$F$51,MATCH(E55,'!참조_ENUM'!$G$3:$G$51,0))</f>
        <v>8</v>
      </c>
      <c r="E55" s="5" t="s">
        <v>105</v>
      </c>
      <c r="F55" s="5">
        <v>15</v>
      </c>
      <c r="G55" s="5">
        <v>1</v>
      </c>
      <c r="H55" s="5">
        <v>1</v>
      </c>
      <c r="I55" s="5">
        <v>250000</v>
      </c>
      <c r="J55" s="5" t="b">
        <f t="shared" si="7"/>
        <v>1</v>
      </c>
      <c r="K55" s="5">
        <v>1</v>
      </c>
      <c r="L55" s="5"/>
    </row>
    <row r="56" spans="1:12">
      <c r="A56" s="5">
        <v>11001005</v>
      </c>
      <c r="B56" s="5" t="str">
        <f t="shared" si="0"/>
        <v>메인 스테이지</v>
      </c>
      <c r="C56" s="5" t="str">
        <f t="shared" si="1"/>
        <v>초회</v>
      </c>
      <c r="D56" s="5">
        <f>INDEX('!참조_ENUM'!$F$3:$F$51,MATCH(E56,'!참조_ENUM'!$G$3:$G$51,0))</f>
        <v>8</v>
      </c>
      <c r="E56" s="5" t="s">
        <v>105</v>
      </c>
      <c r="F56" s="5">
        <v>19</v>
      </c>
      <c r="G56" s="5">
        <v>1</v>
      </c>
      <c r="H56" s="5">
        <v>1</v>
      </c>
      <c r="I56" s="5">
        <v>250000</v>
      </c>
      <c r="J56" s="5" t="b">
        <f t="shared" si="7"/>
        <v>1</v>
      </c>
      <c r="K56" s="5">
        <v>2</v>
      </c>
      <c r="L56" s="5"/>
    </row>
    <row r="57" spans="1:12">
      <c r="A57" s="5">
        <v>11001005</v>
      </c>
      <c r="B57" s="5" t="str">
        <f t="shared" si="0"/>
        <v>메인 스테이지</v>
      </c>
      <c r="C57" s="5" t="str">
        <f t="shared" si="1"/>
        <v>초회</v>
      </c>
      <c r="D57" s="5">
        <f>INDEX('!참조_ENUM'!$F$3:$F$51,MATCH(E57,'!참조_ENUM'!$G$3:$G$51,0))</f>
        <v>8</v>
      </c>
      <c r="E57" s="5" t="s">
        <v>105</v>
      </c>
      <c r="F57" s="5">
        <v>22</v>
      </c>
      <c r="G57" s="5">
        <v>1</v>
      </c>
      <c r="H57" s="5">
        <v>1</v>
      </c>
      <c r="I57" s="5">
        <v>250000</v>
      </c>
      <c r="J57" s="5" t="b">
        <f t="shared" si="7"/>
        <v>0</v>
      </c>
      <c r="K57" s="5">
        <v>0</v>
      </c>
      <c r="L57" s="5"/>
    </row>
    <row r="58" spans="1:12">
      <c r="A58" s="5">
        <v>11001005</v>
      </c>
      <c r="B58" s="5" t="str">
        <f t="shared" si="0"/>
        <v>메인 스테이지</v>
      </c>
      <c r="C58" s="5" t="str">
        <f t="shared" si="1"/>
        <v>초회</v>
      </c>
      <c r="D58" s="5">
        <f>INDEX('!참조_ENUM'!$F$3:$F$51,MATCH(E58,'!참조_ENUM'!$G$3:$G$51,0))</f>
        <v>8</v>
      </c>
      <c r="E58" s="5" t="s">
        <v>105</v>
      </c>
      <c r="F58" s="5">
        <v>24</v>
      </c>
      <c r="G58" s="5">
        <v>1</v>
      </c>
      <c r="H58" s="5">
        <v>1</v>
      </c>
      <c r="I58" s="5">
        <v>250000</v>
      </c>
      <c r="J58" s="5" t="b">
        <f t="shared" si="7"/>
        <v>0</v>
      </c>
      <c r="K58" s="5">
        <v>0</v>
      </c>
      <c r="L58" s="5"/>
    </row>
    <row r="59" spans="1:12" s="48" customFormat="1">
      <c r="A59" s="47">
        <v>12001005</v>
      </c>
      <c r="B59" s="47" t="str">
        <f t="shared" si="0"/>
        <v>메인 스테이지</v>
      </c>
      <c r="C59" s="47" t="str">
        <f t="shared" si="1"/>
        <v>별 보상</v>
      </c>
      <c r="D59" s="47">
        <f>INDEX('!참조_ENUM'!$F$3:$F$51,MATCH(E59,'!참조_ENUM'!$G$3:$G$51,0))</f>
        <v>2</v>
      </c>
      <c r="E59" s="47" t="s">
        <v>100</v>
      </c>
      <c r="F59" s="47">
        <v>30</v>
      </c>
      <c r="G59" s="47">
        <v>30</v>
      </c>
      <c r="H59" s="47">
        <v>0</v>
      </c>
      <c r="I59" s="47">
        <v>1000000</v>
      </c>
      <c r="J59" s="47" t="b">
        <f t="shared" si="7"/>
        <v>1</v>
      </c>
      <c r="K59" s="47">
        <v>1</v>
      </c>
      <c r="L59" s="47"/>
    </row>
    <row r="60" spans="1:12" s="46" customFormat="1">
      <c r="A60" s="45">
        <v>10001006</v>
      </c>
      <c r="B60" s="45" t="str">
        <f t="shared" si="0"/>
        <v>메인 스테이지</v>
      </c>
      <c r="C60" s="45" t="str">
        <f t="shared" si="1"/>
        <v>통상</v>
      </c>
      <c r="D60" s="45">
        <f>INDEX('!참조_ENUM'!$F$3:$F$51,MATCH(E60,'!참조_ENUM'!$G$3:$G$51,0))</f>
        <v>114</v>
      </c>
      <c r="E60" s="45" t="s">
        <v>106</v>
      </c>
      <c r="F60" s="45">
        <v>16</v>
      </c>
      <c r="G60" s="45">
        <v>5</v>
      </c>
      <c r="H60" s="45">
        <v>0</v>
      </c>
      <c r="I60" s="45">
        <v>1000000</v>
      </c>
      <c r="J60" s="45" t="b">
        <f t="shared" si="7"/>
        <v>0</v>
      </c>
      <c r="K60" s="45">
        <v>0</v>
      </c>
      <c r="L60" s="45"/>
    </row>
    <row r="61" spans="1:12" s="46" customFormat="1">
      <c r="A61" s="45">
        <v>10001006</v>
      </c>
      <c r="B61" s="45" t="str">
        <f t="shared" si="0"/>
        <v>메인 스테이지</v>
      </c>
      <c r="C61" s="45" t="str">
        <f t="shared" si="1"/>
        <v>통상</v>
      </c>
      <c r="D61" s="45">
        <f>INDEX('!참조_ENUM'!$F$3:$F$51,MATCH(E61,'!참조_ENUM'!$G$3:$G$51,0))</f>
        <v>102</v>
      </c>
      <c r="E61" s="45" t="s">
        <v>87</v>
      </c>
      <c r="F61" s="45">
        <v>6</v>
      </c>
      <c r="G61" s="45">
        <v>10</v>
      </c>
      <c r="H61" s="45">
        <v>0</v>
      </c>
      <c r="I61" s="45">
        <v>1000000</v>
      </c>
      <c r="J61" s="45" t="b">
        <f t="shared" si="7"/>
        <v>0</v>
      </c>
      <c r="K61" s="45">
        <v>0</v>
      </c>
      <c r="L61" s="45"/>
    </row>
    <row r="62" spans="1:12" s="46" customFormat="1">
      <c r="A62" s="45">
        <v>10001006</v>
      </c>
      <c r="B62" s="45" t="str">
        <f t="shared" si="0"/>
        <v>메인 스테이지</v>
      </c>
      <c r="C62" s="45" t="str">
        <f t="shared" si="1"/>
        <v>통상</v>
      </c>
      <c r="D62" s="45">
        <f>INDEX('!참조_ENUM'!$F$3:$F$51,MATCH(E62,'!참조_ENUM'!$G$3:$G$51,0))</f>
        <v>8</v>
      </c>
      <c r="E62" s="45" t="s">
        <v>105</v>
      </c>
      <c r="F62" s="45">
        <v>1</v>
      </c>
      <c r="G62" s="45">
        <v>1</v>
      </c>
      <c r="H62" s="45">
        <v>0</v>
      </c>
      <c r="I62" s="45">
        <v>250000</v>
      </c>
      <c r="J62" s="45" t="b">
        <f t="shared" si="7"/>
        <v>1</v>
      </c>
      <c r="K62" s="45">
        <v>1</v>
      </c>
      <c r="L62" s="45"/>
    </row>
    <row r="63" spans="1:12" s="46" customFormat="1">
      <c r="A63" s="45">
        <v>10001006</v>
      </c>
      <c r="B63" s="45" t="str">
        <f t="shared" si="0"/>
        <v>메인 스테이지</v>
      </c>
      <c r="C63" s="45" t="str">
        <f t="shared" si="1"/>
        <v>통상</v>
      </c>
      <c r="D63" s="45">
        <f>INDEX('!참조_ENUM'!$F$3:$F$51,MATCH(E63,'!참조_ENUM'!$G$3:$G$51,0))</f>
        <v>8</v>
      </c>
      <c r="E63" s="45" t="s">
        <v>105</v>
      </c>
      <c r="F63" s="45">
        <v>2</v>
      </c>
      <c r="G63" s="45">
        <v>1</v>
      </c>
      <c r="H63" s="45">
        <v>0</v>
      </c>
      <c r="I63" s="45">
        <v>250000</v>
      </c>
      <c r="J63" s="45" t="b">
        <f>IF(K63&gt;0,TRUE,FALSE)</f>
        <v>1</v>
      </c>
      <c r="K63" s="45">
        <v>2</v>
      </c>
      <c r="L63" s="45"/>
    </row>
    <row r="64" spans="1:12" s="46" customFormat="1">
      <c r="A64" s="45">
        <v>10001006</v>
      </c>
      <c r="B64" s="45" t="str">
        <f t="shared" si="0"/>
        <v>메인 스테이지</v>
      </c>
      <c r="C64" s="45" t="str">
        <f t="shared" si="1"/>
        <v>통상</v>
      </c>
      <c r="D64" s="45">
        <f>INDEX('!참조_ENUM'!$F$3:$F$51,MATCH(E64,'!참조_ENUM'!$G$3:$G$51,0))</f>
        <v>8</v>
      </c>
      <c r="E64" s="45" t="s">
        <v>105</v>
      </c>
      <c r="F64" s="45">
        <v>11</v>
      </c>
      <c r="G64" s="45">
        <v>1</v>
      </c>
      <c r="H64" s="45">
        <v>0</v>
      </c>
      <c r="I64" s="45">
        <v>250000</v>
      </c>
      <c r="J64" s="45" t="b">
        <f t="shared" ref="J64:J73" si="8">IF(K64&gt;0,TRUE,FALSE)</f>
        <v>1</v>
      </c>
      <c r="K64" s="45">
        <v>3</v>
      </c>
      <c r="L64" s="45"/>
    </row>
    <row r="65" spans="1:12" s="46" customFormat="1">
      <c r="A65" s="45">
        <v>10001006</v>
      </c>
      <c r="B65" s="45" t="str">
        <f t="shared" si="0"/>
        <v>메인 스테이지</v>
      </c>
      <c r="C65" s="45" t="str">
        <f t="shared" si="1"/>
        <v>통상</v>
      </c>
      <c r="D65" s="45">
        <f>INDEX('!참조_ENUM'!$F$3:$F$51,MATCH(E65,'!참조_ENUM'!$G$3:$G$51,0))</f>
        <v>8</v>
      </c>
      <c r="E65" s="45" t="s">
        <v>105</v>
      </c>
      <c r="F65" s="45">
        <v>12</v>
      </c>
      <c r="G65" s="45">
        <v>1</v>
      </c>
      <c r="H65" s="45">
        <v>0</v>
      </c>
      <c r="I65" s="45">
        <v>250000</v>
      </c>
      <c r="J65" s="45" t="b">
        <f t="shared" si="8"/>
        <v>0</v>
      </c>
      <c r="K65" s="45">
        <v>0</v>
      </c>
      <c r="L65" s="45"/>
    </row>
    <row r="66" spans="1:12">
      <c r="A66" s="5">
        <v>11001006</v>
      </c>
      <c r="B66" s="5" t="str">
        <f t="shared" si="0"/>
        <v>메인 스테이지</v>
      </c>
      <c r="C66" s="5" t="str">
        <f t="shared" si="1"/>
        <v>초회</v>
      </c>
      <c r="D66" s="5">
        <f>INDEX('!참조_ENUM'!$F$3:$F$51,MATCH(E66,'!참조_ENUM'!$G$3:$G$51,0))</f>
        <v>8</v>
      </c>
      <c r="E66" s="5" t="s">
        <v>105</v>
      </c>
      <c r="F66" s="5">
        <v>15</v>
      </c>
      <c r="G66" s="5">
        <v>1</v>
      </c>
      <c r="H66" s="5">
        <v>1</v>
      </c>
      <c r="I66" s="5">
        <v>250000</v>
      </c>
      <c r="J66" s="5" t="b">
        <f t="shared" si="8"/>
        <v>1</v>
      </c>
      <c r="K66" s="5">
        <v>1</v>
      </c>
      <c r="L66" s="5"/>
    </row>
    <row r="67" spans="1:12">
      <c r="A67" s="5">
        <v>11001006</v>
      </c>
      <c r="B67" s="5" t="str">
        <f t="shared" si="0"/>
        <v>메인 스테이지</v>
      </c>
      <c r="C67" s="5" t="str">
        <f t="shared" si="1"/>
        <v>초회</v>
      </c>
      <c r="D67" s="5">
        <f>INDEX('!참조_ENUM'!$F$3:$F$51,MATCH(E67,'!참조_ENUM'!$G$3:$G$51,0))</f>
        <v>8</v>
      </c>
      <c r="E67" s="5" t="s">
        <v>105</v>
      </c>
      <c r="F67" s="5">
        <v>19</v>
      </c>
      <c r="G67" s="5">
        <v>1</v>
      </c>
      <c r="H67" s="5">
        <v>1</v>
      </c>
      <c r="I67" s="5">
        <v>250000</v>
      </c>
      <c r="J67" s="5" t="b">
        <f t="shared" si="8"/>
        <v>1</v>
      </c>
      <c r="K67" s="5">
        <v>2</v>
      </c>
      <c r="L67" s="5"/>
    </row>
    <row r="68" spans="1:12">
      <c r="A68" s="5">
        <v>11001006</v>
      </c>
      <c r="B68" s="5" t="str">
        <f t="shared" si="0"/>
        <v>메인 스테이지</v>
      </c>
      <c r="C68" s="5" t="str">
        <f t="shared" si="1"/>
        <v>초회</v>
      </c>
      <c r="D68" s="5">
        <f>INDEX('!참조_ENUM'!$F$3:$F$51,MATCH(E68,'!참조_ENUM'!$G$3:$G$51,0))</f>
        <v>8</v>
      </c>
      <c r="E68" s="5" t="s">
        <v>105</v>
      </c>
      <c r="F68" s="5">
        <v>22</v>
      </c>
      <c r="G68" s="5">
        <v>1</v>
      </c>
      <c r="H68" s="5">
        <v>1</v>
      </c>
      <c r="I68" s="5">
        <v>250000</v>
      </c>
      <c r="J68" s="5" t="b">
        <f t="shared" si="8"/>
        <v>0</v>
      </c>
      <c r="K68" s="5">
        <v>0</v>
      </c>
      <c r="L68" s="5"/>
    </row>
    <row r="69" spans="1:12">
      <c r="A69" s="5">
        <v>11001006</v>
      </c>
      <c r="B69" s="5" t="str">
        <f t="shared" ref="B69:B165" si="9">IF(MID(A69, 1, 1) = "1", "메인 스테이지", IF(MID(A69, 1, 1) = "2", "일일던전", IF(MID(A69, 1, 1) = "3", "보스전", "다른 경우")))</f>
        <v>메인 스테이지</v>
      </c>
      <c r="C69" s="5" t="str">
        <f t="shared" ref="C69:C165" si="10">IF(MID(A69, 2, 1) = "0", "통상", IF(MID(A69, 2, 1) = "1", "초회", IF(MID(A69, 2, 1) = "2", "별 보상", "다른 경우")))</f>
        <v>초회</v>
      </c>
      <c r="D69" s="5">
        <f>INDEX('!참조_ENUM'!$F$3:$F$51,MATCH(E69,'!참조_ENUM'!$G$3:$G$51,0))</f>
        <v>8</v>
      </c>
      <c r="E69" s="5" t="s">
        <v>105</v>
      </c>
      <c r="F69" s="5">
        <v>24</v>
      </c>
      <c r="G69" s="5">
        <v>1</v>
      </c>
      <c r="H69" s="5">
        <v>1</v>
      </c>
      <c r="I69" s="5">
        <v>250000</v>
      </c>
      <c r="J69" s="5" t="b">
        <f t="shared" si="8"/>
        <v>0</v>
      </c>
      <c r="K69" s="5">
        <v>0</v>
      </c>
      <c r="L69" s="5"/>
    </row>
    <row r="70" spans="1:12" s="48" customFormat="1">
      <c r="A70" s="47">
        <v>12001006</v>
      </c>
      <c r="B70" s="47" t="str">
        <f t="shared" si="9"/>
        <v>메인 스테이지</v>
      </c>
      <c r="C70" s="47" t="str">
        <f t="shared" si="10"/>
        <v>별 보상</v>
      </c>
      <c r="D70" s="47">
        <f>INDEX('!참조_ENUM'!$F$3:$F$51,MATCH(E70,'!참조_ENUM'!$G$3:$G$51,0))</f>
        <v>2</v>
      </c>
      <c r="E70" s="47" t="s">
        <v>100</v>
      </c>
      <c r="F70" s="47">
        <v>30</v>
      </c>
      <c r="G70" s="47">
        <v>30</v>
      </c>
      <c r="H70" s="47">
        <v>0</v>
      </c>
      <c r="I70" s="47">
        <v>1000000</v>
      </c>
      <c r="J70" s="47" t="b">
        <f t="shared" si="8"/>
        <v>1</v>
      </c>
      <c r="K70" s="47">
        <v>1</v>
      </c>
      <c r="L70" s="47"/>
    </row>
    <row r="71" spans="1:12" s="46" customFormat="1">
      <c r="A71" s="45">
        <v>10001007</v>
      </c>
      <c r="B71" s="45" t="str">
        <f t="shared" si="9"/>
        <v>메인 스테이지</v>
      </c>
      <c r="C71" s="45" t="str">
        <f t="shared" si="10"/>
        <v>통상</v>
      </c>
      <c r="D71" s="45">
        <f>INDEX('!참조_ENUM'!$F$3:$F$51,MATCH(E71,'!참조_ENUM'!$G$3:$G$51,0))</f>
        <v>114</v>
      </c>
      <c r="E71" s="45" t="s">
        <v>106</v>
      </c>
      <c r="F71" s="45">
        <v>16</v>
      </c>
      <c r="G71" s="45">
        <v>5</v>
      </c>
      <c r="H71" s="45">
        <v>0</v>
      </c>
      <c r="I71" s="45">
        <v>1000000</v>
      </c>
      <c r="J71" s="45" t="b">
        <f t="shared" si="8"/>
        <v>0</v>
      </c>
      <c r="K71" s="45">
        <v>0</v>
      </c>
      <c r="L71" s="45"/>
    </row>
    <row r="72" spans="1:12" s="46" customFormat="1">
      <c r="A72" s="45">
        <v>10001007</v>
      </c>
      <c r="B72" s="45" t="str">
        <f t="shared" si="9"/>
        <v>메인 스테이지</v>
      </c>
      <c r="C72" s="45" t="str">
        <f t="shared" si="10"/>
        <v>통상</v>
      </c>
      <c r="D72" s="45">
        <f>INDEX('!참조_ENUM'!$F$3:$F$51,MATCH(E72,'!참조_ENUM'!$G$3:$G$51,0))</f>
        <v>102</v>
      </c>
      <c r="E72" s="45" t="s">
        <v>87</v>
      </c>
      <c r="F72" s="45">
        <v>6</v>
      </c>
      <c r="G72" s="45">
        <v>10</v>
      </c>
      <c r="H72" s="45">
        <v>0</v>
      </c>
      <c r="I72" s="45">
        <v>1000000</v>
      </c>
      <c r="J72" s="45" t="b">
        <f t="shared" si="8"/>
        <v>0</v>
      </c>
      <c r="K72" s="45">
        <v>0</v>
      </c>
      <c r="L72" s="45"/>
    </row>
    <row r="73" spans="1:12" s="46" customFormat="1">
      <c r="A73" s="45">
        <v>10001007</v>
      </c>
      <c r="B73" s="45" t="str">
        <f t="shared" si="9"/>
        <v>메인 스테이지</v>
      </c>
      <c r="C73" s="45" t="str">
        <f t="shared" si="10"/>
        <v>통상</v>
      </c>
      <c r="D73" s="45">
        <f>INDEX('!참조_ENUM'!$F$3:$F$51,MATCH(E73,'!참조_ENUM'!$G$3:$G$51,0))</f>
        <v>8</v>
      </c>
      <c r="E73" s="45" t="s">
        <v>105</v>
      </c>
      <c r="F73" s="45">
        <v>1</v>
      </c>
      <c r="G73" s="45">
        <v>1</v>
      </c>
      <c r="H73" s="45">
        <v>0</v>
      </c>
      <c r="I73" s="45">
        <v>250000</v>
      </c>
      <c r="J73" s="45" t="b">
        <f t="shared" si="8"/>
        <v>1</v>
      </c>
      <c r="K73" s="45">
        <v>1</v>
      </c>
      <c r="L73" s="45"/>
    </row>
    <row r="74" spans="1:12" s="46" customFormat="1">
      <c r="A74" s="45">
        <v>10001007</v>
      </c>
      <c r="B74" s="45" t="str">
        <f t="shared" si="9"/>
        <v>메인 스테이지</v>
      </c>
      <c r="C74" s="45" t="str">
        <f t="shared" si="10"/>
        <v>통상</v>
      </c>
      <c r="D74" s="45">
        <f>INDEX('!참조_ENUM'!$F$3:$F$51,MATCH(E74,'!참조_ENUM'!$G$3:$G$51,0))</f>
        <v>8</v>
      </c>
      <c r="E74" s="45" t="s">
        <v>105</v>
      </c>
      <c r="F74" s="45">
        <v>2</v>
      </c>
      <c r="G74" s="45">
        <v>1</v>
      </c>
      <c r="H74" s="45">
        <v>0</v>
      </c>
      <c r="I74" s="45">
        <v>250000</v>
      </c>
      <c r="J74" s="45" t="b">
        <f>IF(K74&gt;0,TRUE,FALSE)</f>
        <v>1</v>
      </c>
      <c r="K74" s="45">
        <v>2</v>
      </c>
      <c r="L74" s="45"/>
    </row>
    <row r="75" spans="1:12" s="46" customFormat="1">
      <c r="A75" s="45">
        <v>10001007</v>
      </c>
      <c r="B75" s="45" t="str">
        <f t="shared" si="9"/>
        <v>메인 스테이지</v>
      </c>
      <c r="C75" s="45" t="str">
        <f t="shared" si="10"/>
        <v>통상</v>
      </c>
      <c r="D75" s="45">
        <f>INDEX('!참조_ENUM'!$F$3:$F$51,MATCH(E75,'!참조_ENUM'!$G$3:$G$51,0))</f>
        <v>8</v>
      </c>
      <c r="E75" s="45" t="s">
        <v>105</v>
      </c>
      <c r="F75" s="45">
        <v>11</v>
      </c>
      <c r="G75" s="45">
        <v>1</v>
      </c>
      <c r="H75" s="45">
        <v>0</v>
      </c>
      <c r="I75" s="45">
        <v>250000</v>
      </c>
      <c r="J75" s="45" t="b">
        <f t="shared" ref="J75:J84" si="11">IF(K75&gt;0,TRUE,FALSE)</f>
        <v>1</v>
      </c>
      <c r="K75" s="45">
        <v>3</v>
      </c>
      <c r="L75" s="45"/>
    </row>
    <row r="76" spans="1:12" s="46" customFormat="1">
      <c r="A76" s="45">
        <v>10001007</v>
      </c>
      <c r="B76" s="45" t="str">
        <f t="shared" si="9"/>
        <v>메인 스테이지</v>
      </c>
      <c r="C76" s="45" t="str">
        <f t="shared" si="10"/>
        <v>통상</v>
      </c>
      <c r="D76" s="45">
        <f>INDEX('!참조_ENUM'!$F$3:$F$51,MATCH(E76,'!참조_ENUM'!$G$3:$G$51,0))</f>
        <v>8</v>
      </c>
      <c r="E76" s="45" t="s">
        <v>105</v>
      </c>
      <c r="F76" s="45">
        <v>12</v>
      </c>
      <c r="G76" s="45">
        <v>1</v>
      </c>
      <c r="H76" s="45">
        <v>0</v>
      </c>
      <c r="I76" s="45">
        <v>250000</v>
      </c>
      <c r="J76" s="45" t="b">
        <f t="shared" si="11"/>
        <v>0</v>
      </c>
      <c r="K76" s="45">
        <v>0</v>
      </c>
      <c r="L76" s="45"/>
    </row>
    <row r="77" spans="1:12">
      <c r="A77" s="5">
        <v>11001007</v>
      </c>
      <c r="B77" s="5" t="str">
        <f t="shared" si="9"/>
        <v>메인 스테이지</v>
      </c>
      <c r="C77" s="5" t="str">
        <f t="shared" si="10"/>
        <v>초회</v>
      </c>
      <c r="D77" s="5">
        <f>INDEX('!참조_ENUM'!$F$3:$F$51,MATCH(E77,'!참조_ENUM'!$G$3:$G$51,0))</f>
        <v>8</v>
      </c>
      <c r="E77" s="5" t="s">
        <v>105</v>
      </c>
      <c r="F77" s="5">
        <v>15</v>
      </c>
      <c r="G77" s="5">
        <v>1</v>
      </c>
      <c r="H77" s="5">
        <v>1</v>
      </c>
      <c r="I77" s="5">
        <v>250000</v>
      </c>
      <c r="J77" s="5" t="b">
        <f t="shared" si="11"/>
        <v>1</v>
      </c>
      <c r="K77" s="5">
        <v>1</v>
      </c>
      <c r="L77" s="5"/>
    </row>
    <row r="78" spans="1:12">
      <c r="A78" s="5">
        <v>11001007</v>
      </c>
      <c r="B78" s="5" t="str">
        <f t="shared" si="9"/>
        <v>메인 스테이지</v>
      </c>
      <c r="C78" s="5" t="str">
        <f t="shared" si="10"/>
        <v>초회</v>
      </c>
      <c r="D78" s="5">
        <f>INDEX('!참조_ENUM'!$F$3:$F$51,MATCH(E78,'!참조_ENUM'!$G$3:$G$51,0))</f>
        <v>8</v>
      </c>
      <c r="E78" s="5" t="s">
        <v>105</v>
      </c>
      <c r="F78" s="5">
        <v>19</v>
      </c>
      <c r="G78" s="5">
        <v>1</v>
      </c>
      <c r="H78" s="5">
        <v>1</v>
      </c>
      <c r="I78" s="5">
        <v>250000</v>
      </c>
      <c r="J78" s="5" t="b">
        <f t="shared" si="11"/>
        <v>1</v>
      </c>
      <c r="K78" s="5">
        <v>2</v>
      </c>
      <c r="L78" s="5"/>
    </row>
    <row r="79" spans="1:12">
      <c r="A79" s="5">
        <v>11001007</v>
      </c>
      <c r="B79" s="5" t="str">
        <f t="shared" si="9"/>
        <v>메인 스테이지</v>
      </c>
      <c r="C79" s="5" t="str">
        <f t="shared" si="10"/>
        <v>초회</v>
      </c>
      <c r="D79" s="5">
        <f>INDEX('!참조_ENUM'!$F$3:$F$51,MATCH(E79,'!참조_ENUM'!$G$3:$G$51,0))</f>
        <v>8</v>
      </c>
      <c r="E79" s="5" t="s">
        <v>105</v>
      </c>
      <c r="F79" s="5">
        <v>22</v>
      </c>
      <c r="G79" s="5">
        <v>1</v>
      </c>
      <c r="H79" s="5">
        <v>1</v>
      </c>
      <c r="I79" s="5">
        <v>250000</v>
      </c>
      <c r="J79" s="5" t="b">
        <f t="shared" si="11"/>
        <v>0</v>
      </c>
      <c r="K79" s="5">
        <v>0</v>
      </c>
      <c r="L79" s="5"/>
    </row>
    <row r="80" spans="1:12">
      <c r="A80" s="5">
        <v>11001007</v>
      </c>
      <c r="B80" s="5" t="str">
        <f t="shared" si="9"/>
        <v>메인 스테이지</v>
      </c>
      <c r="C80" s="5" t="str">
        <f t="shared" si="10"/>
        <v>초회</v>
      </c>
      <c r="D80" s="5">
        <f>INDEX('!참조_ENUM'!$F$3:$F$51,MATCH(E80,'!참조_ENUM'!$G$3:$G$51,0))</f>
        <v>8</v>
      </c>
      <c r="E80" s="5" t="s">
        <v>105</v>
      </c>
      <c r="F80" s="5">
        <v>24</v>
      </c>
      <c r="G80" s="5">
        <v>1</v>
      </c>
      <c r="H80" s="5">
        <v>1</v>
      </c>
      <c r="I80" s="5">
        <v>250000</v>
      </c>
      <c r="J80" s="5" t="b">
        <f t="shared" si="11"/>
        <v>0</v>
      </c>
      <c r="K80" s="5">
        <v>0</v>
      </c>
      <c r="L80" s="5"/>
    </row>
    <row r="81" spans="1:12" s="48" customFormat="1">
      <c r="A81" s="47">
        <v>12001007</v>
      </c>
      <c r="B81" s="47" t="str">
        <f t="shared" si="9"/>
        <v>메인 스테이지</v>
      </c>
      <c r="C81" s="47" t="str">
        <f t="shared" si="10"/>
        <v>별 보상</v>
      </c>
      <c r="D81" s="47">
        <f>INDEX('!참조_ENUM'!$F$3:$F$51,MATCH(E81,'!참조_ENUM'!$G$3:$G$51,0))</f>
        <v>2</v>
      </c>
      <c r="E81" s="47" t="s">
        <v>100</v>
      </c>
      <c r="F81" s="47">
        <v>30</v>
      </c>
      <c r="G81" s="47">
        <v>30</v>
      </c>
      <c r="H81" s="47">
        <v>0</v>
      </c>
      <c r="I81" s="47">
        <v>1000000</v>
      </c>
      <c r="J81" s="47" t="b">
        <f t="shared" si="11"/>
        <v>1</v>
      </c>
      <c r="K81" s="47">
        <v>1</v>
      </c>
      <c r="L81" s="47"/>
    </row>
    <row r="82" spans="1:12" s="46" customFormat="1">
      <c r="A82" s="45">
        <v>10001008</v>
      </c>
      <c r="B82" s="45" t="str">
        <f t="shared" si="9"/>
        <v>메인 스테이지</v>
      </c>
      <c r="C82" s="45" t="str">
        <f t="shared" si="10"/>
        <v>통상</v>
      </c>
      <c r="D82" s="45">
        <f>INDEX('!참조_ENUM'!$F$3:$F$51,MATCH(E82,'!참조_ENUM'!$G$3:$G$51,0))</f>
        <v>114</v>
      </c>
      <c r="E82" s="45" t="s">
        <v>106</v>
      </c>
      <c r="F82" s="45">
        <v>16</v>
      </c>
      <c r="G82" s="45">
        <v>5</v>
      </c>
      <c r="H82" s="45">
        <v>0</v>
      </c>
      <c r="I82" s="45">
        <v>1000000</v>
      </c>
      <c r="J82" s="45" t="b">
        <f t="shared" si="11"/>
        <v>0</v>
      </c>
      <c r="K82" s="45">
        <v>0</v>
      </c>
      <c r="L82" s="45"/>
    </row>
    <row r="83" spans="1:12" s="46" customFormat="1">
      <c r="A83" s="45">
        <v>10001008</v>
      </c>
      <c r="B83" s="45" t="str">
        <f t="shared" si="9"/>
        <v>메인 스테이지</v>
      </c>
      <c r="C83" s="45" t="str">
        <f t="shared" si="10"/>
        <v>통상</v>
      </c>
      <c r="D83" s="45">
        <f>INDEX('!참조_ENUM'!$F$3:$F$51,MATCH(E83,'!참조_ENUM'!$G$3:$G$51,0))</f>
        <v>102</v>
      </c>
      <c r="E83" s="45" t="s">
        <v>87</v>
      </c>
      <c r="F83" s="45">
        <v>6</v>
      </c>
      <c r="G83" s="45">
        <v>10</v>
      </c>
      <c r="H83" s="45">
        <v>0</v>
      </c>
      <c r="I83" s="45">
        <v>1000000</v>
      </c>
      <c r="J83" s="45" t="b">
        <f t="shared" si="11"/>
        <v>0</v>
      </c>
      <c r="K83" s="45">
        <v>0</v>
      </c>
      <c r="L83" s="45"/>
    </row>
    <row r="84" spans="1:12" s="46" customFormat="1">
      <c r="A84" s="45">
        <v>10001008</v>
      </c>
      <c r="B84" s="45" t="str">
        <f t="shared" si="9"/>
        <v>메인 스테이지</v>
      </c>
      <c r="C84" s="45" t="str">
        <f t="shared" si="10"/>
        <v>통상</v>
      </c>
      <c r="D84" s="45">
        <f>INDEX('!참조_ENUM'!$F$3:$F$51,MATCH(E84,'!참조_ENUM'!$G$3:$G$51,0))</f>
        <v>8</v>
      </c>
      <c r="E84" s="45" t="s">
        <v>105</v>
      </c>
      <c r="F84" s="45">
        <v>1</v>
      </c>
      <c r="G84" s="45">
        <v>1</v>
      </c>
      <c r="H84" s="45">
        <v>0</v>
      </c>
      <c r="I84" s="45">
        <v>250000</v>
      </c>
      <c r="J84" s="45" t="b">
        <f t="shared" si="11"/>
        <v>1</v>
      </c>
      <c r="K84" s="45">
        <v>1</v>
      </c>
      <c r="L84" s="45"/>
    </row>
    <row r="85" spans="1:12" s="46" customFormat="1">
      <c r="A85" s="45">
        <v>10001008</v>
      </c>
      <c r="B85" s="45" t="str">
        <f t="shared" si="9"/>
        <v>메인 스테이지</v>
      </c>
      <c r="C85" s="45" t="str">
        <f t="shared" si="10"/>
        <v>통상</v>
      </c>
      <c r="D85" s="45">
        <f>INDEX('!참조_ENUM'!$F$3:$F$51,MATCH(E85,'!참조_ENUM'!$G$3:$G$51,0))</f>
        <v>8</v>
      </c>
      <c r="E85" s="45" t="s">
        <v>105</v>
      </c>
      <c r="F85" s="45">
        <v>2</v>
      </c>
      <c r="G85" s="45">
        <v>1</v>
      </c>
      <c r="H85" s="45">
        <v>0</v>
      </c>
      <c r="I85" s="45">
        <v>250000</v>
      </c>
      <c r="J85" s="45" t="b">
        <f>IF(K85&gt;0,TRUE,FALSE)</f>
        <v>1</v>
      </c>
      <c r="K85" s="45">
        <v>2</v>
      </c>
      <c r="L85" s="45"/>
    </row>
    <row r="86" spans="1:12" s="46" customFormat="1">
      <c r="A86" s="45">
        <v>10001008</v>
      </c>
      <c r="B86" s="45" t="str">
        <f t="shared" si="9"/>
        <v>메인 스테이지</v>
      </c>
      <c r="C86" s="45" t="str">
        <f t="shared" si="10"/>
        <v>통상</v>
      </c>
      <c r="D86" s="45">
        <f>INDEX('!참조_ENUM'!$F$3:$F$51,MATCH(E86,'!참조_ENUM'!$G$3:$G$51,0))</f>
        <v>8</v>
      </c>
      <c r="E86" s="45" t="s">
        <v>105</v>
      </c>
      <c r="F86" s="45">
        <v>11</v>
      </c>
      <c r="G86" s="45">
        <v>1</v>
      </c>
      <c r="H86" s="45">
        <v>0</v>
      </c>
      <c r="I86" s="45">
        <v>250000</v>
      </c>
      <c r="J86" s="45" t="b">
        <f t="shared" ref="J86:J95" si="12">IF(K86&gt;0,TRUE,FALSE)</f>
        <v>1</v>
      </c>
      <c r="K86" s="45">
        <v>3</v>
      </c>
      <c r="L86" s="45"/>
    </row>
    <row r="87" spans="1:12" s="46" customFormat="1">
      <c r="A87" s="45">
        <v>10001008</v>
      </c>
      <c r="B87" s="45" t="str">
        <f t="shared" si="9"/>
        <v>메인 스테이지</v>
      </c>
      <c r="C87" s="45" t="str">
        <f t="shared" si="10"/>
        <v>통상</v>
      </c>
      <c r="D87" s="45">
        <f>INDEX('!참조_ENUM'!$F$3:$F$51,MATCH(E87,'!참조_ENUM'!$G$3:$G$51,0))</f>
        <v>8</v>
      </c>
      <c r="E87" s="45" t="s">
        <v>105</v>
      </c>
      <c r="F87" s="45">
        <v>12</v>
      </c>
      <c r="G87" s="45">
        <v>1</v>
      </c>
      <c r="H87" s="45">
        <v>0</v>
      </c>
      <c r="I87" s="45">
        <v>250000</v>
      </c>
      <c r="J87" s="45" t="b">
        <f t="shared" si="12"/>
        <v>0</v>
      </c>
      <c r="K87" s="45">
        <v>0</v>
      </c>
      <c r="L87" s="45"/>
    </row>
    <row r="88" spans="1:12">
      <c r="A88" s="5">
        <v>11001008</v>
      </c>
      <c r="B88" s="5" t="str">
        <f t="shared" si="9"/>
        <v>메인 스테이지</v>
      </c>
      <c r="C88" s="5" t="str">
        <f t="shared" si="10"/>
        <v>초회</v>
      </c>
      <c r="D88" s="5">
        <f>INDEX('!참조_ENUM'!$F$3:$F$51,MATCH(E88,'!참조_ENUM'!$G$3:$G$51,0))</f>
        <v>8</v>
      </c>
      <c r="E88" s="5" t="s">
        <v>105</v>
      </c>
      <c r="F88" s="5">
        <v>15</v>
      </c>
      <c r="G88" s="5">
        <v>1</v>
      </c>
      <c r="H88" s="5">
        <v>1</v>
      </c>
      <c r="I88" s="5">
        <v>250000</v>
      </c>
      <c r="J88" s="5" t="b">
        <f t="shared" si="12"/>
        <v>1</v>
      </c>
      <c r="K88" s="5">
        <v>1</v>
      </c>
      <c r="L88" s="5"/>
    </row>
    <row r="89" spans="1:12">
      <c r="A89" s="5">
        <v>11001008</v>
      </c>
      <c r="B89" s="5" t="str">
        <f t="shared" si="9"/>
        <v>메인 스테이지</v>
      </c>
      <c r="C89" s="5" t="str">
        <f t="shared" si="10"/>
        <v>초회</v>
      </c>
      <c r="D89" s="5">
        <f>INDEX('!참조_ENUM'!$F$3:$F$51,MATCH(E89,'!참조_ENUM'!$G$3:$G$51,0))</f>
        <v>8</v>
      </c>
      <c r="E89" s="5" t="s">
        <v>105</v>
      </c>
      <c r="F89" s="5">
        <v>19</v>
      </c>
      <c r="G89" s="5">
        <v>1</v>
      </c>
      <c r="H89" s="5">
        <v>1</v>
      </c>
      <c r="I89" s="5">
        <v>250000</v>
      </c>
      <c r="J89" s="5" t="b">
        <f t="shared" si="12"/>
        <v>1</v>
      </c>
      <c r="K89" s="5">
        <v>2</v>
      </c>
      <c r="L89" s="5"/>
    </row>
    <row r="90" spans="1:12">
      <c r="A90" s="5">
        <v>11001008</v>
      </c>
      <c r="B90" s="5" t="str">
        <f t="shared" si="9"/>
        <v>메인 스테이지</v>
      </c>
      <c r="C90" s="5" t="str">
        <f t="shared" si="10"/>
        <v>초회</v>
      </c>
      <c r="D90" s="5">
        <f>INDEX('!참조_ENUM'!$F$3:$F$51,MATCH(E90,'!참조_ENUM'!$G$3:$G$51,0))</f>
        <v>8</v>
      </c>
      <c r="E90" s="5" t="s">
        <v>105</v>
      </c>
      <c r="F90" s="5">
        <v>22</v>
      </c>
      <c r="G90" s="5">
        <v>1</v>
      </c>
      <c r="H90" s="5">
        <v>1</v>
      </c>
      <c r="I90" s="5">
        <v>250000</v>
      </c>
      <c r="J90" s="5" t="b">
        <f t="shared" si="12"/>
        <v>0</v>
      </c>
      <c r="K90" s="5">
        <v>0</v>
      </c>
      <c r="L90" s="5"/>
    </row>
    <row r="91" spans="1:12">
      <c r="A91" s="5">
        <v>11001008</v>
      </c>
      <c r="B91" s="5" t="str">
        <f t="shared" si="9"/>
        <v>메인 스테이지</v>
      </c>
      <c r="C91" s="5" t="str">
        <f t="shared" si="10"/>
        <v>초회</v>
      </c>
      <c r="D91" s="5">
        <f>INDEX('!참조_ENUM'!$F$3:$F$51,MATCH(E91,'!참조_ENUM'!$G$3:$G$51,0))</f>
        <v>8</v>
      </c>
      <c r="E91" s="5" t="s">
        <v>105</v>
      </c>
      <c r="F91" s="5">
        <v>24</v>
      </c>
      <c r="G91" s="5">
        <v>1</v>
      </c>
      <c r="H91" s="5">
        <v>1</v>
      </c>
      <c r="I91" s="5">
        <v>250000</v>
      </c>
      <c r="J91" s="5" t="b">
        <f t="shared" si="12"/>
        <v>0</v>
      </c>
      <c r="K91" s="5">
        <v>0</v>
      </c>
      <c r="L91" s="5"/>
    </row>
    <row r="92" spans="1:12" s="48" customFormat="1">
      <c r="A92" s="47">
        <v>12001008</v>
      </c>
      <c r="B92" s="47" t="str">
        <f t="shared" si="9"/>
        <v>메인 스테이지</v>
      </c>
      <c r="C92" s="47" t="str">
        <f t="shared" si="10"/>
        <v>별 보상</v>
      </c>
      <c r="D92" s="47">
        <f>INDEX('!참조_ENUM'!$F$3:$F$51,MATCH(E92,'!참조_ENUM'!$G$3:$G$51,0))</f>
        <v>2</v>
      </c>
      <c r="E92" s="47" t="s">
        <v>100</v>
      </c>
      <c r="F92" s="47">
        <v>30</v>
      </c>
      <c r="G92" s="47">
        <v>30</v>
      </c>
      <c r="H92" s="47">
        <v>0</v>
      </c>
      <c r="I92" s="47">
        <v>1000000</v>
      </c>
      <c r="J92" s="47" t="b">
        <f t="shared" si="12"/>
        <v>1</v>
      </c>
      <c r="K92" s="47">
        <v>1</v>
      </c>
      <c r="L92" s="47"/>
    </row>
    <row r="93" spans="1:12" s="46" customFormat="1">
      <c r="A93" s="45">
        <v>10001009</v>
      </c>
      <c r="B93" s="45" t="str">
        <f t="shared" si="9"/>
        <v>메인 스테이지</v>
      </c>
      <c r="C93" s="45" t="str">
        <f t="shared" si="10"/>
        <v>통상</v>
      </c>
      <c r="D93" s="45">
        <f>INDEX('!참조_ENUM'!$F$3:$F$51,MATCH(E93,'!참조_ENUM'!$G$3:$G$51,0))</f>
        <v>114</v>
      </c>
      <c r="E93" s="45" t="s">
        <v>106</v>
      </c>
      <c r="F93" s="45">
        <v>16</v>
      </c>
      <c r="G93" s="45">
        <v>5</v>
      </c>
      <c r="H93" s="45">
        <v>0</v>
      </c>
      <c r="I93" s="45">
        <v>1000000</v>
      </c>
      <c r="J93" s="45" t="b">
        <f t="shared" si="12"/>
        <v>0</v>
      </c>
      <c r="K93" s="45">
        <v>0</v>
      </c>
      <c r="L93" s="45"/>
    </row>
    <row r="94" spans="1:12" s="46" customFormat="1">
      <c r="A94" s="45">
        <v>10001009</v>
      </c>
      <c r="B94" s="45" t="str">
        <f t="shared" si="9"/>
        <v>메인 스테이지</v>
      </c>
      <c r="C94" s="45" t="str">
        <f t="shared" si="10"/>
        <v>통상</v>
      </c>
      <c r="D94" s="45">
        <f>INDEX('!참조_ENUM'!$F$3:$F$51,MATCH(E94,'!참조_ENUM'!$G$3:$G$51,0))</f>
        <v>102</v>
      </c>
      <c r="E94" s="45" t="s">
        <v>87</v>
      </c>
      <c r="F94" s="45">
        <v>6</v>
      </c>
      <c r="G94" s="45">
        <v>10</v>
      </c>
      <c r="H94" s="45">
        <v>0</v>
      </c>
      <c r="I94" s="45">
        <v>1000000</v>
      </c>
      <c r="J94" s="45" t="b">
        <f t="shared" si="12"/>
        <v>0</v>
      </c>
      <c r="K94" s="45">
        <v>0</v>
      </c>
      <c r="L94" s="45"/>
    </row>
    <row r="95" spans="1:12" s="46" customFormat="1">
      <c r="A95" s="45">
        <v>10001009</v>
      </c>
      <c r="B95" s="45" t="str">
        <f t="shared" si="9"/>
        <v>메인 스테이지</v>
      </c>
      <c r="C95" s="45" t="str">
        <f t="shared" si="10"/>
        <v>통상</v>
      </c>
      <c r="D95" s="45">
        <f>INDEX('!참조_ENUM'!$F$3:$F$51,MATCH(E95,'!참조_ENUM'!$G$3:$G$51,0))</f>
        <v>8</v>
      </c>
      <c r="E95" s="45" t="s">
        <v>105</v>
      </c>
      <c r="F95" s="45">
        <v>1</v>
      </c>
      <c r="G95" s="45">
        <v>1</v>
      </c>
      <c r="H95" s="45">
        <v>0</v>
      </c>
      <c r="I95" s="45">
        <v>250000</v>
      </c>
      <c r="J95" s="45" t="b">
        <f t="shared" si="12"/>
        <v>1</v>
      </c>
      <c r="K95" s="45">
        <v>1</v>
      </c>
      <c r="L95" s="45"/>
    </row>
    <row r="96" spans="1:12" s="46" customFormat="1">
      <c r="A96" s="45">
        <v>10001009</v>
      </c>
      <c r="B96" s="45" t="str">
        <f t="shared" si="9"/>
        <v>메인 스테이지</v>
      </c>
      <c r="C96" s="45" t="str">
        <f t="shared" si="10"/>
        <v>통상</v>
      </c>
      <c r="D96" s="45">
        <f>INDEX('!참조_ENUM'!$F$3:$F$51,MATCH(E96,'!참조_ENUM'!$G$3:$G$51,0))</f>
        <v>8</v>
      </c>
      <c r="E96" s="45" t="s">
        <v>105</v>
      </c>
      <c r="F96" s="45">
        <v>2</v>
      </c>
      <c r="G96" s="45">
        <v>1</v>
      </c>
      <c r="H96" s="45">
        <v>0</v>
      </c>
      <c r="I96" s="45">
        <v>250000</v>
      </c>
      <c r="J96" s="45" t="b">
        <f>IF(K96&gt;0,TRUE,FALSE)</f>
        <v>1</v>
      </c>
      <c r="K96" s="45">
        <v>2</v>
      </c>
      <c r="L96" s="45"/>
    </row>
    <row r="97" spans="1:12" s="46" customFormat="1">
      <c r="A97" s="45">
        <v>10001009</v>
      </c>
      <c r="B97" s="45" t="str">
        <f t="shared" si="9"/>
        <v>메인 스테이지</v>
      </c>
      <c r="C97" s="45" t="str">
        <f t="shared" si="10"/>
        <v>통상</v>
      </c>
      <c r="D97" s="45">
        <f>INDEX('!참조_ENUM'!$F$3:$F$51,MATCH(E97,'!참조_ENUM'!$G$3:$G$51,0))</f>
        <v>8</v>
      </c>
      <c r="E97" s="45" t="s">
        <v>105</v>
      </c>
      <c r="F97" s="45">
        <v>11</v>
      </c>
      <c r="G97" s="45">
        <v>1</v>
      </c>
      <c r="H97" s="45">
        <v>0</v>
      </c>
      <c r="I97" s="45">
        <v>250000</v>
      </c>
      <c r="J97" s="45" t="b">
        <f t="shared" ref="J97:J106" si="13">IF(K97&gt;0,TRUE,FALSE)</f>
        <v>1</v>
      </c>
      <c r="K97" s="45">
        <v>3</v>
      </c>
      <c r="L97" s="45"/>
    </row>
    <row r="98" spans="1:12" s="46" customFormat="1">
      <c r="A98" s="45">
        <v>10001009</v>
      </c>
      <c r="B98" s="45" t="str">
        <f t="shared" si="9"/>
        <v>메인 스테이지</v>
      </c>
      <c r="C98" s="45" t="str">
        <f t="shared" si="10"/>
        <v>통상</v>
      </c>
      <c r="D98" s="45">
        <f>INDEX('!참조_ENUM'!$F$3:$F$51,MATCH(E98,'!참조_ENUM'!$G$3:$G$51,0))</f>
        <v>8</v>
      </c>
      <c r="E98" s="45" t="s">
        <v>105</v>
      </c>
      <c r="F98" s="45">
        <v>12</v>
      </c>
      <c r="G98" s="45">
        <v>1</v>
      </c>
      <c r="H98" s="45">
        <v>0</v>
      </c>
      <c r="I98" s="45">
        <v>250000</v>
      </c>
      <c r="J98" s="45" t="b">
        <f t="shared" si="13"/>
        <v>0</v>
      </c>
      <c r="K98" s="45">
        <v>0</v>
      </c>
      <c r="L98" s="45"/>
    </row>
    <row r="99" spans="1:12">
      <c r="A99" s="5">
        <v>11001009</v>
      </c>
      <c r="B99" s="5" t="str">
        <f t="shared" si="9"/>
        <v>메인 스테이지</v>
      </c>
      <c r="C99" s="5" t="str">
        <f t="shared" si="10"/>
        <v>초회</v>
      </c>
      <c r="D99" s="5">
        <f>INDEX('!참조_ENUM'!$F$3:$F$51,MATCH(E99,'!참조_ENUM'!$G$3:$G$51,0))</f>
        <v>8</v>
      </c>
      <c r="E99" s="5" t="s">
        <v>105</v>
      </c>
      <c r="F99" s="5">
        <v>15</v>
      </c>
      <c r="G99" s="5">
        <v>1</v>
      </c>
      <c r="H99" s="5">
        <v>1</v>
      </c>
      <c r="I99" s="5">
        <v>250000</v>
      </c>
      <c r="J99" s="5" t="b">
        <f t="shared" si="13"/>
        <v>1</v>
      </c>
      <c r="K99" s="5">
        <v>1</v>
      </c>
      <c r="L99" s="5"/>
    </row>
    <row r="100" spans="1:12">
      <c r="A100" s="5">
        <v>11001009</v>
      </c>
      <c r="B100" s="5" t="str">
        <f t="shared" si="9"/>
        <v>메인 스테이지</v>
      </c>
      <c r="C100" s="5" t="str">
        <f t="shared" si="10"/>
        <v>초회</v>
      </c>
      <c r="D100" s="5">
        <f>INDEX('!참조_ENUM'!$F$3:$F$51,MATCH(E100,'!참조_ENUM'!$G$3:$G$51,0))</f>
        <v>8</v>
      </c>
      <c r="E100" s="5" t="s">
        <v>105</v>
      </c>
      <c r="F100" s="5">
        <v>19</v>
      </c>
      <c r="G100" s="5">
        <v>1</v>
      </c>
      <c r="H100" s="5">
        <v>1</v>
      </c>
      <c r="I100" s="5">
        <v>250000</v>
      </c>
      <c r="J100" s="5" t="b">
        <f t="shared" si="13"/>
        <v>1</v>
      </c>
      <c r="K100" s="5">
        <v>2</v>
      </c>
      <c r="L100" s="5"/>
    </row>
    <row r="101" spans="1:12">
      <c r="A101" s="5">
        <v>11001009</v>
      </c>
      <c r="B101" s="5" t="str">
        <f t="shared" si="9"/>
        <v>메인 스테이지</v>
      </c>
      <c r="C101" s="5" t="str">
        <f t="shared" si="10"/>
        <v>초회</v>
      </c>
      <c r="D101" s="5">
        <f>INDEX('!참조_ENUM'!$F$3:$F$51,MATCH(E101,'!참조_ENUM'!$G$3:$G$51,0))</f>
        <v>8</v>
      </c>
      <c r="E101" s="5" t="s">
        <v>105</v>
      </c>
      <c r="F101" s="5">
        <v>22</v>
      </c>
      <c r="G101" s="5">
        <v>1</v>
      </c>
      <c r="H101" s="5">
        <v>1</v>
      </c>
      <c r="I101" s="5">
        <v>250000</v>
      </c>
      <c r="J101" s="5" t="b">
        <f t="shared" si="13"/>
        <v>0</v>
      </c>
      <c r="K101" s="5">
        <v>0</v>
      </c>
      <c r="L101" s="5"/>
    </row>
    <row r="102" spans="1:12">
      <c r="A102" s="5">
        <v>11001009</v>
      </c>
      <c r="B102" s="5" t="str">
        <f t="shared" si="9"/>
        <v>메인 스테이지</v>
      </c>
      <c r="C102" s="5" t="str">
        <f t="shared" si="10"/>
        <v>초회</v>
      </c>
      <c r="D102" s="5">
        <f>INDEX('!참조_ENUM'!$F$3:$F$51,MATCH(E102,'!참조_ENUM'!$G$3:$G$51,0))</f>
        <v>8</v>
      </c>
      <c r="E102" s="5" t="s">
        <v>105</v>
      </c>
      <c r="F102" s="5">
        <v>24</v>
      </c>
      <c r="G102" s="5">
        <v>1</v>
      </c>
      <c r="H102" s="5">
        <v>1</v>
      </c>
      <c r="I102" s="5">
        <v>250000</v>
      </c>
      <c r="J102" s="5" t="b">
        <f t="shared" si="13"/>
        <v>0</v>
      </c>
      <c r="K102" s="5">
        <v>0</v>
      </c>
      <c r="L102" s="5"/>
    </row>
    <row r="103" spans="1:12" s="48" customFormat="1">
      <c r="A103" s="47">
        <v>12001009</v>
      </c>
      <c r="B103" s="47" t="str">
        <f t="shared" si="9"/>
        <v>메인 스테이지</v>
      </c>
      <c r="C103" s="47" t="str">
        <f t="shared" si="10"/>
        <v>별 보상</v>
      </c>
      <c r="D103" s="47">
        <f>INDEX('!참조_ENUM'!$F$3:$F$51,MATCH(E103,'!참조_ENUM'!$G$3:$G$51,0))</f>
        <v>2</v>
      </c>
      <c r="E103" s="47" t="s">
        <v>100</v>
      </c>
      <c r="F103" s="47">
        <v>30</v>
      </c>
      <c r="G103" s="47">
        <v>30</v>
      </c>
      <c r="H103" s="47">
        <v>0</v>
      </c>
      <c r="I103" s="47">
        <v>1000000</v>
      </c>
      <c r="J103" s="47" t="b">
        <f t="shared" si="13"/>
        <v>1</v>
      </c>
      <c r="K103" s="47">
        <v>1</v>
      </c>
      <c r="L103" s="47"/>
    </row>
    <row r="104" spans="1:12" s="46" customFormat="1">
      <c r="A104" s="45">
        <v>10001010</v>
      </c>
      <c r="B104" s="45" t="str">
        <f t="shared" si="9"/>
        <v>메인 스테이지</v>
      </c>
      <c r="C104" s="45" t="str">
        <f t="shared" si="10"/>
        <v>통상</v>
      </c>
      <c r="D104" s="45">
        <f>INDEX('!참조_ENUM'!$F$3:$F$51,MATCH(E104,'!참조_ENUM'!$G$3:$G$51,0))</f>
        <v>114</v>
      </c>
      <c r="E104" s="45" t="s">
        <v>106</v>
      </c>
      <c r="F104" s="45">
        <v>16</v>
      </c>
      <c r="G104" s="45">
        <v>5</v>
      </c>
      <c r="H104" s="45">
        <v>0</v>
      </c>
      <c r="I104" s="45">
        <v>1000000</v>
      </c>
      <c r="J104" s="45" t="b">
        <f t="shared" si="13"/>
        <v>0</v>
      </c>
      <c r="K104" s="45">
        <v>0</v>
      </c>
      <c r="L104" s="45"/>
    </row>
    <row r="105" spans="1:12" s="46" customFormat="1">
      <c r="A105" s="45">
        <v>10001010</v>
      </c>
      <c r="B105" s="45" t="str">
        <f t="shared" si="9"/>
        <v>메인 스테이지</v>
      </c>
      <c r="C105" s="45" t="str">
        <f t="shared" si="10"/>
        <v>통상</v>
      </c>
      <c r="D105" s="45">
        <f>INDEX('!참조_ENUM'!$F$3:$F$51,MATCH(E105,'!참조_ENUM'!$G$3:$G$51,0))</f>
        <v>102</v>
      </c>
      <c r="E105" s="45" t="s">
        <v>87</v>
      </c>
      <c r="F105" s="45">
        <v>6</v>
      </c>
      <c r="G105" s="45">
        <v>10</v>
      </c>
      <c r="H105" s="45">
        <v>0</v>
      </c>
      <c r="I105" s="45">
        <v>1000000</v>
      </c>
      <c r="J105" s="45" t="b">
        <f t="shared" si="13"/>
        <v>0</v>
      </c>
      <c r="K105" s="45">
        <v>0</v>
      </c>
      <c r="L105" s="45"/>
    </row>
    <row r="106" spans="1:12" s="46" customFormat="1">
      <c r="A106" s="45">
        <v>10001010</v>
      </c>
      <c r="B106" s="45" t="str">
        <f t="shared" si="9"/>
        <v>메인 스테이지</v>
      </c>
      <c r="C106" s="45" t="str">
        <f t="shared" si="10"/>
        <v>통상</v>
      </c>
      <c r="D106" s="45">
        <f>INDEX('!참조_ENUM'!$F$3:$F$51,MATCH(E106,'!참조_ENUM'!$G$3:$G$51,0))</f>
        <v>8</v>
      </c>
      <c r="E106" s="45" t="s">
        <v>105</v>
      </c>
      <c r="F106" s="45">
        <v>1</v>
      </c>
      <c r="G106" s="45">
        <v>1</v>
      </c>
      <c r="H106" s="45">
        <v>0</v>
      </c>
      <c r="I106" s="45">
        <v>250000</v>
      </c>
      <c r="J106" s="45" t="b">
        <f t="shared" si="13"/>
        <v>1</v>
      </c>
      <c r="K106" s="45">
        <v>1</v>
      </c>
      <c r="L106" s="45"/>
    </row>
    <row r="107" spans="1:12" s="46" customFormat="1">
      <c r="A107" s="45">
        <v>10001010</v>
      </c>
      <c r="B107" s="45" t="str">
        <f t="shared" si="9"/>
        <v>메인 스테이지</v>
      </c>
      <c r="C107" s="45" t="str">
        <f t="shared" si="10"/>
        <v>통상</v>
      </c>
      <c r="D107" s="45">
        <f>INDEX('!참조_ENUM'!$F$3:$F$51,MATCH(E107,'!참조_ENUM'!$G$3:$G$51,0))</f>
        <v>8</v>
      </c>
      <c r="E107" s="45" t="s">
        <v>105</v>
      </c>
      <c r="F107" s="45">
        <v>2</v>
      </c>
      <c r="G107" s="45">
        <v>1</v>
      </c>
      <c r="H107" s="45">
        <v>0</v>
      </c>
      <c r="I107" s="45">
        <v>250000</v>
      </c>
      <c r="J107" s="45" t="b">
        <f>IF(K107&gt;0,TRUE,FALSE)</f>
        <v>1</v>
      </c>
      <c r="K107" s="45">
        <v>2</v>
      </c>
      <c r="L107" s="45"/>
    </row>
    <row r="108" spans="1:12" s="46" customFormat="1">
      <c r="A108" s="45">
        <v>10001010</v>
      </c>
      <c r="B108" s="45" t="str">
        <f t="shared" si="9"/>
        <v>메인 스테이지</v>
      </c>
      <c r="C108" s="45" t="str">
        <f t="shared" si="10"/>
        <v>통상</v>
      </c>
      <c r="D108" s="45">
        <f>INDEX('!참조_ENUM'!$F$3:$F$51,MATCH(E108,'!참조_ENUM'!$G$3:$G$51,0))</f>
        <v>8</v>
      </c>
      <c r="E108" s="45" t="s">
        <v>105</v>
      </c>
      <c r="F108" s="45">
        <v>11</v>
      </c>
      <c r="G108" s="45">
        <v>1</v>
      </c>
      <c r="H108" s="45">
        <v>0</v>
      </c>
      <c r="I108" s="45">
        <v>250000</v>
      </c>
      <c r="J108" s="45" t="b">
        <f t="shared" ref="J108:J117" si="14">IF(K108&gt;0,TRUE,FALSE)</f>
        <v>1</v>
      </c>
      <c r="K108" s="45">
        <v>3</v>
      </c>
      <c r="L108" s="45"/>
    </row>
    <row r="109" spans="1:12" s="46" customFormat="1">
      <c r="A109" s="45">
        <v>10001010</v>
      </c>
      <c r="B109" s="45" t="str">
        <f t="shared" si="9"/>
        <v>메인 스테이지</v>
      </c>
      <c r="C109" s="45" t="str">
        <f t="shared" si="10"/>
        <v>통상</v>
      </c>
      <c r="D109" s="45">
        <f>INDEX('!참조_ENUM'!$F$3:$F$51,MATCH(E109,'!참조_ENUM'!$G$3:$G$51,0))</f>
        <v>8</v>
      </c>
      <c r="E109" s="45" t="s">
        <v>105</v>
      </c>
      <c r="F109" s="45">
        <v>12</v>
      </c>
      <c r="G109" s="45">
        <v>1</v>
      </c>
      <c r="H109" s="45">
        <v>0</v>
      </c>
      <c r="I109" s="45">
        <v>250000</v>
      </c>
      <c r="J109" s="45" t="b">
        <f t="shared" si="14"/>
        <v>0</v>
      </c>
      <c r="K109" s="45">
        <v>0</v>
      </c>
      <c r="L109" s="45"/>
    </row>
    <row r="110" spans="1:12">
      <c r="A110" s="5">
        <v>11001010</v>
      </c>
      <c r="B110" s="5" t="str">
        <f t="shared" si="9"/>
        <v>메인 스테이지</v>
      </c>
      <c r="C110" s="5" t="str">
        <f t="shared" si="10"/>
        <v>초회</v>
      </c>
      <c r="D110" s="5">
        <f>INDEX('!참조_ENUM'!$F$3:$F$51,MATCH(E110,'!참조_ENUM'!$G$3:$G$51,0))</f>
        <v>8</v>
      </c>
      <c r="E110" s="5" t="s">
        <v>105</v>
      </c>
      <c r="F110" s="5">
        <v>15</v>
      </c>
      <c r="G110" s="5">
        <v>1</v>
      </c>
      <c r="H110" s="5">
        <v>1</v>
      </c>
      <c r="I110" s="5">
        <v>250000</v>
      </c>
      <c r="J110" s="5" t="b">
        <f t="shared" si="14"/>
        <v>1</v>
      </c>
      <c r="K110" s="5">
        <v>1</v>
      </c>
      <c r="L110" s="5"/>
    </row>
    <row r="111" spans="1:12">
      <c r="A111" s="5">
        <v>11001010</v>
      </c>
      <c r="B111" s="5" t="str">
        <f t="shared" si="9"/>
        <v>메인 스테이지</v>
      </c>
      <c r="C111" s="5" t="str">
        <f t="shared" si="10"/>
        <v>초회</v>
      </c>
      <c r="D111" s="5">
        <f>INDEX('!참조_ENUM'!$F$3:$F$51,MATCH(E111,'!참조_ENUM'!$G$3:$G$51,0))</f>
        <v>8</v>
      </c>
      <c r="E111" s="5" t="s">
        <v>105</v>
      </c>
      <c r="F111" s="5">
        <v>19</v>
      </c>
      <c r="G111" s="5">
        <v>1</v>
      </c>
      <c r="H111" s="5">
        <v>1</v>
      </c>
      <c r="I111" s="5">
        <v>250000</v>
      </c>
      <c r="J111" s="5" t="b">
        <f t="shared" si="14"/>
        <v>1</v>
      </c>
      <c r="K111" s="5">
        <v>2</v>
      </c>
      <c r="L111" s="5"/>
    </row>
    <row r="112" spans="1:12">
      <c r="A112" s="5">
        <v>11001010</v>
      </c>
      <c r="B112" s="5" t="str">
        <f t="shared" si="9"/>
        <v>메인 스테이지</v>
      </c>
      <c r="C112" s="5" t="str">
        <f t="shared" si="10"/>
        <v>초회</v>
      </c>
      <c r="D112" s="5">
        <f>INDEX('!참조_ENUM'!$F$3:$F$51,MATCH(E112,'!참조_ENUM'!$G$3:$G$51,0))</f>
        <v>8</v>
      </c>
      <c r="E112" s="5" t="s">
        <v>105</v>
      </c>
      <c r="F112" s="5">
        <v>22</v>
      </c>
      <c r="G112" s="5">
        <v>1</v>
      </c>
      <c r="H112" s="5">
        <v>1</v>
      </c>
      <c r="I112" s="5">
        <v>250000</v>
      </c>
      <c r="J112" s="5" t="b">
        <f t="shared" si="14"/>
        <v>0</v>
      </c>
      <c r="K112" s="5">
        <v>0</v>
      </c>
      <c r="L112" s="5"/>
    </row>
    <row r="113" spans="1:12">
      <c r="A113" s="5">
        <v>11001010</v>
      </c>
      <c r="B113" s="5" t="str">
        <f t="shared" si="9"/>
        <v>메인 스테이지</v>
      </c>
      <c r="C113" s="5" t="str">
        <f t="shared" si="10"/>
        <v>초회</v>
      </c>
      <c r="D113" s="5">
        <f>INDEX('!참조_ENUM'!$F$3:$F$51,MATCH(E113,'!참조_ENUM'!$G$3:$G$51,0))</f>
        <v>8</v>
      </c>
      <c r="E113" s="5" t="s">
        <v>105</v>
      </c>
      <c r="F113" s="5">
        <v>24</v>
      </c>
      <c r="G113" s="5">
        <v>1</v>
      </c>
      <c r="H113" s="5">
        <v>1</v>
      </c>
      <c r="I113" s="5">
        <v>250000</v>
      </c>
      <c r="J113" s="5" t="b">
        <f t="shared" si="14"/>
        <v>0</v>
      </c>
      <c r="K113" s="5">
        <v>0</v>
      </c>
      <c r="L113" s="5"/>
    </row>
    <row r="114" spans="1:12" s="48" customFormat="1">
      <c r="A114" s="47">
        <v>12001010</v>
      </c>
      <c r="B114" s="47" t="str">
        <f t="shared" si="9"/>
        <v>메인 스테이지</v>
      </c>
      <c r="C114" s="47" t="str">
        <f t="shared" si="10"/>
        <v>별 보상</v>
      </c>
      <c r="D114" s="47">
        <f>INDEX('!참조_ENUM'!$F$3:$F$51,MATCH(E114,'!참조_ENUM'!$G$3:$G$51,0))</f>
        <v>2</v>
      </c>
      <c r="E114" s="47" t="s">
        <v>100</v>
      </c>
      <c r="F114" s="47">
        <v>30</v>
      </c>
      <c r="G114" s="47">
        <v>30</v>
      </c>
      <c r="H114" s="47">
        <v>0</v>
      </c>
      <c r="I114" s="47">
        <v>1000000</v>
      </c>
      <c r="J114" s="47" t="b">
        <f t="shared" si="14"/>
        <v>1</v>
      </c>
      <c r="K114" s="47">
        <v>1</v>
      </c>
      <c r="L114" s="47"/>
    </row>
    <row r="115" spans="1:12" s="46" customFormat="1">
      <c r="A115" s="45">
        <v>10001011</v>
      </c>
      <c r="B115" s="45" t="str">
        <f t="shared" si="9"/>
        <v>메인 스테이지</v>
      </c>
      <c r="C115" s="45" t="str">
        <f t="shared" si="10"/>
        <v>통상</v>
      </c>
      <c r="D115" s="45">
        <f>INDEX('!참조_ENUM'!$F$3:$F$51,MATCH(E115,'!참조_ENUM'!$G$3:$G$51,0))</f>
        <v>114</v>
      </c>
      <c r="E115" s="45" t="s">
        <v>106</v>
      </c>
      <c r="F115" s="45">
        <v>16</v>
      </c>
      <c r="G115" s="45">
        <v>5</v>
      </c>
      <c r="H115" s="45">
        <v>0</v>
      </c>
      <c r="I115" s="45">
        <v>1000000</v>
      </c>
      <c r="J115" s="45" t="b">
        <f t="shared" si="14"/>
        <v>0</v>
      </c>
      <c r="K115" s="45">
        <v>0</v>
      </c>
      <c r="L115" s="45"/>
    </row>
    <row r="116" spans="1:12" s="46" customFormat="1">
      <c r="A116" s="45">
        <v>10001011</v>
      </c>
      <c r="B116" s="45" t="str">
        <f t="shared" si="9"/>
        <v>메인 스테이지</v>
      </c>
      <c r="C116" s="45" t="str">
        <f t="shared" si="10"/>
        <v>통상</v>
      </c>
      <c r="D116" s="45">
        <f>INDEX('!참조_ENUM'!$F$3:$F$51,MATCH(E116,'!참조_ENUM'!$G$3:$G$51,0))</f>
        <v>102</v>
      </c>
      <c r="E116" s="45" t="s">
        <v>87</v>
      </c>
      <c r="F116" s="45">
        <v>6</v>
      </c>
      <c r="G116" s="45">
        <v>10</v>
      </c>
      <c r="H116" s="45">
        <v>0</v>
      </c>
      <c r="I116" s="45">
        <v>1000000</v>
      </c>
      <c r="J116" s="45" t="b">
        <f t="shared" si="14"/>
        <v>0</v>
      </c>
      <c r="K116" s="45">
        <v>0</v>
      </c>
      <c r="L116" s="45"/>
    </row>
    <row r="117" spans="1:12" s="46" customFormat="1">
      <c r="A117" s="45">
        <v>10001011</v>
      </c>
      <c r="B117" s="45" t="str">
        <f t="shared" si="9"/>
        <v>메인 스테이지</v>
      </c>
      <c r="C117" s="45" t="str">
        <f t="shared" si="10"/>
        <v>통상</v>
      </c>
      <c r="D117" s="45">
        <f>INDEX('!참조_ENUM'!$F$3:$F$51,MATCH(E117,'!참조_ENUM'!$G$3:$G$51,0))</f>
        <v>8</v>
      </c>
      <c r="E117" s="45" t="s">
        <v>105</v>
      </c>
      <c r="F117" s="45">
        <v>1</v>
      </c>
      <c r="G117" s="45">
        <v>1</v>
      </c>
      <c r="H117" s="45">
        <v>0</v>
      </c>
      <c r="I117" s="45">
        <v>250000</v>
      </c>
      <c r="J117" s="45" t="b">
        <f t="shared" si="14"/>
        <v>1</v>
      </c>
      <c r="K117" s="45">
        <v>1</v>
      </c>
      <c r="L117" s="45"/>
    </row>
    <row r="118" spans="1:12" s="46" customFormat="1">
      <c r="A118" s="45">
        <v>10001011</v>
      </c>
      <c r="B118" s="45" t="str">
        <f t="shared" si="9"/>
        <v>메인 스테이지</v>
      </c>
      <c r="C118" s="45" t="str">
        <f t="shared" si="10"/>
        <v>통상</v>
      </c>
      <c r="D118" s="45">
        <f>INDEX('!참조_ENUM'!$F$3:$F$51,MATCH(E118,'!참조_ENUM'!$G$3:$G$51,0))</f>
        <v>8</v>
      </c>
      <c r="E118" s="45" t="s">
        <v>105</v>
      </c>
      <c r="F118" s="45">
        <v>2</v>
      </c>
      <c r="G118" s="45">
        <v>1</v>
      </c>
      <c r="H118" s="45">
        <v>0</v>
      </c>
      <c r="I118" s="45">
        <v>250000</v>
      </c>
      <c r="J118" s="45" t="b">
        <f>IF(K118&gt;0,TRUE,FALSE)</f>
        <v>1</v>
      </c>
      <c r="K118" s="45">
        <v>2</v>
      </c>
      <c r="L118" s="45"/>
    </row>
    <row r="119" spans="1:12" s="46" customFormat="1">
      <c r="A119" s="45">
        <v>10001011</v>
      </c>
      <c r="B119" s="45" t="str">
        <f t="shared" si="9"/>
        <v>메인 스테이지</v>
      </c>
      <c r="C119" s="45" t="str">
        <f t="shared" si="10"/>
        <v>통상</v>
      </c>
      <c r="D119" s="45">
        <f>INDEX('!참조_ENUM'!$F$3:$F$51,MATCH(E119,'!참조_ENUM'!$G$3:$G$51,0))</f>
        <v>8</v>
      </c>
      <c r="E119" s="45" t="s">
        <v>105</v>
      </c>
      <c r="F119" s="45">
        <v>11</v>
      </c>
      <c r="G119" s="45">
        <v>1</v>
      </c>
      <c r="H119" s="45">
        <v>0</v>
      </c>
      <c r="I119" s="45">
        <v>250000</v>
      </c>
      <c r="J119" s="45" t="b">
        <f t="shared" ref="J119:J161" si="15">IF(K119&gt;0,TRUE,FALSE)</f>
        <v>1</v>
      </c>
      <c r="K119" s="45">
        <v>3</v>
      </c>
      <c r="L119" s="45"/>
    </row>
    <row r="120" spans="1:12" s="46" customFormat="1">
      <c r="A120" s="45">
        <v>10001011</v>
      </c>
      <c r="B120" s="45" t="str">
        <f t="shared" si="9"/>
        <v>메인 스테이지</v>
      </c>
      <c r="C120" s="45" t="str">
        <f t="shared" si="10"/>
        <v>통상</v>
      </c>
      <c r="D120" s="45">
        <f>INDEX('!참조_ENUM'!$F$3:$F$51,MATCH(E120,'!참조_ENUM'!$G$3:$G$51,0))</f>
        <v>8</v>
      </c>
      <c r="E120" s="45" t="s">
        <v>105</v>
      </c>
      <c r="F120" s="45">
        <v>12</v>
      </c>
      <c r="G120" s="45">
        <v>1</v>
      </c>
      <c r="H120" s="45">
        <v>0</v>
      </c>
      <c r="I120" s="45">
        <v>250000</v>
      </c>
      <c r="J120" s="45" t="b">
        <f t="shared" si="15"/>
        <v>0</v>
      </c>
      <c r="K120" s="45">
        <v>0</v>
      </c>
      <c r="L120" s="45"/>
    </row>
    <row r="121" spans="1:12">
      <c r="A121" s="5">
        <v>11001011</v>
      </c>
      <c r="B121" s="5" t="str">
        <f t="shared" si="9"/>
        <v>메인 스테이지</v>
      </c>
      <c r="C121" s="5" t="str">
        <f t="shared" si="10"/>
        <v>초회</v>
      </c>
      <c r="D121" s="5">
        <f>INDEX('!참조_ENUM'!$F$3:$F$51,MATCH(E121,'!참조_ENUM'!$G$3:$G$51,0))</f>
        <v>8</v>
      </c>
      <c r="E121" s="5" t="s">
        <v>105</v>
      </c>
      <c r="F121" s="5">
        <v>15</v>
      </c>
      <c r="G121" s="5">
        <v>1</v>
      </c>
      <c r="H121" s="5">
        <v>1</v>
      </c>
      <c r="I121" s="5">
        <v>250000</v>
      </c>
      <c r="J121" s="5" t="b">
        <f t="shared" si="15"/>
        <v>1</v>
      </c>
      <c r="K121" s="5">
        <v>1</v>
      </c>
      <c r="L121" s="5"/>
    </row>
    <row r="122" spans="1:12">
      <c r="A122" s="5">
        <v>11001011</v>
      </c>
      <c r="B122" s="5" t="str">
        <f t="shared" si="9"/>
        <v>메인 스테이지</v>
      </c>
      <c r="C122" s="5" t="str">
        <f t="shared" si="10"/>
        <v>초회</v>
      </c>
      <c r="D122" s="5">
        <f>INDEX('!참조_ENUM'!$F$3:$F$51,MATCH(E122,'!참조_ENUM'!$G$3:$G$51,0))</f>
        <v>8</v>
      </c>
      <c r="E122" s="5" t="s">
        <v>105</v>
      </c>
      <c r="F122" s="5">
        <v>19</v>
      </c>
      <c r="G122" s="5">
        <v>1</v>
      </c>
      <c r="H122" s="5">
        <v>1</v>
      </c>
      <c r="I122" s="5">
        <v>250000</v>
      </c>
      <c r="J122" s="5" t="b">
        <f t="shared" si="15"/>
        <v>1</v>
      </c>
      <c r="K122" s="5">
        <v>2</v>
      </c>
      <c r="L122" s="5"/>
    </row>
    <row r="123" spans="1:12">
      <c r="A123" s="5">
        <v>11001011</v>
      </c>
      <c r="B123" s="5" t="str">
        <f t="shared" si="9"/>
        <v>메인 스테이지</v>
      </c>
      <c r="C123" s="5" t="str">
        <f t="shared" si="10"/>
        <v>초회</v>
      </c>
      <c r="D123" s="5">
        <f>INDEX('!참조_ENUM'!$F$3:$F$51,MATCH(E123,'!참조_ENUM'!$G$3:$G$51,0))</f>
        <v>8</v>
      </c>
      <c r="E123" s="5" t="s">
        <v>105</v>
      </c>
      <c r="F123" s="5">
        <v>22</v>
      </c>
      <c r="G123" s="5">
        <v>1</v>
      </c>
      <c r="H123" s="5">
        <v>1</v>
      </c>
      <c r="I123" s="5">
        <v>250000</v>
      </c>
      <c r="J123" s="5" t="b">
        <f t="shared" si="15"/>
        <v>0</v>
      </c>
      <c r="K123" s="5">
        <v>0</v>
      </c>
      <c r="L123" s="5"/>
    </row>
    <row r="124" spans="1:12">
      <c r="A124" s="5">
        <v>11001011</v>
      </c>
      <c r="B124" s="5" t="str">
        <f t="shared" si="9"/>
        <v>메인 스테이지</v>
      </c>
      <c r="C124" s="5" t="str">
        <f t="shared" si="10"/>
        <v>초회</v>
      </c>
      <c r="D124" s="5">
        <f>INDEX('!참조_ENUM'!$F$3:$F$51,MATCH(E124,'!참조_ENUM'!$G$3:$G$51,0))</f>
        <v>8</v>
      </c>
      <c r="E124" s="5" t="s">
        <v>105</v>
      </c>
      <c r="F124" s="5">
        <v>24</v>
      </c>
      <c r="G124" s="5">
        <v>1</v>
      </c>
      <c r="H124" s="5">
        <v>1</v>
      </c>
      <c r="I124" s="5">
        <v>250000</v>
      </c>
      <c r="J124" s="5" t="b">
        <f t="shared" si="15"/>
        <v>0</v>
      </c>
      <c r="K124" s="5">
        <v>0</v>
      </c>
      <c r="L124" s="5"/>
    </row>
    <row r="125" spans="1:12" s="48" customFormat="1">
      <c r="A125" s="47">
        <v>12001011</v>
      </c>
      <c r="B125" s="47" t="str">
        <f t="shared" si="9"/>
        <v>메인 스테이지</v>
      </c>
      <c r="C125" s="47" t="str">
        <f t="shared" si="10"/>
        <v>별 보상</v>
      </c>
      <c r="D125" s="47">
        <f>INDEX('!참조_ENUM'!$F$3:$F$51,MATCH(E125,'!참조_ENUM'!$G$3:$G$51,0))</f>
        <v>2</v>
      </c>
      <c r="E125" s="47" t="s">
        <v>100</v>
      </c>
      <c r="F125" s="47">
        <v>30</v>
      </c>
      <c r="G125" s="47">
        <v>30</v>
      </c>
      <c r="H125" s="47">
        <v>0</v>
      </c>
      <c r="I125" s="47">
        <v>1000000</v>
      </c>
      <c r="J125" s="47" t="b">
        <f t="shared" si="15"/>
        <v>1</v>
      </c>
      <c r="K125" s="47">
        <v>1</v>
      </c>
      <c r="L125" s="47"/>
    </row>
    <row r="126" spans="1:12" s="46" customFormat="1">
      <c r="A126" s="45">
        <v>10001012</v>
      </c>
      <c r="B126" s="45" t="str">
        <f t="shared" si="9"/>
        <v>메인 스테이지</v>
      </c>
      <c r="C126" s="45" t="str">
        <f t="shared" si="10"/>
        <v>통상</v>
      </c>
      <c r="D126" s="45">
        <f>INDEX('!참조_ENUM'!$F$3:$F$51,MATCH(E126,'!참조_ENUM'!$G$3:$G$51,0))</f>
        <v>114</v>
      </c>
      <c r="E126" s="45" t="s">
        <v>106</v>
      </c>
      <c r="F126" s="45">
        <v>16</v>
      </c>
      <c r="G126" s="45">
        <v>5</v>
      </c>
      <c r="H126" s="45">
        <v>0</v>
      </c>
      <c r="I126" s="45">
        <v>1000000</v>
      </c>
      <c r="J126" s="45" t="b">
        <f t="shared" ref="J126:J128" si="16">IF(K126&gt;0,TRUE,FALSE)</f>
        <v>0</v>
      </c>
      <c r="K126" s="45">
        <v>0</v>
      </c>
      <c r="L126" s="45"/>
    </row>
    <row r="127" spans="1:12" s="46" customFormat="1">
      <c r="A127" s="45">
        <v>10001012</v>
      </c>
      <c r="B127" s="45" t="str">
        <f t="shared" si="9"/>
        <v>메인 스테이지</v>
      </c>
      <c r="C127" s="45" t="str">
        <f t="shared" si="10"/>
        <v>통상</v>
      </c>
      <c r="D127" s="45">
        <f>INDEX('!참조_ENUM'!$F$3:$F$51,MATCH(E127,'!참조_ENUM'!$G$3:$G$51,0))</f>
        <v>102</v>
      </c>
      <c r="E127" s="45" t="s">
        <v>87</v>
      </c>
      <c r="F127" s="45">
        <v>6</v>
      </c>
      <c r="G127" s="45">
        <v>10</v>
      </c>
      <c r="H127" s="45">
        <v>0</v>
      </c>
      <c r="I127" s="45">
        <v>1000000</v>
      </c>
      <c r="J127" s="45" t="b">
        <f t="shared" si="16"/>
        <v>0</v>
      </c>
      <c r="K127" s="45">
        <v>0</v>
      </c>
      <c r="L127" s="45"/>
    </row>
    <row r="128" spans="1:12" s="46" customFormat="1">
      <c r="A128" s="45">
        <v>10001012</v>
      </c>
      <c r="B128" s="45" t="str">
        <f t="shared" si="9"/>
        <v>메인 스테이지</v>
      </c>
      <c r="C128" s="45" t="str">
        <f t="shared" si="10"/>
        <v>통상</v>
      </c>
      <c r="D128" s="45">
        <f>INDEX('!참조_ENUM'!$F$3:$F$51,MATCH(E128,'!참조_ENUM'!$G$3:$G$51,0))</f>
        <v>8</v>
      </c>
      <c r="E128" s="45" t="s">
        <v>105</v>
      </c>
      <c r="F128" s="45">
        <v>1</v>
      </c>
      <c r="G128" s="45">
        <v>1</v>
      </c>
      <c r="H128" s="45">
        <v>0</v>
      </c>
      <c r="I128" s="45">
        <v>250000</v>
      </c>
      <c r="J128" s="45" t="b">
        <f t="shared" si="16"/>
        <v>1</v>
      </c>
      <c r="K128" s="45">
        <v>1</v>
      </c>
      <c r="L128" s="45"/>
    </row>
    <row r="129" spans="1:12" s="46" customFormat="1">
      <c r="A129" s="45">
        <v>10001012</v>
      </c>
      <c r="B129" s="45" t="str">
        <f t="shared" si="9"/>
        <v>메인 스테이지</v>
      </c>
      <c r="C129" s="45" t="str">
        <f t="shared" si="10"/>
        <v>통상</v>
      </c>
      <c r="D129" s="45">
        <f>INDEX('!참조_ENUM'!$F$3:$F$51,MATCH(E129,'!참조_ENUM'!$G$3:$G$51,0))</f>
        <v>8</v>
      </c>
      <c r="E129" s="45" t="s">
        <v>105</v>
      </c>
      <c r="F129" s="45">
        <v>2</v>
      </c>
      <c r="G129" s="45">
        <v>1</v>
      </c>
      <c r="H129" s="45">
        <v>0</v>
      </c>
      <c r="I129" s="45">
        <v>250000</v>
      </c>
      <c r="J129" s="45" t="b">
        <f>IF(K129&gt;0,TRUE,FALSE)</f>
        <v>1</v>
      </c>
      <c r="K129" s="45">
        <v>2</v>
      </c>
      <c r="L129" s="45"/>
    </row>
    <row r="130" spans="1:12" s="46" customFormat="1">
      <c r="A130" s="45">
        <v>10001012</v>
      </c>
      <c r="B130" s="45" t="str">
        <f t="shared" si="9"/>
        <v>메인 스테이지</v>
      </c>
      <c r="C130" s="45" t="str">
        <f t="shared" si="10"/>
        <v>통상</v>
      </c>
      <c r="D130" s="45">
        <f>INDEX('!참조_ENUM'!$F$3:$F$51,MATCH(E130,'!참조_ENUM'!$G$3:$G$51,0))</f>
        <v>8</v>
      </c>
      <c r="E130" s="45" t="s">
        <v>105</v>
      </c>
      <c r="F130" s="45">
        <v>11</v>
      </c>
      <c r="G130" s="45">
        <v>1</v>
      </c>
      <c r="H130" s="45">
        <v>0</v>
      </c>
      <c r="I130" s="45">
        <v>250000</v>
      </c>
      <c r="J130" s="45" t="b">
        <f t="shared" ref="J130:J139" si="17">IF(K130&gt;0,TRUE,FALSE)</f>
        <v>1</v>
      </c>
      <c r="K130" s="45">
        <v>3</v>
      </c>
      <c r="L130" s="45"/>
    </row>
    <row r="131" spans="1:12" s="46" customFormat="1">
      <c r="A131" s="45">
        <v>10001012</v>
      </c>
      <c r="B131" s="45" t="str">
        <f t="shared" si="9"/>
        <v>메인 스테이지</v>
      </c>
      <c r="C131" s="45" t="str">
        <f t="shared" si="10"/>
        <v>통상</v>
      </c>
      <c r="D131" s="45">
        <f>INDEX('!참조_ENUM'!$F$3:$F$51,MATCH(E131,'!참조_ENUM'!$G$3:$G$51,0))</f>
        <v>8</v>
      </c>
      <c r="E131" s="45" t="s">
        <v>105</v>
      </c>
      <c r="F131" s="45">
        <v>12</v>
      </c>
      <c r="G131" s="45">
        <v>1</v>
      </c>
      <c r="H131" s="45">
        <v>0</v>
      </c>
      <c r="I131" s="45">
        <v>250000</v>
      </c>
      <c r="J131" s="45" t="b">
        <f t="shared" si="17"/>
        <v>0</v>
      </c>
      <c r="K131" s="45">
        <v>0</v>
      </c>
      <c r="L131" s="45"/>
    </row>
    <row r="132" spans="1:12">
      <c r="A132" s="5">
        <v>11001012</v>
      </c>
      <c r="B132" s="5" t="str">
        <f t="shared" si="9"/>
        <v>메인 스테이지</v>
      </c>
      <c r="C132" s="5" t="str">
        <f t="shared" si="10"/>
        <v>초회</v>
      </c>
      <c r="D132" s="5">
        <f>INDEX('!참조_ENUM'!$F$3:$F$51,MATCH(E132,'!참조_ENUM'!$G$3:$G$51,0))</f>
        <v>8</v>
      </c>
      <c r="E132" s="5" t="s">
        <v>105</v>
      </c>
      <c r="F132" s="5">
        <v>15</v>
      </c>
      <c r="G132" s="5">
        <v>1</v>
      </c>
      <c r="H132" s="5">
        <v>1</v>
      </c>
      <c r="I132" s="5">
        <v>250000</v>
      </c>
      <c r="J132" s="5" t="b">
        <f t="shared" si="17"/>
        <v>1</v>
      </c>
      <c r="K132" s="5">
        <v>1</v>
      </c>
      <c r="L132" s="5"/>
    </row>
    <row r="133" spans="1:12">
      <c r="A133" s="5">
        <v>11001012</v>
      </c>
      <c r="B133" s="5" t="str">
        <f t="shared" si="9"/>
        <v>메인 스테이지</v>
      </c>
      <c r="C133" s="5" t="str">
        <f t="shared" si="10"/>
        <v>초회</v>
      </c>
      <c r="D133" s="5">
        <f>INDEX('!참조_ENUM'!$F$3:$F$51,MATCH(E133,'!참조_ENUM'!$G$3:$G$51,0))</f>
        <v>8</v>
      </c>
      <c r="E133" s="5" t="s">
        <v>105</v>
      </c>
      <c r="F133" s="5">
        <v>19</v>
      </c>
      <c r="G133" s="5">
        <v>1</v>
      </c>
      <c r="H133" s="5">
        <v>1</v>
      </c>
      <c r="I133" s="5">
        <v>250000</v>
      </c>
      <c r="J133" s="5" t="b">
        <f t="shared" si="17"/>
        <v>1</v>
      </c>
      <c r="K133" s="5">
        <v>2</v>
      </c>
      <c r="L133" s="5"/>
    </row>
    <row r="134" spans="1:12">
      <c r="A134" s="5">
        <v>11001012</v>
      </c>
      <c r="B134" s="5" t="str">
        <f t="shared" si="9"/>
        <v>메인 스테이지</v>
      </c>
      <c r="C134" s="5" t="str">
        <f t="shared" si="10"/>
        <v>초회</v>
      </c>
      <c r="D134" s="5">
        <f>INDEX('!참조_ENUM'!$F$3:$F$51,MATCH(E134,'!참조_ENUM'!$G$3:$G$51,0))</f>
        <v>8</v>
      </c>
      <c r="E134" s="5" t="s">
        <v>105</v>
      </c>
      <c r="F134" s="5">
        <v>22</v>
      </c>
      <c r="G134" s="5">
        <v>1</v>
      </c>
      <c r="H134" s="5">
        <v>1</v>
      </c>
      <c r="I134" s="5">
        <v>250000</v>
      </c>
      <c r="J134" s="5" t="b">
        <f t="shared" si="17"/>
        <v>0</v>
      </c>
      <c r="K134" s="5">
        <v>0</v>
      </c>
      <c r="L134" s="5"/>
    </row>
    <row r="135" spans="1:12">
      <c r="A135" s="5">
        <v>11001012</v>
      </c>
      <c r="B135" s="5" t="str">
        <f t="shared" si="9"/>
        <v>메인 스테이지</v>
      </c>
      <c r="C135" s="5" t="str">
        <f t="shared" si="10"/>
        <v>초회</v>
      </c>
      <c r="D135" s="5">
        <f>INDEX('!참조_ENUM'!$F$3:$F$51,MATCH(E135,'!참조_ENUM'!$G$3:$G$51,0))</f>
        <v>8</v>
      </c>
      <c r="E135" s="5" t="s">
        <v>105</v>
      </c>
      <c r="F135" s="5">
        <v>24</v>
      </c>
      <c r="G135" s="5">
        <v>1</v>
      </c>
      <c r="H135" s="5">
        <v>1</v>
      </c>
      <c r="I135" s="5">
        <v>250000</v>
      </c>
      <c r="J135" s="5" t="b">
        <f t="shared" si="17"/>
        <v>0</v>
      </c>
      <c r="K135" s="5">
        <v>0</v>
      </c>
      <c r="L135" s="5"/>
    </row>
    <row r="136" spans="1:12" s="48" customFormat="1">
      <c r="A136" s="47">
        <v>12001012</v>
      </c>
      <c r="B136" s="47" t="str">
        <f t="shared" si="9"/>
        <v>메인 스테이지</v>
      </c>
      <c r="C136" s="47" t="str">
        <f t="shared" si="10"/>
        <v>별 보상</v>
      </c>
      <c r="D136" s="47">
        <f>INDEX('!참조_ENUM'!$F$3:$F$51,MATCH(E136,'!참조_ENUM'!$G$3:$G$51,0))</f>
        <v>2</v>
      </c>
      <c r="E136" s="47" t="s">
        <v>100</v>
      </c>
      <c r="F136" s="47">
        <v>30</v>
      </c>
      <c r="G136" s="47">
        <v>30</v>
      </c>
      <c r="H136" s="47">
        <v>0</v>
      </c>
      <c r="I136" s="47">
        <v>1000000</v>
      </c>
      <c r="J136" s="47" t="b">
        <f t="shared" si="17"/>
        <v>1</v>
      </c>
      <c r="K136" s="47">
        <v>1</v>
      </c>
      <c r="L136" s="47"/>
    </row>
    <row r="137" spans="1:12" s="46" customFormat="1">
      <c r="A137" s="45">
        <v>10001013</v>
      </c>
      <c r="B137" s="45" t="str">
        <f t="shared" si="9"/>
        <v>메인 스테이지</v>
      </c>
      <c r="C137" s="45" t="str">
        <f t="shared" si="10"/>
        <v>통상</v>
      </c>
      <c r="D137" s="45">
        <f>INDEX('!참조_ENUM'!$F$3:$F$51,MATCH(E137,'!참조_ENUM'!$G$3:$G$51,0))</f>
        <v>114</v>
      </c>
      <c r="E137" s="45" t="s">
        <v>106</v>
      </c>
      <c r="F137" s="45">
        <v>16</v>
      </c>
      <c r="G137" s="45">
        <v>5</v>
      </c>
      <c r="H137" s="45">
        <v>0</v>
      </c>
      <c r="I137" s="45">
        <v>1000000</v>
      </c>
      <c r="J137" s="45" t="b">
        <f t="shared" si="17"/>
        <v>0</v>
      </c>
      <c r="K137" s="45">
        <v>0</v>
      </c>
      <c r="L137" s="45"/>
    </row>
    <row r="138" spans="1:12" s="46" customFormat="1">
      <c r="A138" s="45">
        <v>10001013</v>
      </c>
      <c r="B138" s="45" t="str">
        <f t="shared" si="9"/>
        <v>메인 스테이지</v>
      </c>
      <c r="C138" s="45" t="str">
        <f t="shared" si="10"/>
        <v>통상</v>
      </c>
      <c r="D138" s="45">
        <f>INDEX('!참조_ENUM'!$F$3:$F$51,MATCH(E138,'!참조_ENUM'!$G$3:$G$51,0))</f>
        <v>102</v>
      </c>
      <c r="E138" s="45" t="s">
        <v>87</v>
      </c>
      <c r="F138" s="45">
        <v>6</v>
      </c>
      <c r="G138" s="45">
        <v>10</v>
      </c>
      <c r="H138" s="45">
        <v>0</v>
      </c>
      <c r="I138" s="45">
        <v>1000000</v>
      </c>
      <c r="J138" s="45" t="b">
        <f t="shared" si="17"/>
        <v>0</v>
      </c>
      <c r="K138" s="45">
        <v>0</v>
      </c>
      <c r="L138" s="45"/>
    </row>
    <row r="139" spans="1:12" s="46" customFormat="1">
      <c r="A139" s="45">
        <v>10001013</v>
      </c>
      <c r="B139" s="45" t="str">
        <f t="shared" si="9"/>
        <v>메인 스테이지</v>
      </c>
      <c r="C139" s="45" t="str">
        <f t="shared" si="10"/>
        <v>통상</v>
      </c>
      <c r="D139" s="45">
        <f>INDEX('!참조_ENUM'!$F$3:$F$51,MATCH(E139,'!참조_ENUM'!$G$3:$G$51,0))</f>
        <v>8</v>
      </c>
      <c r="E139" s="45" t="s">
        <v>105</v>
      </c>
      <c r="F139" s="45">
        <v>1</v>
      </c>
      <c r="G139" s="45">
        <v>1</v>
      </c>
      <c r="H139" s="45">
        <v>0</v>
      </c>
      <c r="I139" s="45">
        <v>250000</v>
      </c>
      <c r="J139" s="45" t="b">
        <f t="shared" si="17"/>
        <v>1</v>
      </c>
      <c r="K139" s="45">
        <v>1</v>
      </c>
      <c r="L139" s="45"/>
    </row>
    <row r="140" spans="1:12" s="46" customFormat="1">
      <c r="A140" s="45">
        <v>10001013</v>
      </c>
      <c r="B140" s="45" t="str">
        <f t="shared" si="9"/>
        <v>메인 스테이지</v>
      </c>
      <c r="C140" s="45" t="str">
        <f t="shared" si="10"/>
        <v>통상</v>
      </c>
      <c r="D140" s="45">
        <f>INDEX('!참조_ENUM'!$F$3:$F$51,MATCH(E140,'!참조_ENUM'!$G$3:$G$51,0))</f>
        <v>8</v>
      </c>
      <c r="E140" s="45" t="s">
        <v>105</v>
      </c>
      <c r="F140" s="45">
        <v>2</v>
      </c>
      <c r="G140" s="45">
        <v>1</v>
      </c>
      <c r="H140" s="45">
        <v>0</v>
      </c>
      <c r="I140" s="45">
        <v>250000</v>
      </c>
      <c r="J140" s="45" t="b">
        <f>IF(K140&gt;0,TRUE,FALSE)</f>
        <v>1</v>
      </c>
      <c r="K140" s="45">
        <v>2</v>
      </c>
      <c r="L140" s="45"/>
    </row>
    <row r="141" spans="1:12" s="46" customFormat="1">
      <c r="A141" s="45">
        <v>10001013</v>
      </c>
      <c r="B141" s="45" t="str">
        <f t="shared" si="9"/>
        <v>메인 스테이지</v>
      </c>
      <c r="C141" s="45" t="str">
        <f t="shared" si="10"/>
        <v>통상</v>
      </c>
      <c r="D141" s="45">
        <f>INDEX('!참조_ENUM'!$F$3:$F$51,MATCH(E141,'!참조_ENUM'!$G$3:$G$51,0))</f>
        <v>8</v>
      </c>
      <c r="E141" s="45" t="s">
        <v>105</v>
      </c>
      <c r="F141" s="45">
        <v>11</v>
      </c>
      <c r="G141" s="45">
        <v>1</v>
      </c>
      <c r="H141" s="45">
        <v>0</v>
      </c>
      <c r="I141" s="45">
        <v>250000</v>
      </c>
      <c r="J141" s="45" t="b">
        <f t="shared" ref="J141:J150" si="18">IF(K141&gt;0,TRUE,FALSE)</f>
        <v>1</v>
      </c>
      <c r="K141" s="45">
        <v>3</v>
      </c>
      <c r="L141" s="45"/>
    </row>
    <row r="142" spans="1:12" s="46" customFormat="1">
      <c r="A142" s="45">
        <v>10001013</v>
      </c>
      <c r="B142" s="45" t="str">
        <f t="shared" si="9"/>
        <v>메인 스테이지</v>
      </c>
      <c r="C142" s="45" t="str">
        <f t="shared" si="10"/>
        <v>통상</v>
      </c>
      <c r="D142" s="45">
        <f>INDEX('!참조_ENUM'!$F$3:$F$51,MATCH(E142,'!참조_ENUM'!$G$3:$G$51,0))</f>
        <v>8</v>
      </c>
      <c r="E142" s="45" t="s">
        <v>105</v>
      </c>
      <c r="F142" s="45">
        <v>12</v>
      </c>
      <c r="G142" s="45">
        <v>1</v>
      </c>
      <c r="H142" s="45">
        <v>0</v>
      </c>
      <c r="I142" s="45">
        <v>250000</v>
      </c>
      <c r="J142" s="45" t="b">
        <f t="shared" si="18"/>
        <v>0</v>
      </c>
      <c r="K142" s="45">
        <v>0</v>
      </c>
      <c r="L142" s="45"/>
    </row>
    <row r="143" spans="1:12">
      <c r="A143" s="5">
        <v>11001013</v>
      </c>
      <c r="B143" s="5" t="str">
        <f t="shared" si="9"/>
        <v>메인 스테이지</v>
      </c>
      <c r="C143" s="5" t="str">
        <f t="shared" si="10"/>
        <v>초회</v>
      </c>
      <c r="D143" s="5">
        <f>INDEX('!참조_ENUM'!$F$3:$F$51,MATCH(E143,'!참조_ENUM'!$G$3:$G$51,0))</f>
        <v>8</v>
      </c>
      <c r="E143" s="5" t="s">
        <v>105</v>
      </c>
      <c r="F143" s="5">
        <v>15</v>
      </c>
      <c r="G143" s="5">
        <v>1</v>
      </c>
      <c r="H143" s="5">
        <v>1</v>
      </c>
      <c r="I143" s="5">
        <v>250000</v>
      </c>
      <c r="J143" s="5" t="b">
        <f t="shared" si="18"/>
        <v>1</v>
      </c>
      <c r="K143" s="5">
        <v>1</v>
      </c>
      <c r="L143" s="5"/>
    </row>
    <row r="144" spans="1:12">
      <c r="A144" s="5">
        <v>11001013</v>
      </c>
      <c r="B144" s="5" t="str">
        <f t="shared" si="9"/>
        <v>메인 스테이지</v>
      </c>
      <c r="C144" s="5" t="str">
        <f t="shared" si="10"/>
        <v>초회</v>
      </c>
      <c r="D144" s="5">
        <f>INDEX('!참조_ENUM'!$F$3:$F$51,MATCH(E144,'!참조_ENUM'!$G$3:$G$51,0))</f>
        <v>8</v>
      </c>
      <c r="E144" s="5" t="s">
        <v>105</v>
      </c>
      <c r="F144" s="5">
        <v>19</v>
      </c>
      <c r="G144" s="5">
        <v>1</v>
      </c>
      <c r="H144" s="5">
        <v>1</v>
      </c>
      <c r="I144" s="5">
        <v>250000</v>
      </c>
      <c r="J144" s="5" t="b">
        <f t="shared" si="18"/>
        <v>1</v>
      </c>
      <c r="K144" s="5">
        <v>2</v>
      </c>
      <c r="L144" s="5"/>
    </row>
    <row r="145" spans="1:12">
      <c r="A145" s="5">
        <v>11001013</v>
      </c>
      <c r="B145" s="5" t="str">
        <f t="shared" si="9"/>
        <v>메인 스테이지</v>
      </c>
      <c r="C145" s="5" t="str">
        <f t="shared" si="10"/>
        <v>초회</v>
      </c>
      <c r="D145" s="5">
        <f>INDEX('!참조_ENUM'!$F$3:$F$51,MATCH(E145,'!참조_ENUM'!$G$3:$G$51,0))</f>
        <v>8</v>
      </c>
      <c r="E145" s="5" t="s">
        <v>105</v>
      </c>
      <c r="F145" s="5">
        <v>22</v>
      </c>
      <c r="G145" s="5">
        <v>1</v>
      </c>
      <c r="H145" s="5">
        <v>1</v>
      </c>
      <c r="I145" s="5">
        <v>250000</v>
      </c>
      <c r="J145" s="5" t="b">
        <f t="shared" si="18"/>
        <v>0</v>
      </c>
      <c r="K145" s="5">
        <v>0</v>
      </c>
      <c r="L145" s="5"/>
    </row>
    <row r="146" spans="1:12">
      <c r="A146" s="5">
        <v>11001013</v>
      </c>
      <c r="B146" s="5" t="str">
        <f t="shared" si="9"/>
        <v>메인 스테이지</v>
      </c>
      <c r="C146" s="5" t="str">
        <f t="shared" si="10"/>
        <v>초회</v>
      </c>
      <c r="D146" s="5">
        <f>INDEX('!참조_ENUM'!$F$3:$F$51,MATCH(E146,'!참조_ENUM'!$G$3:$G$51,0))</f>
        <v>8</v>
      </c>
      <c r="E146" s="5" t="s">
        <v>105</v>
      </c>
      <c r="F146" s="5">
        <v>24</v>
      </c>
      <c r="G146" s="5">
        <v>1</v>
      </c>
      <c r="H146" s="5">
        <v>1</v>
      </c>
      <c r="I146" s="5">
        <v>250000</v>
      </c>
      <c r="J146" s="5" t="b">
        <f t="shared" si="18"/>
        <v>0</v>
      </c>
      <c r="K146" s="5">
        <v>0</v>
      </c>
      <c r="L146" s="5"/>
    </row>
    <row r="147" spans="1:12" s="48" customFormat="1">
      <c r="A147" s="47">
        <v>12001013</v>
      </c>
      <c r="B147" s="47" t="str">
        <f t="shared" si="9"/>
        <v>메인 스테이지</v>
      </c>
      <c r="C147" s="47" t="str">
        <f t="shared" si="10"/>
        <v>별 보상</v>
      </c>
      <c r="D147" s="47">
        <f>INDEX('!참조_ENUM'!$F$3:$F$51,MATCH(E147,'!참조_ENUM'!$G$3:$G$51,0))</f>
        <v>2</v>
      </c>
      <c r="E147" s="47" t="s">
        <v>100</v>
      </c>
      <c r="F147" s="47">
        <v>30</v>
      </c>
      <c r="G147" s="47">
        <v>30</v>
      </c>
      <c r="H147" s="47">
        <v>0</v>
      </c>
      <c r="I147" s="47">
        <v>1000000</v>
      </c>
      <c r="J147" s="47" t="b">
        <f t="shared" si="18"/>
        <v>1</v>
      </c>
      <c r="K147" s="47">
        <v>1</v>
      </c>
      <c r="L147" s="47"/>
    </row>
    <row r="148" spans="1:12" s="46" customFormat="1">
      <c r="A148" s="45">
        <v>10001014</v>
      </c>
      <c r="B148" s="45" t="str">
        <f t="shared" si="9"/>
        <v>메인 스테이지</v>
      </c>
      <c r="C148" s="45" t="str">
        <f t="shared" si="10"/>
        <v>통상</v>
      </c>
      <c r="D148" s="45">
        <f>INDEX('!참조_ENUM'!$F$3:$F$51,MATCH(E148,'!참조_ENUM'!$G$3:$G$51,0))</f>
        <v>114</v>
      </c>
      <c r="E148" s="45" t="s">
        <v>106</v>
      </c>
      <c r="F148" s="45">
        <v>16</v>
      </c>
      <c r="G148" s="45">
        <v>5</v>
      </c>
      <c r="H148" s="45">
        <v>0</v>
      </c>
      <c r="I148" s="45">
        <v>1000000</v>
      </c>
      <c r="J148" s="45" t="b">
        <f t="shared" si="18"/>
        <v>0</v>
      </c>
      <c r="K148" s="45">
        <v>0</v>
      </c>
      <c r="L148" s="45"/>
    </row>
    <row r="149" spans="1:12" s="46" customFormat="1">
      <c r="A149" s="45">
        <v>10001014</v>
      </c>
      <c r="B149" s="45" t="str">
        <f t="shared" si="9"/>
        <v>메인 스테이지</v>
      </c>
      <c r="C149" s="45" t="str">
        <f t="shared" si="10"/>
        <v>통상</v>
      </c>
      <c r="D149" s="45">
        <f>INDEX('!참조_ENUM'!$F$3:$F$51,MATCH(E149,'!참조_ENUM'!$G$3:$G$51,0))</f>
        <v>102</v>
      </c>
      <c r="E149" s="45" t="s">
        <v>87</v>
      </c>
      <c r="F149" s="45">
        <v>6</v>
      </c>
      <c r="G149" s="45">
        <v>10</v>
      </c>
      <c r="H149" s="45">
        <v>0</v>
      </c>
      <c r="I149" s="45">
        <v>1000000</v>
      </c>
      <c r="J149" s="45" t="b">
        <f t="shared" si="18"/>
        <v>0</v>
      </c>
      <c r="K149" s="45">
        <v>0</v>
      </c>
      <c r="L149" s="45"/>
    </row>
    <row r="150" spans="1:12" s="46" customFormat="1">
      <c r="A150" s="45">
        <v>10001014</v>
      </c>
      <c r="B150" s="45" t="str">
        <f t="shared" si="9"/>
        <v>메인 스테이지</v>
      </c>
      <c r="C150" s="45" t="str">
        <f t="shared" si="10"/>
        <v>통상</v>
      </c>
      <c r="D150" s="45">
        <f>INDEX('!참조_ENUM'!$F$3:$F$51,MATCH(E150,'!참조_ENUM'!$G$3:$G$51,0))</f>
        <v>8</v>
      </c>
      <c r="E150" s="45" t="s">
        <v>105</v>
      </c>
      <c r="F150" s="45">
        <v>1</v>
      </c>
      <c r="G150" s="45">
        <v>1</v>
      </c>
      <c r="H150" s="45">
        <v>0</v>
      </c>
      <c r="I150" s="45">
        <v>250000</v>
      </c>
      <c r="J150" s="45" t="b">
        <f t="shared" si="18"/>
        <v>1</v>
      </c>
      <c r="K150" s="45">
        <v>1</v>
      </c>
      <c r="L150" s="45"/>
    </row>
    <row r="151" spans="1:12" s="46" customFormat="1">
      <c r="A151" s="45">
        <v>10001014</v>
      </c>
      <c r="B151" s="45" t="str">
        <f t="shared" si="9"/>
        <v>메인 스테이지</v>
      </c>
      <c r="C151" s="45" t="str">
        <f t="shared" si="10"/>
        <v>통상</v>
      </c>
      <c r="D151" s="45">
        <f>INDEX('!참조_ENUM'!$F$3:$F$51,MATCH(E151,'!참조_ENUM'!$G$3:$G$51,0))</f>
        <v>8</v>
      </c>
      <c r="E151" s="45" t="s">
        <v>105</v>
      </c>
      <c r="F151" s="45">
        <v>2</v>
      </c>
      <c r="G151" s="45">
        <v>1</v>
      </c>
      <c r="H151" s="45">
        <v>0</v>
      </c>
      <c r="I151" s="45">
        <v>250000</v>
      </c>
      <c r="J151" s="45" t="b">
        <f>IF(K151&gt;0,TRUE,FALSE)</f>
        <v>1</v>
      </c>
      <c r="K151" s="45">
        <v>2</v>
      </c>
      <c r="L151" s="45"/>
    </row>
    <row r="152" spans="1:12" s="46" customFormat="1">
      <c r="A152" s="45">
        <v>10001014</v>
      </c>
      <c r="B152" s="45" t="str">
        <f t="shared" si="9"/>
        <v>메인 스테이지</v>
      </c>
      <c r="C152" s="45" t="str">
        <f t="shared" si="10"/>
        <v>통상</v>
      </c>
      <c r="D152" s="45">
        <f>INDEX('!참조_ENUM'!$F$3:$F$51,MATCH(E152,'!참조_ENUM'!$G$3:$G$51,0))</f>
        <v>8</v>
      </c>
      <c r="E152" s="45" t="s">
        <v>105</v>
      </c>
      <c r="F152" s="45">
        <v>11</v>
      </c>
      <c r="G152" s="45">
        <v>1</v>
      </c>
      <c r="H152" s="45">
        <v>0</v>
      </c>
      <c r="I152" s="45">
        <v>250000</v>
      </c>
      <c r="J152" s="45" t="b">
        <f t="shared" ref="J152:J158" si="19">IF(K152&gt;0,TRUE,FALSE)</f>
        <v>1</v>
      </c>
      <c r="K152" s="45">
        <v>3</v>
      </c>
      <c r="L152" s="45"/>
    </row>
    <row r="153" spans="1:12" s="46" customFormat="1">
      <c r="A153" s="45">
        <v>10001014</v>
      </c>
      <c r="B153" s="45" t="str">
        <f t="shared" si="9"/>
        <v>메인 스테이지</v>
      </c>
      <c r="C153" s="45" t="str">
        <f t="shared" si="10"/>
        <v>통상</v>
      </c>
      <c r="D153" s="45">
        <f>INDEX('!참조_ENUM'!$F$3:$F$51,MATCH(E153,'!참조_ENUM'!$G$3:$G$51,0))</f>
        <v>8</v>
      </c>
      <c r="E153" s="45" t="s">
        <v>105</v>
      </c>
      <c r="F153" s="45">
        <v>12</v>
      </c>
      <c r="G153" s="45">
        <v>1</v>
      </c>
      <c r="H153" s="45">
        <v>0</v>
      </c>
      <c r="I153" s="45">
        <v>250000</v>
      </c>
      <c r="J153" s="45" t="b">
        <f t="shared" si="19"/>
        <v>0</v>
      </c>
      <c r="K153" s="45">
        <v>0</v>
      </c>
      <c r="L153" s="45"/>
    </row>
    <row r="154" spans="1:12">
      <c r="A154" s="5">
        <v>11001014</v>
      </c>
      <c r="B154" s="5" t="str">
        <f t="shared" si="9"/>
        <v>메인 스테이지</v>
      </c>
      <c r="C154" s="5" t="str">
        <f t="shared" si="10"/>
        <v>초회</v>
      </c>
      <c r="D154" s="5">
        <f>INDEX('!참조_ENUM'!$F$3:$F$51,MATCH(E154,'!참조_ENUM'!$G$3:$G$51,0))</f>
        <v>8</v>
      </c>
      <c r="E154" s="5" t="s">
        <v>105</v>
      </c>
      <c r="F154" s="5">
        <v>15</v>
      </c>
      <c r="G154" s="5">
        <v>1</v>
      </c>
      <c r="H154" s="5">
        <v>1</v>
      </c>
      <c r="I154" s="5">
        <v>250000</v>
      </c>
      <c r="J154" s="5" t="b">
        <f t="shared" si="19"/>
        <v>1</v>
      </c>
      <c r="K154" s="5">
        <v>1</v>
      </c>
      <c r="L154" s="5"/>
    </row>
    <row r="155" spans="1:12">
      <c r="A155" s="5">
        <v>11001014</v>
      </c>
      <c r="B155" s="5" t="str">
        <f t="shared" si="9"/>
        <v>메인 스테이지</v>
      </c>
      <c r="C155" s="5" t="str">
        <f t="shared" si="10"/>
        <v>초회</v>
      </c>
      <c r="D155" s="5">
        <f>INDEX('!참조_ENUM'!$F$3:$F$51,MATCH(E155,'!참조_ENUM'!$G$3:$G$51,0))</f>
        <v>8</v>
      </c>
      <c r="E155" s="5" t="s">
        <v>105</v>
      </c>
      <c r="F155" s="5">
        <v>19</v>
      </c>
      <c r="G155" s="5">
        <v>1</v>
      </c>
      <c r="H155" s="5">
        <v>1</v>
      </c>
      <c r="I155" s="5">
        <v>250000</v>
      </c>
      <c r="J155" s="5" t="b">
        <f t="shared" si="19"/>
        <v>1</v>
      </c>
      <c r="K155" s="5">
        <v>2</v>
      </c>
      <c r="L155" s="5"/>
    </row>
    <row r="156" spans="1:12">
      <c r="A156" s="5">
        <v>11001014</v>
      </c>
      <c r="B156" s="5" t="str">
        <f t="shared" si="9"/>
        <v>메인 스테이지</v>
      </c>
      <c r="C156" s="5" t="str">
        <f t="shared" si="10"/>
        <v>초회</v>
      </c>
      <c r="D156" s="5">
        <f>INDEX('!참조_ENUM'!$F$3:$F$51,MATCH(E156,'!참조_ENUM'!$G$3:$G$51,0))</f>
        <v>8</v>
      </c>
      <c r="E156" s="5" t="s">
        <v>105</v>
      </c>
      <c r="F156" s="5">
        <v>22</v>
      </c>
      <c r="G156" s="5">
        <v>1</v>
      </c>
      <c r="H156" s="5">
        <v>1</v>
      </c>
      <c r="I156" s="5">
        <v>250000</v>
      </c>
      <c r="J156" s="5" t="b">
        <f t="shared" si="19"/>
        <v>0</v>
      </c>
      <c r="K156" s="5">
        <v>0</v>
      </c>
      <c r="L156" s="5"/>
    </row>
    <row r="157" spans="1:12">
      <c r="A157" s="5">
        <v>11001014</v>
      </c>
      <c r="B157" s="5" t="str">
        <f t="shared" si="9"/>
        <v>메인 스테이지</v>
      </c>
      <c r="C157" s="5" t="str">
        <f t="shared" si="10"/>
        <v>초회</v>
      </c>
      <c r="D157" s="5">
        <f>INDEX('!참조_ENUM'!$F$3:$F$51,MATCH(E157,'!참조_ENUM'!$G$3:$G$51,0))</f>
        <v>8</v>
      </c>
      <c r="E157" s="5" t="s">
        <v>105</v>
      </c>
      <c r="F157" s="5">
        <v>24</v>
      </c>
      <c r="G157" s="5">
        <v>1</v>
      </c>
      <c r="H157" s="5">
        <v>1</v>
      </c>
      <c r="I157" s="5">
        <v>250000</v>
      </c>
      <c r="J157" s="5" t="b">
        <f t="shared" si="19"/>
        <v>0</v>
      </c>
      <c r="K157" s="5">
        <v>0</v>
      </c>
      <c r="L157" s="5"/>
    </row>
    <row r="158" spans="1:12" s="48" customFormat="1">
      <c r="A158" s="47">
        <v>12001014</v>
      </c>
      <c r="B158" s="47" t="str">
        <f t="shared" si="9"/>
        <v>메인 스테이지</v>
      </c>
      <c r="C158" s="47" t="str">
        <f t="shared" si="10"/>
        <v>별 보상</v>
      </c>
      <c r="D158" s="47">
        <f>INDEX('!참조_ENUM'!$F$3:$F$51,MATCH(E158,'!참조_ENUM'!$G$3:$G$51,0))</f>
        <v>2</v>
      </c>
      <c r="E158" s="47" t="s">
        <v>100</v>
      </c>
      <c r="F158" s="47">
        <v>30</v>
      </c>
      <c r="G158" s="47">
        <v>30</v>
      </c>
      <c r="H158" s="47">
        <v>0</v>
      </c>
      <c r="I158" s="47">
        <v>1000000</v>
      </c>
      <c r="J158" s="47" t="b">
        <f t="shared" si="19"/>
        <v>1</v>
      </c>
      <c r="K158" s="47">
        <v>1</v>
      </c>
      <c r="L158" s="47"/>
    </row>
    <row r="159" spans="1:12" s="46" customFormat="1">
      <c r="A159" s="45">
        <v>10001015</v>
      </c>
      <c r="B159" s="45" t="str">
        <f t="shared" si="9"/>
        <v>메인 스테이지</v>
      </c>
      <c r="C159" s="45" t="str">
        <f t="shared" si="10"/>
        <v>통상</v>
      </c>
      <c r="D159" s="45">
        <f>INDEX('!참조_ENUM'!$F$3:$F$51,MATCH(E159,'!참조_ENUM'!$G$3:$G$51,0))</f>
        <v>114</v>
      </c>
      <c r="E159" s="45" t="s">
        <v>106</v>
      </c>
      <c r="F159" s="45">
        <v>16</v>
      </c>
      <c r="G159" s="45">
        <v>5</v>
      </c>
      <c r="H159" s="45">
        <v>0</v>
      </c>
      <c r="I159" s="45">
        <v>1000000</v>
      </c>
      <c r="J159" s="45" t="b">
        <f t="shared" si="15"/>
        <v>0</v>
      </c>
      <c r="K159" s="45">
        <v>0</v>
      </c>
      <c r="L159" s="45"/>
    </row>
    <row r="160" spans="1:12" s="46" customFormat="1">
      <c r="A160" s="45">
        <v>10001015</v>
      </c>
      <c r="B160" s="45" t="str">
        <f t="shared" si="9"/>
        <v>메인 스테이지</v>
      </c>
      <c r="C160" s="45" t="str">
        <f t="shared" si="10"/>
        <v>통상</v>
      </c>
      <c r="D160" s="45">
        <f>INDEX('!참조_ENUM'!$F$3:$F$51,MATCH(E160,'!참조_ENUM'!$G$3:$G$51,0))</f>
        <v>102</v>
      </c>
      <c r="E160" s="45" t="s">
        <v>87</v>
      </c>
      <c r="F160" s="45">
        <v>6</v>
      </c>
      <c r="G160" s="45">
        <v>10</v>
      </c>
      <c r="H160" s="45">
        <v>0</v>
      </c>
      <c r="I160" s="45">
        <v>1000000</v>
      </c>
      <c r="J160" s="45" t="b">
        <f t="shared" si="15"/>
        <v>0</v>
      </c>
      <c r="K160" s="45">
        <v>0</v>
      </c>
      <c r="L160" s="45"/>
    </row>
    <row r="161" spans="1:12" s="46" customFormat="1">
      <c r="A161" s="45">
        <v>10001015</v>
      </c>
      <c r="B161" s="45" t="str">
        <f t="shared" si="9"/>
        <v>메인 스테이지</v>
      </c>
      <c r="C161" s="45" t="str">
        <f t="shared" si="10"/>
        <v>통상</v>
      </c>
      <c r="D161" s="45">
        <f>INDEX('!참조_ENUM'!$F$3:$F$51,MATCH(E161,'!참조_ENUM'!$G$3:$G$51,0))</f>
        <v>8</v>
      </c>
      <c r="E161" s="45" t="s">
        <v>105</v>
      </c>
      <c r="F161" s="45">
        <v>1</v>
      </c>
      <c r="G161" s="45">
        <v>1</v>
      </c>
      <c r="H161" s="45">
        <v>0</v>
      </c>
      <c r="I161" s="45">
        <v>250000</v>
      </c>
      <c r="J161" s="45" t="b">
        <f t="shared" si="15"/>
        <v>1</v>
      </c>
      <c r="K161" s="45">
        <v>1</v>
      </c>
      <c r="L161" s="45"/>
    </row>
    <row r="162" spans="1:12" s="46" customFormat="1">
      <c r="A162" s="45">
        <v>10001015</v>
      </c>
      <c r="B162" s="45" t="str">
        <f t="shared" si="9"/>
        <v>메인 스테이지</v>
      </c>
      <c r="C162" s="45" t="str">
        <f t="shared" si="10"/>
        <v>통상</v>
      </c>
      <c r="D162" s="45">
        <f>INDEX('!참조_ENUM'!$F$3:$F$51,MATCH(E162,'!참조_ENUM'!$G$3:$G$51,0))</f>
        <v>8</v>
      </c>
      <c r="E162" s="45" t="s">
        <v>105</v>
      </c>
      <c r="F162" s="45">
        <v>2</v>
      </c>
      <c r="G162" s="45">
        <v>1</v>
      </c>
      <c r="H162" s="45">
        <v>0</v>
      </c>
      <c r="I162" s="45">
        <v>250000</v>
      </c>
      <c r="J162" s="45" t="b">
        <f>IF(K162&gt;0,TRUE,FALSE)</f>
        <v>1</v>
      </c>
      <c r="K162" s="45">
        <v>2</v>
      </c>
      <c r="L162" s="45"/>
    </row>
    <row r="163" spans="1:12" s="46" customFormat="1">
      <c r="A163" s="45">
        <v>10001015</v>
      </c>
      <c r="B163" s="45" t="str">
        <f t="shared" si="9"/>
        <v>메인 스테이지</v>
      </c>
      <c r="C163" s="45" t="str">
        <f t="shared" si="10"/>
        <v>통상</v>
      </c>
      <c r="D163" s="45">
        <f>INDEX('!참조_ENUM'!$F$3:$F$51,MATCH(E163,'!참조_ENUM'!$G$3:$G$51,0))</f>
        <v>8</v>
      </c>
      <c r="E163" s="45" t="s">
        <v>105</v>
      </c>
      <c r="F163" s="45">
        <v>11</v>
      </c>
      <c r="G163" s="45">
        <v>1</v>
      </c>
      <c r="H163" s="45">
        <v>0</v>
      </c>
      <c r="I163" s="45">
        <v>250000</v>
      </c>
      <c r="J163" s="45" t="b">
        <f t="shared" ref="J163:J169" si="20">IF(K163&gt;0,TRUE,FALSE)</f>
        <v>1</v>
      </c>
      <c r="K163" s="45">
        <v>3</v>
      </c>
      <c r="L163" s="45"/>
    </row>
    <row r="164" spans="1:12" s="46" customFormat="1">
      <c r="A164" s="45">
        <v>10001015</v>
      </c>
      <c r="B164" s="45" t="str">
        <f t="shared" si="9"/>
        <v>메인 스테이지</v>
      </c>
      <c r="C164" s="45" t="str">
        <f t="shared" si="10"/>
        <v>통상</v>
      </c>
      <c r="D164" s="45">
        <f>INDEX('!참조_ENUM'!$F$3:$F$51,MATCH(E164,'!참조_ENUM'!$G$3:$G$51,0))</f>
        <v>8</v>
      </c>
      <c r="E164" s="45" t="s">
        <v>105</v>
      </c>
      <c r="F164" s="45">
        <v>12</v>
      </c>
      <c r="G164" s="45">
        <v>1</v>
      </c>
      <c r="H164" s="45">
        <v>0</v>
      </c>
      <c r="I164" s="45">
        <v>250000</v>
      </c>
      <c r="J164" s="45" t="b">
        <f t="shared" si="20"/>
        <v>0</v>
      </c>
      <c r="K164" s="45">
        <v>0</v>
      </c>
      <c r="L164" s="45"/>
    </row>
    <row r="165" spans="1:12">
      <c r="A165" s="5">
        <v>11001015</v>
      </c>
      <c r="B165" s="5" t="str">
        <f t="shared" si="9"/>
        <v>메인 스테이지</v>
      </c>
      <c r="C165" s="5" t="str">
        <f t="shared" si="10"/>
        <v>초회</v>
      </c>
      <c r="D165" s="5">
        <f>INDEX('!참조_ENUM'!$F$3:$F$51,MATCH(E165,'!참조_ENUM'!$G$3:$G$51,0))</f>
        <v>8</v>
      </c>
      <c r="E165" s="5" t="s">
        <v>105</v>
      </c>
      <c r="F165" s="5">
        <v>15</v>
      </c>
      <c r="G165" s="5">
        <v>1</v>
      </c>
      <c r="H165" s="5">
        <v>1</v>
      </c>
      <c r="I165" s="5">
        <v>250000</v>
      </c>
      <c r="J165" s="5" t="b">
        <f t="shared" si="20"/>
        <v>1</v>
      </c>
      <c r="K165" s="5">
        <v>1</v>
      </c>
      <c r="L165" s="5"/>
    </row>
    <row r="166" spans="1:12">
      <c r="A166" s="5">
        <v>11001015</v>
      </c>
      <c r="B166" s="5" t="str">
        <f t="shared" ref="B166:B169" si="21">IF(MID(A166, 1, 1) = "1", "메인 스테이지", IF(MID(A166, 1, 1) = "2", "일일던전", IF(MID(A166, 1, 1) = "3", "보스전", "다른 경우")))</f>
        <v>메인 스테이지</v>
      </c>
      <c r="C166" s="5" t="str">
        <f t="shared" ref="C166:C169" si="22">IF(MID(A166, 2, 1) = "0", "통상", IF(MID(A166, 2, 1) = "1", "초회", IF(MID(A166, 2, 1) = "2", "별 보상", "다른 경우")))</f>
        <v>초회</v>
      </c>
      <c r="D166" s="5">
        <f>INDEX('!참조_ENUM'!$F$3:$F$51,MATCH(E166,'!참조_ENUM'!$G$3:$G$51,0))</f>
        <v>8</v>
      </c>
      <c r="E166" s="5" t="s">
        <v>105</v>
      </c>
      <c r="F166" s="5">
        <v>19</v>
      </c>
      <c r="G166" s="5">
        <v>1</v>
      </c>
      <c r="H166" s="5">
        <v>1</v>
      </c>
      <c r="I166" s="5">
        <v>250000</v>
      </c>
      <c r="J166" s="5" t="b">
        <f t="shared" si="20"/>
        <v>1</v>
      </c>
      <c r="K166" s="5">
        <v>2</v>
      </c>
      <c r="L166" s="5"/>
    </row>
    <row r="167" spans="1:12">
      <c r="A167" s="5">
        <v>11001015</v>
      </c>
      <c r="B167" s="5" t="str">
        <f t="shared" si="21"/>
        <v>메인 스테이지</v>
      </c>
      <c r="C167" s="5" t="str">
        <f t="shared" si="22"/>
        <v>초회</v>
      </c>
      <c r="D167" s="5">
        <f>INDEX('!참조_ENUM'!$F$3:$F$51,MATCH(E167,'!참조_ENUM'!$G$3:$G$51,0))</f>
        <v>8</v>
      </c>
      <c r="E167" s="5" t="s">
        <v>105</v>
      </c>
      <c r="F167" s="5">
        <v>22</v>
      </c>
      <c r="G167" s="5">
        <v>1</v>
      </c>
      <c r="H167" s="5">
        <v>1</v>
      </c>
      <c r="I167" s="5">
        <v>250000</v>
      </c>
      <c r="J167" s="5" t="b">
        <f t="shared" si="20"/>
        <v>0</v>
      </c>
      <c r="K167" s="5">
        <v>0</v>
      </c>
      <c r="L167" s="5"/>
    </row>
    <row r="168" spans="1:12">
      <c r="A168" s="5">
        <v>11001015</v>
      </c>
      <c r="B168" s="5" t="str">
        <f t="shared" si="21"/>
        <v>메인 스테이지</v>
      </c>
      <c r="C168" s="5" t="str">
        <f t="shared" si="22"/>
        <v>초회</v>
      </c>
      <c r="D168" s="5">
        <f>INDEX('!참조_ENUM'!$F$3:$F$51,MATCH(E168,'!참조_ENUM'!$G$3:$G$51,0))</f>
        <v>8</v>
      </c>
      <c r="E168" s="5" t="s">
        <v>105</v>
      </c>
      <c r="F168" s="5">
        <v>24</v>
      </c>
      <c r="G168" s="5">
        <v>1</v>
      </c>
      <c r="H168" s="5">
        <v>1</v>
      </c>
      <c r="I168" s="5">
        <v>250000</v>
      </c>
      <c r="J168" s="5" t="b">
        <f t="shared" si="20"/>
        <v>0</v>
      </c>
      <c r="K168" s="5">
        <v>0</v>
      </c>
      <c r="L168" s="5"/>
    </row>
    <row r="169" spans="1:12" s="48" customFormat="1">
      <c r="A169" s="47">
        <v>12001015</v>
      </c>
      <c r="B169" s="47" t="str">
        <f t="shared" si="21"/>
        <v>메인 스테이지</v>
      </c>
      <c r="C169" s="47" t="str">
        <f t="shared" si="22"/>
        <v>별 보상</v>
      </c>
      <c r="D169" s="47">
        <f>INDEX('!참조_ENUM'!$F$3:$F$51,MATCH(E169,'!참조_ENUM'!$G$3:$G$51,0))</f>
        <v>2</v>
      </c>
      <c r="E169" s="47" t="s">
        <v>100</v>
      </c>
      <c r="F169" s="47">
        <v>100</v>
      </c>
      <c r="G169" s="47">
        <v>100</v>
      </c>
      <c r="H169" s="47">
        <v>0</v>
      </c>
      <c r="I169" s="47">
        <v>1000000</v>
      </c>
      <c r="J169" s="47" t="b">
        <f t="shared" si="20"/>
        <v>1</v>
      </c>
      <c r="K169" s="47">
        <v>1</v>
      </c>
      <c r="L169" s="47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C3969E-03AC-433B-B57B-D65FFD6FE8AA}">
          <x14:formula1>
            <xm:f>'!참조_ENUM'!$G$3:$G$51</xm:f>
          </x14:formula1>
          <xm:sqref>E5:E169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!사용 설명</vt:lpstr>
      <vt:lpstr>!참조_ENUM</vt:lpstr>
      <vt:lpstr>!first_reward</vt:lpstr>
      <vt:lpstr>!repeat_reward</vt:lpstr>
      <vt:lpstr>!star_reward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전 홍림</cp:lastModifiedBy>
  <dcterms:created xsi:type="dcterms:W3CDTF">2023-12-21T01:25:54Z</dcterms:created>
  <dcterms:modified xsi:type="dcterms:W3CDTF">2024-01-22T06:49:47Z</dcterms:modified>
</cp:coreProperties>
</file>