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D1671E5-DA0A-4E1A-8F89-44CE638F0041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3" l="1"/>
  <c r="J18" i="3"/>
  <c r="E18" i="3"/>
  <c r="B17" i="5"/>
  <c r="B18" i="5"/>
  <c r="B19" i="5"/>
  <c r="B20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7" i="5" l="1"/>
  <c r="E18" i="5"/>
  <c r="E19" i="5"/>
  <c r="E20" i="5"/>
  <c r="L21" i="3"/>
  <c r="L22" i="3"/>
  <c r="L23" i="3"/>
  <c r="L17" i="3"/>
  <c r="L19" i="3"/>
  <c r="L20" i="3"/>
  <c r="L24" i="3"/>
  <c r="L25" i="3"/>
  <c r="L26" i="3"/>
  <c r="J22" i="3"/>
  <c r="J23" i="3"/>
  <c r="J24" i="3"/>
  <c r="J17" i="3"/>
  <c r="J19" i="3"/>
  <c r="J20" i="3"/>
  <c r="J25" i="3"/>
  <c r="J26" i="3"/>
  <c r="J21" i="3"/>
  <c r="B5" i="7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22" i="3" l="1"/>
  <c r="E23" i="3"/>
  <c r="E24" i="3"/>
  <c r="E17" i="3"/>
  <c r="E19" i="3"/>
  <c r="E20" i="3"/>
  <c r="E21" i="3"/>
  <c r="E25" i="3"/>
  <c r="E26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<sst xmlns="http://schemas.openxmlformats.org/spreadsheetml/2006/main" count="527" uniqueCount="254">
  <si>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</si>
  <si>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</si>
  <si>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</si>
  <si>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</si>
  <si>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</si>
  <si>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</si>
  <si>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</si>
  <si>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</si>
  <si>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</si>
  <si>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</si>
  <si>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</si>
  <si>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</si>
  <si>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</si>
  <si>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</si>
  <si>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</si>
  <si>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</si>
  <si>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</si>
  <si>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</si>
  <si>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</si>
  <si>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</si>
  <si>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</si>
  <si>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</si>
  <si>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</si>
  <si>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</si>
  <si>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</si>
  <si>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</si>
  <si>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</si>
  <si>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</si>
  <si>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</si>
  <si>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</si>
  <si>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</si>
  <si>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</si>
  <si>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</si>
  <si>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</si>
  <si>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</si>
  <si>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</si>
  <si>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</si>
  <si>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</si>
  <si>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</si>
  <si>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</si>
  <si>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</si>
  <si>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</si>
  <si>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</si>
  <si>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</si>
  <si>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</si>
  <si>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</si>
  <si>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</si>
  <si>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</si>
  <si>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</si>
  <si>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</si>
  <si>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</si>
  <si>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</si>
  <si>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</si>
  <si>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</si>
  <si>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</si>
  <si>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</si>
  <si>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</si>
  <si>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</si>
  <si>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</si>
  <si>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</si>
  <si>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</si>
  <si>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</si>
  <si>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</si>
  <si>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</si>
  <si>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</si>
  <si>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</si>
  <si>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</si>
  <si>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</si>
  <si>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</si>
  <si>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</si>
  <si>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</si>
  <si>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</si>
  <si>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</si>
  <si>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</si>
  <si>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</si>
  <si>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</si>
  <si>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</si>
  <si>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</si>
  <si>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</si>
  <si>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</si>
  <si>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</si>
  <si>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</si>
  <si>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</si>
  <si>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</si>
  <si>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</si>
  <si>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</si>
  <si>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</si>
  <si>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</si>
  <si>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</si>
  <si>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</si>
  <si>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</si>
  <si>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</si>
  <si>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</si>
  <si>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</si>
  <si>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</si>
  <si>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</si>
  <si>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</si>
  <si>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</si>
  <si>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</si>
  <si>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</si>
  <si>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</si>
  <si>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</si>
  <si>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</si>
  <si>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</si>
  <si>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</si>
  <si>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</si>
  <si>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</si>
  <si>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</si>
  <si>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</si>
  <si>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</si>
  <si>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</si>
  <si>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</si>
  <si>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</si>
  <si>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</si>
  <si>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</si>
  <si>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</si>
  <si>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</si>
  <si>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</si>
  <si>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</si>
  <si>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</si>
  <si>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</si>
  <si>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</si>
  <si>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</si>
  <si>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</si>
  <si>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</si>
  <si>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</si>
  <si>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</si>
  <si>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</si>
  <si>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</si>
  <si>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</si>
  <si>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</si>
  <si>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</si>
  <si>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</si>
  <si>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</si>
  <si>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</si>
  <si>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</si>
  <si>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</si>
  <si>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</si>
  <si>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</si>
  <si>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</si>
  <si>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</si>
  <si>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</si>
  <si>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</si>
  <si>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</si>
  <si>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</si>
  <si>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</si>
  <si>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</si>
  <si>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</si>
  <si>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</si>
  <si>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</si>
  <si>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</si>
  <si>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</si>
  <si>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</si>
  <si>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</si>
  <si>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</si>
  <si>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</si>
  <si>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</si>
  <si>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</si>
  <si>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</si>
  <si>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</si>
  <si>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</si>
  <si>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</si>
  <si>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</si>
  <si>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</si>
  <si>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</si>
  <si>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</si>
  <si>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</si>
  <si>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</si>
  <si>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</si>
  <si>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</si>
  <si>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</si>
  <si>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</si>
  <si>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</si>
  <si>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</si>
  <si>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</si>
  <si>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</si>
  <si>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</si>
  <si>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</si>
  <si>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</si>
  <si>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</si>
  <si>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</si>
  <si>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</si>
  <si>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</si>
  <si>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</si>
  <si>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</si>
  <si>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</si>
  <si>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</si>
  <si>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</si>
  <si>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</si>
  <si>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</si>
  <si>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</si>
  <si>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</si>
  <si>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</si>
  <si>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</si>
  <si>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</si>
  <si>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</si>
  <si>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자기 자신에게 방어력 증가</t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</si>
  <si>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</si>
  <si>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</si>
  <si>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</si>
  <si>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</si>
  <si>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</si>
  <si>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</si>
  <si>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</si>
  <si>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</si>
  <si>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</si>
  <si>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</si>
  <si>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</si>
  <si>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</si>
  <si>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</si>
  <si>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</si>
  <si>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</si>
  <si>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</si>
  <si>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</si>
  <si>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</si>
  <si>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</si>
  <si>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</si>
  <si>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</si>
  <si>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</si>
  <si>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</si>
  <si>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</si>
  <si>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</si>
  <si>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</si>
  <si>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</si>
  <si>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</si>
  <si>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</si>
  <si>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</si>
  <si>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</si>
  <si>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207 명중률 배율 계산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</si>
  <si>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</si>
  <si>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</si>
  <si>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</si>
  <si>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</si>
  <si>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</si>
  <si>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</si>
  <si>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</si>
  <si>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</si>
  <si>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Assets/AssetResources/Textures/Icons/Icon_DummyDefense01</t>
  </si>
  <si>
    <t>Assets/AssetResources/Textures/Icons/Icon_DummyDefense02</t>
  </si>
  <si>
    <t>Assets/AssetResources/Textures/Icons/Icon_DummyDefense04</t>
  </si>
  <si>
    <t>Assets/AssetResources/Textures/Icons/Icon_DummyDefense05</t>
    <phoneticPr fontId="1" type="noConversion"/>
  </si>
  <si>
    <t>Assets/AssetResources/Textures/Icons/Icon_DummyDefense06</t>
  </si>
  <si>
    <t>Assets/AssetResources/Textures/Icons/Icon_DummyDefense07</t>
    <phoneticPr fontId="1" type="noConversion"/>
  </si>
  <si>
    <t>Assets/AssetResources/Textures/Icons/Icon_DummyBuff01</t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</si>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</sst>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T1"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0"/>
  <sheetViews>
    <sheetView tabSelected="1" workbookViewId="0">
      <selection activeCell="K20" sqref="K20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210001</v>
      </c>
      <c r="B17" s="4" t="str">
        <f>VLOOKUP(A17,npc_skill_data!$B:$C,2,)</f>
        <v>엘리자베스/평타/가까운 대상 단일 공격</v>
      </c>
      <c r="C17" s="4" t="s">
        <v>190</v>
      </c>
      <c r="D17" s="4">
        <v>3.5</v>
      </c>
      <c r="E17" s="4">
        <f>INDEX('!참조_ENUM'!$AL$3:$AL$8,MATCH(F17,'!참조_ENUM'!$AM$3:$AM$8,0))</f>
        <v>1</v>
      </c>
      <c r="F17" s="27" t="s">
        <v>169</v>
      </c>
      <c r="G17" s="28" t="s">
        <v>193</v>
      </c>
      <c r="H17" s="28">
        <v>0</v>
      </c>
      <c r="I17" s="25" t="s">
        <v>157</v>
      </c>
      <c r="J17" s="28" t="s">
        <v>197</v>
      </c>
      <c r="K17" s="4"/>
    </row>
    <row r="18" spans="1:11" x14ac:dyDescent="0.3">
      <c r="A18" s="4">
        <v>210002</v>
      </c>
      <c r="B18" s="4" t="str">
        <f>VLOOKUP(A18,npc_skill_data!$B:$C,2,)</f>
        <v>엘리자베스/스킬1/가까운 대상 단일 공격</v>
      </c>
      <c r="C18" s="4" t="s">
        <v>187</v>
      </c>
      <c r="D18" s="4">
        <v>4.5</v>
      </c>
      <c r="E18" s="4">
        <f>INDEX('!참조_ENUM'!$AL$3:$AL$8,MATCH(F18,'!참조_ENUM'!$AM$3:$AM$8,0))</f>
        <v>2</v>
      </c>
      <c r="F18" s="27" t="s">
        <v>170</v>
      </c>
      <c r="G18" s="28" t="s">
        <v>194</v>
      </c>
      <c r="H18" s="28">
        <v>0</v>
      </c>
      <c r="I18" s="25" t="s">
        <v>157</v>
      </c>
      <c r="J18" s="28" t="s">
        <v>198</v>
      </c>
      <c r="K18" s="4" t="s">
        <v>245</v>
      </c>
    </row>
    <row r="19" spans="1:11" x14ac:dyDescent="0.3">
      <c r="A19" s="4">
        <v>210003</v>
      </c>
      <c r="B19" s="4" t="str">
        <f>VLOOKUP(A19,npc_skill_data!$B:$C,2,)</f>
        <v>엘리자베스/스킬2/전체 공격</v>
      </c>
      <c r="C19" s="4" t="s">
        <v>188</v>
      </c>
      <c r="D19" s="4">
        <v>5.5</v>
      </c>
      <c r="E19" s="4">
        <f>INDEX('!참조_ENUM'!$AL$3:$AL$8,MATCH(F19,'!참조_ENUM'!$AM$3:$AM$8,0))</f>
        <v>3</v>
      </c>
      <c r="F19" s="27" t="s">
        <v>191</v>
      </c>
      <c r="G19" s="28" t="s">
        <v>195</v>
      </c>
      <c r="H19" s="28">
        <v>0</v>
      </c>
      <c r="I19" s="25" t="s">
        <v>157</v>
      </c>
      <c r="J19" s="4" t="s">
        <v>199</v>
      </c>
      <c r="K19" s="4" t="s">
        <v>253</v>
      </c>
    </row>
    <row r="20" spans="1:11" x14ac:dyDescent="0.3">
      <c r="A20" s="4">
        <v>210004</v>
      </c>
      <c r="B20" s="4" t="str">
        <f>VLOOKUP(A20,npc_skill_data!$B:$C,2,)</f>
        <v>엘리자베스/궁극/전체공격</v>
      </c>
      <c r="C20" s="4" t="s">
        <v>189</v>
      </c>
      <c r="D20" s="4">
        <v>6.5</v>
      </c>
      <c r="E20" s="4">
        <f>INDEX('!참조_ENUM'!$AL$3:$AL$8,MATCH(F20,'!참조_ENUM'!$AM$3:$AM$8,0))</f>
        <v>4</v>
      </c>
      <c r="F20" s="27" t="s">
        <v>192</v>
      </c>
      <c r="G20" s="28" t="s">
        <v>196</v>
      </c>
      <c r="H20" s="28">
        <v>210007</v>
      </c>
      <c r="I20" s="25" t="s">
        <v>157</v>
      </c>
      <c r="J20" s="4" t="s">
        <v>244</v>
      </c>
      <c r="K20" s="4" t="s">
        <v>246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26"/>
  <sheetViews>
    <sheetView topLeftCell="I1" workbookViewId="0">
      <selection activeCell="V19" sqref="V19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50" t="s">
        <v>1</v>
      </c>
      <c r="B2" s="51" t="s">
        <v>18</v>
      </c>
      <c r="C2" s="51" t="s">
        <v>5</v>
      </c>
      <c r="D2" s="51" t="s">
        <v>36</v>
      </c>
      <c r="E2" s="51" t="s">
        <v>9</v>
      </c>
      <c r="F2" s="51" t="s">
        <v>16</v>
      </c>
      <c r="G2" s="51" t="s">
        <v>11</v>
      </c>
      <c r="H2" s="51" t="s">
        <v>10</v>
      </c>
      <c r="I2" s="51" t="s">
        <v>126</v>
      </c>
      <c r="J2" s="51" t="s">
        <v>158</v>
      </c>
      <c r="K2" s="51" t="s">
        <v>159</v>
      </c>
      <c r="L2" s="51" t="s">
        <v>114</v>
      </c>
      <c r="M2" s="51" t="s">
        <v>115</v>
      </c>
      <c r="N2" s="51" t="s">
        <v>116</v>
      </c>
      <c r="O2" s="51" t="s">
        <v>122</v>
      </c>
      <c r="P2" s="51" t="s">
        <v>74</v>
      </c>
      <c r="Q2" s="51" t="s">
        <v>65</v>
      </c>
      <c r="R2" s="51" t="s">
        <v>66</v>
      </c>
      <c r="S2" s="51" t="s">
        <v>128</v>
      </c>
      <c r="T2" s="51" t="s">
        <v>129</v>
      </c>
      <c r="U2" s="51" t="s">
        <v>76</v>
      </c>
      <c r="V2" s="52" t="s">
        <v>143</v>
      </c>
    </row>
    <row r="3" spans="1:22" ht="49.5" x14ac:dyDescent="0.3">
      <c r="A3" s="53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4" t="s">
        <v>3</v>
      </c>
    </row>
    <row r="4" spans="1:22" ht="17.25" thickBot="1" x14ac:dyDescent="0.35">
      <c r="A4" s="55" t="s">
        <v>31</v>
      </c>
      <c r="B4" s="56" t="s">
        <v>28</v>
      </c>
      <c r="C4" s="56" t="s">
        <v>6</v>
      </c>
      <c r="D4" s="56" t="s">
        <v>38</v>
      </c>
      <c r="E4" s="56" t="s">
        <v>13</v>
      </c>
      <c r="F4" s="56" t="s">
        <v>17</v>
      </c>
      <c r="G4" s="56" t="s">
        <v>14</v>
      </c>
      <c r="H4" s="56" t="s">
        <v>15</v>
      </c>
      <c r="I4" s="56" t="s">
        <v>127</v>
      </c>
      <c r="J4" s="56" t="s">
        <v>161</v>
      </c>
      <c r="K4" s="56" t="s">
        <v>162</v>
      </c>
      <c r="L4" s="56" t="s">
        <v>120</v>
      </c>
      <c r="M4" s="56" t="s">
        <v>121</v>
      </c>
      <c r="N4" s="56" t="s">
        <v>125</v>
      </c>
      <c r="O4" s="56" t="s">
        <v>124</v>
      </c>
      <c r="P4" s="56" t="s">
        <v>75</v>
      </c>
      <c r="Q4" s="56" t="s">
        <v>68</v>
      </c>
      <c r="R4" s="56" t="s">
        <v>69</v>
      </c>
      <c r="S4" s="56" t="s">
        <v>131</v>
      </c>
      <c r="T4" s="56" t="s">
        <v>132</v>
      </c>
      <c r="U4" s="56" t="s">
        <v>77</v>
      </c>
      <c r="V4" s="57" t="s">
        <v>142</v>
      </c>
    </row>
    <row r="5" spans="1:22" x14ac:dyDescent="0.3">
      <c r="A5" s="37">
        <v>200001</v>
      </c>
      <c r="B5" s="38">
        <v>200001</v>
      </c>
      <c r="C5" s="39" t="s">
        <v>146</v>
      </c>
      <c r="D5" s="38">
        <v>1</v>
      </c>
      <c r="E5" s="39">
        <f>INDEX('!참조_ENUM'!$B$3:$B$64,MATCH(F5,'!참조_ENUM'!$C$3:$C$64,0))</f>
        <v>6</v>
      </c>
      <c r="F5" s="19" t="s">
        <v>139</v>
      </c>
      <c r="G5" s="39">
        <v>0</v>
      </c>
      <c r="H5" s="39">
        <v>1</v>
      </c>
      <c r="I5" s="39">
        <v>0</v>
      </c>
      <c r="J5" s="39">
        <f>INDEX('!참조_ENUM'!$AH$3:$AH$5,MATCH(K5,'!참조_ENUM'!$AI$3:$AI$5,0))</f>
        <v>0</v>
      </c>
      <c r="K5" s="40" t="s">
        <v>92</v>
      </c>
      <c r="L5" s="38">
        <f>INDEX('!참조_ENUM'!$AD$3:$AD$5,MATCH(M5,'!참조_ENUM'!$AE$3:$AE$5,0))</f>
        <v>0</v>
      </c>
      <c r="M5" s="41" t="s">
        <v>92</v>
      </c>
      <c r="N5" s="38">
        <v>0</v>
      </c>
      <c r="O5" s="38">
        <v>0</v>
      </c>
      <c r="P5" s="39">
        <v>100</v>
      </c>
      <c r="Q5" s="39">
        <v>100001</v>
      </c>
      <c r="R5" s="39">
        <v>0</v>
      </c>
      <c r="S5" s="39">
        <v>0</v>
      </c>
      <c r="T5" s="39">
        <v>0</v>
      </c>
      <c r="U5" s="38" t="s">
        <v>94</v>
      </c>
      <c r="V5" s="42"/>
    </row>
    <row r="6" spans="1:22" x14ac:dyDescent="0.3">
      <c r="A6" s="43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4"/>
    </row>
    <row r="7" spans="1:22" x14ac:dyDescent="0.3">
      <c r="A7" s="43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4" t="s">
        <v>155</v>
      </c>
    </row>
    <row r="8" spans="1:22" x14ac:dyDescent="0.3">
      <c r="A8" s="43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6</v>
      </c>
      <c r="F8" s="21" t="s">
        <v>139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4" t="s">
        <v>165</v>
      </c>
    </row>
    <row r="9" spans="1:22" x14ac:dyDescent="0.3">
      <c r="A9" s="43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4" t="s">
        <v>111</v>
      </c>
    </row>
    <row r="10" spans="1:22" x14ac:dyDescent="0.3">
      <c r="A10" s="43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4" t="s">
        <v>111</v>
      </c>
    </row>
    <row r="11" spans="1:22" x14ac:dyDescent="0.3">
      <c r="A11" s="43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4" t="s">
        <v>111</v>
      </c>
    </row>
    <row r="12" spans="1:22" x14ac:dyDescent="0.3">
      <c r="A12" s="43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4" t="s">
        <v>111</v>
      </c>
    </row>
    <row r="13" spans="1:22" x14ac:dyDescent="0.3">
      <c r="A13" s="43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4" t="s">
        <v>111</v>
      </c>
    </row>
    <row r="14" spans="1:22" x14ac:dyDescent="0.3">
      <c r="A14" s="43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4" t="s">
        <v>111</v>
      </c>
    </row>
    <row r="15" spans="1:22" x14ac:dyDescent="0.3">
      <c r="A15" s="43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4" t="s">
        <v>111</v>
      </c>
    </row>
    <row r="16" spans="1:22" ht="17.25" thickBot="1" x14ac:dyDescent="0.35">
      <c r="A16" s="58">
        <v>200012</v>
      </c>
      <c r="B16" s="45">
        <v>200012</v>
      </c>
      <c r="C16" s="45" t="s">
        <v>108</v>
      </c>
      <c r="D16" s="45">
        <v>1</v>
      </c>
      <c r="E16" s="46">
        <f>INDEX('!참조_ENUM'!$B$3:$B$64,MATCH(F16,'!참조_ENUM'!$C$3:$C$64,0))</f>
        <v>7</v>
      </c>
      <c r="F16" s="20" t="s">
        <v>140</v>
      </c>
      <c r="G16" s="46">
        <v>0</v>
      </c>
      <c r="H16" s="46">
        <v>1</v>
      </c>
      <c r="I16" s="46">
        <v>0</v>
      </c>
      <c r="J16" s="46">
        <f>INDEX('!참조_ENUM'!$AH$3:$AH$5,MATCH(K16,'!참조_ENUM'!$AI$3:$AI$5,0))</f>
        <v>2</v>
      </c>
      <c r="K16" s="47" t="s">
        <v>163</v>
      </c>
      <c r="L16" s="45">
        <f>INDEX('!참조_ENUM'!$AD$3:$AD$5,MATCH(M16,'!참조_ENUM'!$AE$3:$AE$5,0))</f>
        <v>0</v>
      </c>
      <c r="M16" s="48" t="s">
        <v>92</v>
      </c>
      <c r="N16" s="45">
        <v>0</v>
      </c>
      <c r="O16" s="45">
        <v>0</v>
      </c>
      <c r="P16" s="46">
        <v>100</v>
      </c>
      <c r="Q16" s="46">
        <v>100012</v>
      </c>
      <c r="R16" s="46">
        <v>0</v>
      </c>
      <c r="S16" s="46">
        <v>0</v>
      </c>
      <c r="T16" s="46">
        <v>0</v>
      </c>
      <c r="U16" s="45" t="s">
        <v>106</v>
      </c>
      <c r="V16" s="49" t="s">
        <v>111</v>
      </c>
    </row>
    <row r="17" spans="1:22" x14ac:dyDescent="0.3">
      <c r="A17" s="62">
        <v>210001</v>
      </c>
      <c r="B17" s="59">
        <v>210001</v>
      </c>
      <c r="C17" s="38" t="s">
        <v>200</v>
      </c>
      <c r="D17" s="38">
        <v>1</v>
      </c>
      <c r="E17" s="39">
        <f>INDEX('!참조_ENUM'!$B$3:$B$64,MATCH(F17,'!참조_ENUM'!$C$3:$C$64,0))</f>
        <v>6</v>
      </c>
      <c r="F17" s="19" t="s">
        <v>139</v>
      </c>
      <c r="G17" s="39">
        <v>0</v>
      </c>
      <c r="H17" s="39">
        <v>1</v>
      </c>
      <c r="I17" s="39">
        <v>0</v>
      </c>
      <c r="J17" s="39">
        <f>INDEX('!참조_ENUM'!$AH$3:$AH$5,MATCH(K17,'!참조_ENUM'!$AI$3:$AI$5,0))</f>
        <v>2</v>
      </c>
      <c r="K17" s="66" t="s">
        <v>163</v>
      </c>
      <c r="L17" s="38">
        <f>INDEX('!참조_ENUM'!$AD$3:$AD$5,MATCH(M17,'!참조_ENUM'!$AE$3:$AE$5,0))</f>
        <v>0</v>
      </c>
      <c r="M17" s="65" t="s">
        <v>92</v>
      </c>
      <c r="N17" s="38">
        <v>0</v>
      </c>
      <c r="O17" s="38">
        <v>0</v>
      </c>
      <c r="P17" s="39">
        <v>100</v>
      </c>
      <c r="Q17" s="39">
        <v>21000101</v>
      </c>
      <c r="R17" s="39">
        <v>0</v>
      </c>
      <c r="S17" s="39">
        <v>0</v>
      </c>
      <c r="T17" s="39">
        <v>0</v>
      </c>
      <c r="U17" s="38" t="s">
        <v>141</v>
      </c>
      <c r="V17" s="42" t="s">
        <v>247</v>
      </c>
    </row>
    <row r="18" spans="1:22" x14ac:dyDescent="0.3">
      <c r="A18" s="63">
        <v>210002</v>
      </c>
      <c r="B18" s="60">
        <v>210002</v>
      </c>
      <c r="C18" s="23" t="s">
        <v>201</v>
      </c>
      <c r="D18" s="23">
        <v>1</v>
      </c>
      <c r="E18" s="22">
        <f>INDEX('!참조_ENUM'!$B$3:$B$64,MATCH(F18,'!참조_ENUM'!$C$3:$C$64,0))</f>
        <v>6</v>
      </c>
      <c r="F18" s="21" t="s">
        <v>139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27" t="s">
        <v>163</v>
      </c>
      <c r="L18" s="23">
        <f>INDEX('!참조_ENUM'!$AD$3:$AD$5,MATCH(M18,'!참조_ENUM'!$AE$3:$AE$5,0))</f>
        <v>0</v>
      </c>
      <c r="M18" s="21" t="s">
        <v>92</v>
      </c>
      <c r="N18" s="23">
        <v>0</v>
      </c>
      <c r="O18" s="23">
        <v>0</v>
      </c>
      <c r="P18" s="22">
        <v>100</v>
      </c>
      <c r="Q18" s="22">
        <v>0</v>
      </c>
      <c r="R18" s="22">
        <v>0</v>
      </c>
      <c r="S18" s="22">
        <v>0</v>
      </c>
      <c r="T18" s="22">
        <v>0</v>
      </c>
      <c r="U18" s="23" t="s">
        <v>213</v>
      </c>
      <c r="V18" s="44" t="s">
        <v>251</v>
      </c>
    </row>
    <row r="19" spans="1:22" ht="17.25" thickBot="1" x14ac:dyDescent="0.35">
      <c r="A19" s="63">
        <v>210003</v>
      </c>
      <c r="B19" s="60">
        <v>210002</v>
      </c>
      <c r="C19" s="23" t="s">
        <v>201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0</v>
      </c>
      <c r="K19" s="27" t="s">
        <v>92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2">
        <v>100</v>
      </c>
      <c r="Q19" s="22" t="s">
        <v>215</v>
      </c>
      <c r="R19" s="22">
        <v>0</v>
      </c>
      <c r="S19" s="22">
        <v>0</v>
      </c>
      <c r="T19" s="22">
        <v>0</v>
      </c>
      <c r="U19" s="23" t="s">
        <v>141</v>
      </c>
      <c r="V19" s="44"/>
    </row>
    <row r="20" spans="1:22" x14ac:dyDescent="0.3">
      <c r="A20" s="63">
        <v>210004</v>
      </c>
      <c r="B20" s="60">
        <v>210002</v>
      </c>
      <c r="C20" s="23" t="s">
        <v>202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0</v>
      </c>
      <c r="K20" s="27" t="s">
        <v>92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2">
        <v>100</v>
      </c>
      <c r="Q20" s="22">
        <v>0</v>
      </c>
      <c r="R20" s="39" t="s">
        <v>216</v>
      </c>
      <c r="S20" s="22">
        <v>0</v>
      </c>
      <c r="T20" s="22">
        <v>0</v>
      </c>
      <c r="U20" s="23" t="s">
        <v>211</v>
      </c>
      <c r="V20" s="44"/>
    </row>
    <row r="21" spans="1:22" x14ac:dyDescent="0.3">
      <c r="A21" s="63">
        <v>210005</v>
      </c>
      <c r="B21" s="60">
        <v>210003</v>
      </c>
      <c r="C21" s="23" t="s">
        <v>203</v>
      </c>
      <c r="D21" s="23">
        <v>1</v>
      </c>
      <c r="E21" s="22">
        <f>INDEX('!참조_ENUM'!$B$3:$B$64,MATCH(F21,'!참조_ENUM'!$C$3:$C$64,0))</f>
        <v>2</v>
      </c>
      <c r="F21" s="21" t="s">
        <v>208</v>
      </c>
      <c r="G21" s="22">
        <v>0</v>
      </c>
      <c r="H21" s="22">
        <v>5</v>
      </c>
      <c r="I21" s="22">
        <v>0</v>
      </c>
      <c r="J21" s="22">
        <f>INDEX('!참조_ENUM'!$AH$3:$AH$5,MATCH(K21,'!참조_ENUM'!$AI$3:$AI$5,0))</f>
        <v>1</v>
      </c>
      <c r="K21" s="27" t="s">
        <v>209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2">
        <v>100</v>
      </c>
      <c r="Q21" s="22" t="s">
        <v>217</v>
      </c>
      <c r="R21" s="22">
        <v>0</v>
      </c>
      <c r="S21" s="22">
        <v>0</v>
      </c>
      <c r="T21" s="22">
        <v>0</v>
      </c>
      <c r="U21" s="23" t="s">
        <v>141</v>
      </c>
      <c r="V21" s="44"/>
    </row>
    <row r="22" spans="1:22" x14ac:dyDescent="0.3">
      <c r="A22" s="63">
        <v>210006</v>
      </c>
      <c r="B22" s="60">
        <v>210003</v>
      </c>
      <c r="C22" s="23" t="s">
        <v>204</v>
      </c>
      <c r="D22" s="23">
        <v>1</v>
      </c>
      <c r="E22" s="22">
        <f>INDEX('!참조_ENUM'!$B$3:$B$64,MATCH(F22,'!참조_ENUM'!$C$3:$C$64,0))</f>
        <v>2</v>
      </c>
      <c r="F22" s="21" t="s">
        <v>208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0</v>
      </c>
      <c r="K22" s="27" t="s">
        <v>92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2">
        <v>100</v>
      </c>
      <c r="Q22" s="22">
        <v>0</v>
      </c>
      <c r="R22" s="22" t="s">
        <v>218</v>
      </c>
      <c r="S22" s="22">
        <v>0</v>
      </c>
      <c r="T22" s="22">
        <v>0</v>
      </c>
      <c r="U22" s="23" t="s">
        <v>211</v>
      </c>
      <c r="V22" s="44"/>
    </row>
    <row r="23" spans="1:22" x14ac:dyDescent="0.3">
      <c r="A23" s="63">
        <v>210007</v>
      </c>
      <c r="B23" s="60">
        <v>210004</v>
      </c>
      <c r="C23" s="23" t="s">
        <v>205</v>
      </c>
      <c r="D23" s="23">
        <v>1</v>
      </c>
      <c r="E23" s="22">
        <f>INDEX('!참조_ENUM'!$B$3:$B$64,MATCH(F23,'!참조_ENUM'!$C$3:$C$64,0))</f>
        <v>2</v>
      </c>
      <c r="F23" s="21" t="s">
        <v>208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1</v>
      </c>
      <c r="K23" s="27" t="s">
        <v>209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6" t="s">
        <v>210</v>
      </c>
      <c r="Q23" s="22" t="s">
        <v>219</v>
      </c>
      <c r="R23" s="22">
        <v>0</v>
      </c>
      <c r="S23" s="22">
        <v>0</v>
      </c>
      <c r="T23" s="22">
        <v>0</v>
      </c>
      <c r="U23" s="23" t="s">
        <v>141</v>
      </c>
      <c r="V23" s="44" t="s">
        <v>248</v>
      </c>
    </row>
    <row r="24" spans="1:22" x14ac:dyDescent="0.3">
      <c r="A24" s="63">
        <v>210008</v>
      </c>
      <c r="B24" s="60">
        <v>210004</v>
      </c>
      <c r="C24" s="23" t="s">
        <v>206</v>
      </c>
      <c r="D24" s="23">
        <v>1</v>
      </c>
      <c r="E24" s="22">
        <f>INDEX('!참조_ENUM'!$B$3:$B$64,MATCH(F24,'!참조_ENUM'!$C$3:$C$64,0))</f>
        <v>2</v>
      </c>
      <c r="F24" s="21" t="s">
        <v>208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0</v>
      </c>
      <c r="K24" s="27" t="s">
        <v>92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22">
        <v>100</v>
      </c>
      <c r="Q24" s="22">
        <v>0</v>
      </c>
      <c r="R24" s="22" t="s">
        <v>220</v>
      </c>
      <c r="S24" s="22">
        <v>0</v>
      </c>
      <c r="T24" s="22">
        <v>0</v>
      </c>
      <c r="U24" s="23" t="s">
        <v>212</v>
      </c>
      <c r="V24" s="44"/>
    </row>
    <row r="25" spans="1:22" x14ac:dyDescent="0.3">
      <c r="A25" s="63">
        <v>210009</v>
      </c>
      <c r="B25" s="60">
        <v>210004</v>
      </c>
      <c r="C25" s="23" t="s">
        <v>207</v>
      </c>
      <c r="D25" s="23">
        <v>1</v>
      </c>
      <c r="E25" s="22">
        <f>INDEX('!참조_ENUM'!$B$3:$B$64,MATCH(F25,'!참조_ENUM'!$C$3:$C$64,0))</f>
        <v>2</v>
      </c>
      <c r="F25" s="21" t="s">
        <v>208</v>
      </c>
      <c r="G25" s="22">
        <v>0</v>
      </c>
      <c r="H25" s="22">
        <v>5</v>
      </c>
      <c r="I25" s="22">
        <v>0</v>
      </c>
      <c r="J25" s="22">
        <f>INDEX('!참조_ENUM'!$AH$3:$AH$5,MATCH(K25,'!참조_ENUM'!$AI$3:$AI$5,0))</f>
        <v>0</v>
      </c>
      <c r="K25" s="27" t="s">
        <v>92</v>
      </c>
      <c r="L25" s="23">
        <f>INDEX('!참조_ENUM'!$AD$3:$AD$5,MATCH(M25,'!참조_ENUM'!$AE$3:$AE$5,0))</f>
        <v>0</v>
      </c>
      <c r="M25" s="21" t="s">
        <v>92</v>
      </c>
      <c r="N25" s="23">
        <v>0</v>
      </c>
      <c r="O25" s="23">
        <v>0</v>
      </c>
      <c r="P25" s="22">
        <v>100</v>
      </c>
      <c r="Q25" s="22">
        <v>0</v>
      </c>
      <c r="R25" s="22" t="s">
        <v>221</v>
      </c>
      <c r="S25" s="22">
        <v>0</v>
      </c>
      <c r="T25" s="22">
        <v>0</v>
      </c>
      <c r="U25" s="23" t="s">
        <v>211</v>
      </c>
      <c r="V25" s="44"/>
    </row>
    <row r="26" spans="1:22" ht="17.25" thickBot="1" x14ac:dyDescent="0.35">
      <c r="A26" s="64">
        <v>210010</v>
      </c>
      <c r="B26" s="61">
        <v>210004</v>
      </c>
      <c r="C26" s="45" t="s">
        <v>205</v>
      </c>
      <c r="D26" s="45">
        <v>1</v>
      </c>
      <c r="E26" s="46">
        <f>INDEX('!참조_ENUM'!$B$3:$B$64,MATCH(F26,'!참조_ENUM'!$C$3:$C$64,0))</f>
        <v>2</v>
      </c>
      <c r="F26" s="20" t="s">
        <v>208</v>
      </c>
      <c r="G26" s="46">
        <v>0</v>
      </c>
      <c r="H26" s="46">
        <v>5</v>
      </c>
      <c r="I26" s="46">
        <v>0</v>
      </c>
      <c r="J26" s="46">
        <f>INDEX('!참조_ENUM'!$AH$3:$AH$5,MATCH(K26,'!참조_ENUM'!$AI$3:$AI$5,0))</f>
        <v>1</v>
      </c>
      <c r="K26" s="27" t="s">
        <v>209</v>
      </c>
      <c r="L26" s="45">
        <f>INDEX('!참조_ENUM'!$AD$3:$AD$5,MATCH(M26,'!참조_ENUM'!$AE$3:$AE$5,0))</f>
        <v>0</v>
      </c>
      <c r="M26" s="21" t="s">
        <v>92</v>
      </c>
      <c r="N26" s="45">
        <v>0</v>
      </c>
      <c r="O26" s="45">
        <v>0</v>
      </c>
      <c r="P26" s="46">
        <v>100</v>
      </c>
      <c r="Q26" s="46">
        <v>0</v>
      </c>
      <c r="R26" s="46">
        <v>0</v>
      </c>
      <c r="S26" s="46">
        <v>0</v>
      </c>
      <c r="T26" s="46">
        <v>0</v>
      </c>
      <c r="U26" s="45" t="s">
        <v>213</v>
      </c>
      <c r="V26" s="49" t="s">
        <v>249</v>
      </c>
    </row>
  </sheetData>
  <phoneticPr fontId="1" type="noConversion"/>
  <dataValidations count="1">
    <dataValidation type="list" allowBlank="1" showInputMessage="1" showErrorMessage="1" sqref="U5:U26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workbookViewId="0">
      <selection activeCell="L17" sqref="L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2" t="s">
        <v>40</v>
      </c>
      <c r="B2" s="73" t="s">
        <v>177</v>
      </c>
      <c r="C2" s="73" t="s">
        <v>180</v>
      </c>
      <c r="D2" s="73" t="s">
        <v>46</v>
      </c>
      <c r="E2" s="73" t="s">
        <v>47</v>
      </c>
      <c r="F2" s="73" t="s">
        <v>20</v>
      </c>
      <c r="G2" s="73" t="s">
        <v>23</v>
      </c>
      <c r="H2" s="73" t="s">
        <v>33</v>
      </c>
      <c r="I2" s="73" t="s">
        <v>25</v>
      </c>
      <c r="J2" s="73" t="s">
        <v>229</v>
      </c>
      <c r="K2" s="73" t="s">
        <v>230</v>
      </c>
      <c r="L2" s="74" t="s">
        <v>78</v>
      </c>
    </row>
    <row r="3" spans="1:12" ht="33" x14ac:dyDescent="0.3">
      <c r="A3" s="75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6" t="s">
        <v>3</v>
      </c>
    </row>
    <row r="4" spans="1:12" ht="17.25" thickBot="1" x14ac:dyDescent="0.35">
      <c r="A4" s="77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231</v>
      </c>
      <c r="K4" s="9" t="s">
        <v>232</v>
      </c>
      <c r="L4" s="78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6">
        <v>1</v>
      </c>
      <c r="K5" s="86">
        <v>1E-3</v>
      </c>
      <c r="L5" s="68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7">
        <v>1</v>
      </c>
      <c r="K6" s="87">
        <v>1E-3</v>
      </c>
      <c r="L6" s="69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7">
        <v>1</v>
      </c>
      <c r="K7" s="87">
        <v>1E-3</v>
      </c>
      <c r="L7" s="69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8">
        <v>1</v>
      </c>
      <c r="K8" s="88">
        <v>1E-3</v>
      </c>
      <c r="L8" s="71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7">
        <v>1</v>
      </c>
      <c r="K9" s="87">
        <v>1E-3</v>
      </c>
      <c r="L9" s="69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8">
        <v>1</v>
      </c>
      <c r="K10" s="88">
        <v>1E-3</v>
      </c>
      <c r="L10" s="71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7">
        <v>1</v>
      </c>
      <c r="K11" s="87">
        <v>1E-3</v>
      </c>
      <c r="L11" s="69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8">
        <v>1</v>
      </c>
      <c r="K12" s="88">
        <v>1E-3</v>
      </c>
      <c r="L12" s="71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7">
        <v>1</v>
      </c>
      <c r="K13" s="87">
        <v>1E-3</v>
      </c>
      <c r="L13" s="69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8">
        <v>1</v>
      </c>
      <c r="K14" s="88">
        <v>1E-3</v>
      </c>
      <c r="L14" s="71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7">
        <v>1</v>
      </c>
      <c r="K15" s="87">
        <v>1E-3</v>
      </c>
      <c r="L15" s="69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7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7" t="s">
        <v>184</v>
      </c>
      <c r="H16" s="31">
        <v>0</v>
      </c>
      <c r="I16" s="31">
        <v>1.3</v>
      </c>
      <c r="J16" s="89">
        <v>1</v>
      </c>
      <c r="K16" s="89">
        <v>1E-3</v>
      </c>
      <c r="L16" s="79" t="s">
        <v>86</v>
      </c>
    </row>
    <row r="17" spans="1:12" x14ac:dyDescent="0.3">
      <c r="A17" s="80" t="s">
        <v>214</v>
      </c>
      <c r="B17" s="29">
        <v>4</v>
      </c>
      <c r="C17" s="19" t="s">
        <v>222</v>
      </c>
      <c r="D17" s="11">
        <v>2</v>
      </c>
      <c r="E17" s="19" t="s">
        <v>223</v>
      </c>
      <c r="F17" s="11">
        <v>201</v>
      </c>
      <c r="G17" s="19" t="s">
        <v>184</v>
      </c>
      <c r="H17" s="11">
        <v>0</v>
      </c>
      <c r="I17" s="11">
        <v>1</v>
      </c>
      <c r="J17" s="86">
        <v>1</v>
      </c>
      <c r="K17" s="86">
        <v>1E-3</v>
      </c>
      <c r="L17" s="68" t="s">
        <v>250</v>
      </c>
    </row>
    <row r="18" spans="1:12" x14ac:dyDescent="0.3">
      <c r="A18" s="81" t="s">
        <v>215</v>
      </c>
      <c r="B18" s="6">
        <v>4</v>
      </c>
      <c r="C18" s="21" t="s">
        <v>222</v>
      </c>
      <c r="D18" s="4">
        <v>2</v>
      </c>
      <c r="E18" s="21" t="s">
        <v>223</v>
      </c>
      <c r="F18" s="4">
        <v>201</v>
      </c>
      <c r="G18" s="21" t="s">
        <v>184</v>
      </c>
      <c r="H18" s="4">
        <v>0</v>
      </c>
      <c r="I18" s="4">
        <v>1.2</v>
      </c>
      <c r="J18" s="87">
        <v>1</v>
      </c>
      <c r="K18" s="87">
        <v>1E-3</v>
      </c>
      <c r="L18" s="69" t="s">
        <v>252</v>
      </c>
    </row>
    <row r="19" spans="1:12" x14ac:dyDescent="0.3">
      <c r="A19" s="81" t="s">
        <v>217</v>
      </c>
      <c r="B19" s="6">
        <v>4</v>
      </c>
      <c r="C19" s="21" t="s">
        <v>222</v>
      </c>
      <c r="D19" s="4">
        <v>2</v>
      </c>
      <c r="E19" s="21" t="s">
        <v>223</v>
      </c>
      <c r="F19" s="4">
        <v>201</v>
      </c>
      <c r="G19" s="21" t="s">
        <v>184</v>
      </c>
      <c r="H19" s="4">
        <v>0</v>
      </c>
      <c r="I19" s="4">
        <v>1.1000000000000001</v>
      </c>
      <c r="J19" s="87">
        <v>1</v>
      </c>
      <c r="K19" s="87">
        <v>1E-3</v>
      </c>
      <c r="L19" s="69" t="s">
        <v>250</v>
      </c>
    </row>
    <row r="20" spans="1:12" ht="17.25" thickBot="1" x14ac:dyDescent="0.35">
      <c r="A20" s="82" t="s">
        <v>219</v>
      </c>
      <c r="B20" s="70">
        <v>4</v>
      </c>
      <c r="C20" s="20" t="s">
        <v>222</v>
      </c>
      <c r="D20" s="14">
        <v>2</v>
      </c>
      <c r="E20" s="20" t="s">
        <v>223</v>
      </c>
      <c r="F20" s="14">
        <v>201</v>
      </c>
      <c r="G20" s="20" t="s">
        <v>184</v>
      </c>
      <c r="H20" s="14">
        <v>0</v>
      </c>
      <c r="I20" s="14">
        <v>2.5</v>
      </c>
      <c r="J20" s="88">
        <v>1</v>
      </c>
      <c r="K20" s="88">
        <v>1E-3</v>
      </c>
      <c r="L20" s="71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2"/>
  <sheetViews>
    <sheetView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M26" sqref="M26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54" customWidth="1"/>
    <col min="20" max="20" width="79.75" bestFit="1" customWidth="1"/>
    <col min="21" max="21" width="10.375" bestFit="1" customWidth="1"/>
  </cols>
  <sheetData>
    <row r="1" spans="1:21" x14ac:dyDescent="0.3">
      <c r="A1" t="s">
        <v>44</v>
      </c>
    </row>
    <row r="2" spans="1:21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229</v>
      </c>
      <c r="Q2" s="1" t="s">
        <v>230</v>
      </c>
      <c r="R2" s="1" t="s">
        <v>233</v>
      </c>
      <c r="S2" s="1" t="s">
        <v>235</v>
      </c>
      <c r="T2" s="1" t="s">
        <v>78</v>
      </c>
      <c r="U2" s="1" t="s">
        <v>88</v>
      </c>
    </row>
    <row r="3" spans="1:21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7" t="s">
        <v>8</v>
      </c>
    </row>
    <row r="4" spans="1:21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9" t="s">
        <v>231</v>
      </c>
      <c r="Q4" s="9" t="s">
        <v>232</v>
      </c>
      <c r="R4" s="9" t="s">
        <v>234</v>
      </c>
      <c r="S4" s="9" t="s">
        <v>236</v>
      </c>
      <c r="T4" s="3" t="s">
        <v>79</v>
      </c>
      <c r="U4" s="3" t="s">
        <v>89</v>
      </c>
    </row>
    <row r="5" spans="1:21" x14ac:dyDescent="0.3">
      <c r="A5" s="6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4" t="s">
        <v>243</v>
      </c>
      <c r="T5" s="4" t="s">
        <v>90</v>
      </c>
      <c r="U5" s="4" t="b">
        <v>0</v>
      </c>
    </row>
    <row r="6" spans="1:21" x14ac:dyDescent="0.3">
      <c r="A6" s="6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90" t="s">
        <v>242</v>
      </c>
      <c r="T6" s="4" t="s">
        <v>87</v>
      </c>
      <c r="U6" s="4" t="b">
        <v>1</v>
      </c>
    </row>
    <row r="7" spans="1:21" x14ac:dyDescent="0.3">
      <c r="A7" s="6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90" t="s">
        <v>240</v>
      </c>
      <c r="T7" s="4" t="s">
        <v>91</v>
      </c>
      <c r="U7" s="4" t="b">
        <v>0</v>
      </c>
    </row>
    <row r="8" spans="1:21" ht="17.25" thickBot="1" x14ac:dyDescent="0.35">
      <c r="A8" s="36">
        <v>500006</v>
      </c>
      <c r="B8" s="31">
        <f>INDEX('!참조_ENUM'!$V$3:$V$36,MATCH(C8,'!참조_ENUM'!$W$3:$W$36,0))</f>
        <v>105</v>
      </c>
      <c r="C8" s="32" t="s">
        <v>136</v>
      </c>
      <c r="D8" s="31">
        <f>INDEX('!참조_ENUM'!$Z$3:$Z$6,MATCH(E8,'!참조_ENUM'!$AA$3:$AA$6,0))</f>
        <v>1</v>
      </c>
      <c r="E8" s="32" t="s">
        <v>138</v>
      </c>
      <c r="F8" s="31">
        <v>3</v>
      </c>
      <c r="G8" s="31">
        <v>0</v>
      </c>
      <c r="H8" s="31">
        <v>0</v>
      </c>
      <c r="I8" s="31">
        <v>0</v>
      </c>
      <c r="J8" s="31">
        <v>100004</v>
      </c>
      <c r="K8" s="31">
        <f>INDEX('!참조_ENUM'!$F$3:$F$22,MATCH(L8,'!참조_ENUM'!$G$3:$G$22,0))</f>
        <v>0</v>
      </c>
      <c r="L8" s="32" t="s">
        <v>92</v>
      </c>
      <c r="M8" s="31">
        <v>0</v>
      </c>
      <c r="N8" s="31">
        <v>0</v>
      </c>
      <c r="O8" s="31">
        <v>3000</v>
      </c>
      <c r="P8" s="31">
        <v>1</v>
      </c>
      <c r="Q8" s="31">
        <v>1E-3</v>
      </c>
      <c r="R8" s="31">
        <v>1</v>
      </c>
      <c r="S8" s="31" t="s">
        <v>241</v>
      </c>
      <c r="T8" s="31" t="s">
        <v>93</v>
      </c>
      <c r="U8" s="31" t="b">
        <v>0</v>
      </c>
    </row>
    <row r="9" spans="1:21" x14ac:dyDescent="0.3">
      <c r="A9" s="83" t="s">
        <v>216</v>
      </c>
      <c r="B9" s="11">
        <v>112</v>
      </c>
      <c r="C9" s="19" t="s">
        <v>224</v>
      </c>
      <c r="D9" s="11">
        <v>1</v>
      </c>
      <c r="E9" s="19" t="s">
        <v>138</v>
      </c>
      <c r="F9" s="11">
        <v>5</v>
      </c>
      <c r="G9" s="11">
        <v>0</v>
      </c>
      <c r="H9" s="11">
        <v>0</v>
      </c>
      <c r="I9" s="11">
        <v>0</v>
      </c>
      <c r="J9" s="11">
        <v>0</v>
      </c>
      <c r="K9" s="11">
        <v>202</v>
      </c>
      <c r="L9" s="19" t="s">
        <v>225</v>
      </c>
      <c r="M9" s="11">
        <v>0</v>
      </c>
      <c r="N9" s="11">
        <v>0.2</v>
      </c>
      <c r="O9" s="11">
        <v>10000</v>
      </c>
      <c r="P9" s="11">
        <v>1</v>
      </c>
      <c r="Q9" s="11">
        <v>1E-3</v>
      </c>
      <c r="R9" s="11">
        <v>1</v>
      </c>
      <c r="S9" s="11" t="s">
        <v>237</v>
      </c>
      <c r="T9" s="11"/>
      <c r="U9" s="68" t="b">
        <v>1</v>
      </c>
    </row>
    <row r="10" spans="1:21" x14ac:dyDescent="0.3">
      <c r="A10" s="84" t="s">
        <v>218</v>
      </c>
      <c r="B10" s="4">
        <v>110</v>
      </c>
      <c r="C10" s="21" t="s">
        <v>226</v>
      </c>
      <c r="D10" s="4">
        <v>1</v>
      </c>
      <c r="E10" s="21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4">
        <v>201</v>
      </c>
      <c r="L10" s="21" t="s">
        <v>184</v>
      </c>
      <c r="M10" s="4">
        <v>0</v>
      </c>
      <c r="N10" s="4">
        <v>0.2</v>
      </c>
      <c r="O10" s="4">
        <v>10000</v>
      </c>
      <c r="P10" s="4">
        <v>1</v>
      </c>
      <c r="Q10" s="4">
        <v>1E-3</v>
      </c>
      <c r="R10" s="4">
        <v>1</v>
      </c>
      <c r="S10" s="4" t="s">
        <v>238</v>
      </c>
      <c r="T10" s="4"/>
      <c r="U10" s="69" t="b">
        <v>1</v>
      </c>
    </row>
    <row r="11" spans="1:21" x14ac:dyDescent="0.3">
      <c r="A11" s="84" t="s">
        <v>220</v>
      </c>
      <c r="B11" s="4">
        <v>112</v>
      </c>
      <c r="C11" s="21" t="s">
        <v>224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202</v>
      </c>
      <c r="L11" s="21" t="s">
        <v>225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4" t="s">
        <v>237</v>
      </c>
      <c r="T11" s="4"/>
      <c r="U11" s="69" t="b">
        <v>1</v>
      </c>
    </row>
    <row r="12" spans="1:21" ht="17.25" thickBot="1" x14ac:dyDescent="0.35">
      <c r="A12" s="85" t="s">
        <v>221</v>
      </c>
      <c r="B12" s="14">
        <v>131</v>
      </c>
      <c r="C12" s="20" t="s">
        <v>227</v>
      </c>
      <c r="D12" s="14">
        <v>1</v>
      </c>
      <c r="E12" s="20" t="s">
        <v>138</v>
      </c>
      <c r="F12" s="14">
        <v>5</v>
      </c>
      <c r="G12" s="14">
        <v>0</v>
      </c>
      <c r="H12" s="14">
        <v>0</v>
      </c>
      <c r="I12" s="14">
        <v>0</v>
      </c>
      <c r="J12" s="14">
        <v>0</v>
      </c>
      <c r="K12" s="14">
        <v>207</v>
      </c>
      <c r="L12" s="20" t="s">
        <v>228</v>
      </c>
      <c r="M12" s="14">
        <v>0</v>
      </c>
      <c r="N12" s="14">
        <v>0.2</v>
      </c>
      <c r="O12" s="14">
        <v>10000</v>
      </c>
      <c r="P12" s="14">
        <v>1</v>
      </c>
      <c r="Q12" s="14">
        <v>1E-3</v>
      </c>
      <c r="R12" s="14">
        <v>1</v>
      </c>
      <c r="S12" s="14" t="s">
        <v>239</v>
      </c>
      <c r="T12" s="14"/>
      <c r="U12" s="71" t="b">
        <v>1</v>
      </c>
    </row>
  </sheetData>
  <phoneticPr fontId="1" type="noConversion"/>
  <dataValidations count="1">
    <dataValidation type="list" allowBlank="1" showInputMessage="1" showErrorMessage="1" sqref="U5:U12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L5:L12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2024-03-06T08:17:44Z</dcterms:modified>
</cp:coreProperties>
</file>