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C460B458-099D-4677-AEE9-811F9C3A9842}" xr6:coauthVersionLast="47" xr6:coauthVersionMax="47" xr10:uidLastSave="{00000000-0000-0000-0000-000000000000}"/>
  <bookViews>
    <workbookView xWindow="43470" yWindow="2700" windowWidth="29295" windowHeight="16530" activeTab="5" xr2:uid="{E56C55A8-A958-4CE0-BCE8-622E48D30F85}"/>
  </bookViews>
  <sheets>
    <sheet name="!사용 설명" sheetId="6" r:id="rId1"/>
    <sheet name="!참조_ENUM" sheetId="3" r:id="rId2"/>
    <sheet name="first_reward" sheetId="1" r:id="rId3"/>
    <sheet name="repeat_reward" sheetId="2" r:id="rId4"/>
    <sheet name="star_reward" sheetId="4" r:id="rId5"/>
    <sheet name="reward_set_v2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5" l="1"/>
  <c r="B12" i="5"/>
  <c r="H11" i="5"/>
  <c r="B11" i="5"/>
  <c r="H10" i="5"/>
  <c r="B10" i="5"/>
  <c r="H9" i="5"/>
  <c r="B9" i="5"/>
  <c r="E3" i="3" l="1"/>
  <c r="A3" i="6" s="1"/>
  <c r="F3" i="3"/>
  <c r="B3" i="6" s="1"/>
  <c r="G3" i="3"/>
  <c r="C3" i="6" s="1"/>
  <c r="E4" i="3"/>
  <c r="A4" i="6" s="1"/>
  <c r="F4" i="3"/>
  <c r="B4" i="6" s="1"/>
  <c r="G4" i="3"/>
  <c r="C4" i="6" s="1"/>
  <c r="E5" i="3"/>
  <c r="A5" i="6" s="1"/>
  <c r="F5" i="3"/>
  <c r="B5" i="6" s="1"/>
  <c r="G5" i="3"/>
  <c r="C5" i="6" s="1"/>
  <c r="E6" i="3"/>
  <c r="A6" i="6" s="1"/>
  <c r="F6" i="3"/>
  <c r="B6" i="6" s="1"/>
  <c r="G6" i="3"/>
  <c r="C6" i="6" s="1"/>
  <c r="E7" i="3"/>
  <c r="A7" i="6" s="1"/>
  <c r="F7" i="3"/>
  <c r="B7" i="6" s="1"/>
  <c r="G7" i="3"/>
  <c r="C7" i="6" s="1"/>
  <c r="E8" i="3"/>
  <c r="A8" i="6" s="1"/>
  <c r="F8" i="3"/>
  <c r="B8" i="6" s="1"/>
  <c r="G8" i="3"/>
  <c r="C8" i="6" s="1"/>
  <c r="E9" i="3"/>
  <c r="A9" i="6" s="1"/>
  <c r="F9" i="3"/>
  <c r="B9" i="6" s="1"/>
  <c r="G9" i="3"/>
  <c r="C9" i="6" s="1"/>
  <c r="E10" i="3"/>
  <c r="A10" i="6" s="1"/>
  <c r="F10" i="3"/>
  <c r="B10" i="6" s="1"/>
  <c r="G10" i="3"/>
  <c r="C10" i="6" s="1"/>
  <c r="E11" i="3"/>
  <c r="A11" i="6" s="1"/>
  <c r="F11" i="3"/>
  <c r="B11" i="6" s="1"/>
  <c r="G11" i="3"/>
  <c r="C11" i="6" s="1"/>
  <c r="E12" i="3"/>
  <c r="A12" i="6" s="1"/>
  <c r="F12" i="3"/>
  <c r="B12" i="6" s="1"/>
  <c r="G12" i="3"/>
  <c r="C12" i="6" s="1"/>
  <c r="E13" i="3"/>
  <c r="A13" i="6" s="1"/>
  <c r="F13" i="3"/>
  <c r="B13" i="6" s="1"/>
  <c r="G13" i="3"/>
  <c r="C13" i="6" s="1"/>
  <c r="E14" i="3"/>
  <c r="A14" i="6" s="1"/>
  <c r="F14" i="3"/>
  <c r="B14" i="6" s="1"/>
  <c r="G14" i="3"/>
  <c r="C14" i="6" s="1"/>
  <c r="E15" i="3"/>
  <c r="A15" i="6" s="1"/>
  <c r="F15" i="3"/>
  <c r="B15" i="6" s="1"/>
  <c r="G15" i="3"/>
  <c r="C15" i="6" s="1"/>
  <c r="E16" i="3"/>
  <c r="A16" i="6" s="1"/>
  <c r="F16" i="3"/>
  <c r="B16" i="6" s="1"/>
  <c r="G16" i="3"/>
  <c r="C16" i="6" s="1"/>
  <c r="E17" i="3"/>
  <c r="A17" i="6" s="1"/>
  <c r="F17" i="3"/>
  <c r="B17" i="6" s="1"/>
  <c r="G17" i="3"/>
  <c r="C17" i="6" s="1"/>
  <c r="E18" i="3"/>
  <c r="A18" i="6" s="1"/>
  <c r="F18" i="3"/>
  <c r="B18" i="6" s="1"/>
  <c r="G18" i="3"/>
  <c r="C18" i="6" s="1"/>
  <c r="E19" i="3"/>
  <c r="A19" i="6" s="1"/>
  <c r="F19" i="3"/>
  <c r="B19" i="6" s="1"/>
  <c r="G19" i="3"/>
  <c r="C19" i="6" s="1"/>
  <c r="E20" i="3"/>
  <c r="A20" i="6" s="1"/>
  <c r="F20" i="3"/>
  <c r="B20" i="6" s="1"/>
  <c r="G20" i="3"/>
  <c r="C20" i="6" s="1"/>
  <c r="E21" i="3"/>
  <c r="A21" i="6" s="1"/>
  <c r="F21" i="3"/>
  <c r="B21" i="6" s="1"/>
  <c r="G21" i="3"/>
  <c r="C21" i="6" s="1"/>
  <c r="E22" i="3"/>
  <c r="A22" i="6" s="1"/>
  <c r="F22" i="3"/>
  <c r="B22" i="6" s="1"/>
  <c r="G22" i="3"/>
  <c r="C22" i="6" s="1"/>
  <c r="E23" i="3"/>
  <c r="A23" i="6" s="1"/>
  <c r="F23" i="3"/>
  <c r="B23" i="6" s="1"/>
  <c r="G23" i="3"/>
  <c r="C23" i="6" s="1"/>
  <c r="E24" i="3"/>
  <c r="A24" i="6" s="1"/>
  <c r="F24" i="3"/>
  <c r="B24" i="6" s="1"/>
  <c r="G24" i="3"/>
  <c r="C24" i="6" s="1"/>
  <c r="E25" i="3"/>
  <c r="A25" i="6" s="1"/>
  <c r="F25" i="3"/>
  <c r="B25" i="6" s="1"/>
  <c r="G25" i="3"/>
  <c r="C25" i="6" s="1"/>
  <c r="E26" i="3"/>
  <c r="A26" i="6" s="1"/>
  <c r="F26" i="3"/>
  <c r="B26" i="6" s="1"/>
  <c r="G26" i="3"/>
  <c r="C26" i="6" s="1"/>
  <c r="F2" i="3"/>
  <c r="B2" i="6" s="1"/>
  <c r="G2" i="3"/>
  <c r="C2" i="6" s="1"/>
  <c r="E2" i="3"/>
  <c r="A2" i="6" s="1"/>
  <c r="E1" i="3"/>
  <c r="A1" i="6" s="1"/>
  <c r="H6" i="5"/>
  <c r="H7" i="5"/>
  <c r="H8" i="5"/>
  <c r="H5" i="5"/>
  <c r="J51" i="6"/>
  <c r="J50" i="6"/>
  <c r="J49" i="6"/>
  <c r="J48" i="6"/>
  <c r="K47" i="6"/>
  <c r="J47" i="6"/>
  <c r="J46" i="6"/>
  <c r="I46" i="6"/>
  <c r="J45" i="6"/>
  <c r="I45" i="6"/>
  <c r="J44" i="6"/>
  <c r="I44" i="6"/>
  <c r="J43" i="6"/>
  <c r="I43" i="6"/>
  <c r="J42" i="6"/>
  <c r="I42" i="6"/>
  <c r="J41" i="6"/>
  <c r="I41" i="6"/>
  <c r="K40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B7" i="5" l="1"/>
  <c r="B8" i="5"/>
  <c r="B6" i="5"/>
  <c r="B5" i="5"/>
  <c r="D6" i="4"/>
  <c r="C5" i="1"/>
  <c r="C6" i="1"/>
  <c r="C5" i="2"/>
  <c r="C6" i="2"/>
  <c r="D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1" authorId="0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32" authorId="0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F4" authorId="0" shapeId="0" xr:uid="{2863E19D-DF4D-4B12-ADEA-11734CCFD3FF}">
      <text>
        <r>
          <rPr>
            <b/>
            <sz val="9"/>
            <color indexed="81"/>
            <rFont val="Tahoma"/>
            <family val="2"/>
          </rPr>
          <t xml:space="preserve">0: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성공률로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 xml:space="preserve">1: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reward_id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<sst xmlns="http://schemas.openxmlformats.org/spreadsheetml/2006/main" count="228" uniqueCount="106">
  <si>
    <t>int</t>
    <phoneticPr fontId="1" type="noConversion"/>
  </si>
  <si>
    <t>string</t>
    <phoneticPr fontId="1" type="noConversion"/>
  </si>
  <si>
    <t>기획자 확인용</t>
    <phoneticPr fontId="1" type="noConversion"/>
  </si>
  <si>
    <t>최소 수량</t>
    <phoneticPr fontId="1" type="noConversion"/>
  </si>
  <si>
    <t>최대 수량</t>
    <phoneticPr fontId="1" type="noConversion"/>
  </si>
  <si>
    <t>아이템 인덱스</t>
    <phoneticPr fontId="1" type="noConversion"/>
  </si>
  <si>
    <t>지급 수량</t>
    <phoneticPr fontId="1" type="noConversion"/>
  </si>
  <si>
    <t>스태미나 회복 물약</t>
    <phoneticPr fontId="1" type="noConversion"/>
  </si>
  <si>
    <t>캐릭터 경험치 물약</t>
    <phoneticPr fontId="1" type="noConversion"/>
  </si>
  <si>
    <t>#</t>
    <phoneticPr fontId="1" type="noConversion"/>
  </si>
  <si>
    <t>max_count</t>
    <phoneticPr fontId="1" type="noConversion"/>
  </si>
  <si>
    <t>min_count</t>
    <phoneticPr fontId="1" type="noConversion"/>
  </si>
  <si>
    <t>거울</t>
    <phoneticPr fontId="1" type="noConversion"/>
  </si>
  <si>
    <t>유리 구슬</t>
    <phoneticPr fontId="1" type="noConversion"/>
  </si>
  <si>
    <t>타입</t>
    <phoneticPr fontId="1" type="noConversion"/>
  </si>
  <si>
    <t>item_type</t>
    <phoneticPr fontId="1" type="noConversion"/>
  </si>
  <si>
    <t>ENUM:ITEM_TYPE:NONE</t>
    <phoneticPr fontId="1" type="noConversion"/>
  </si>
  <si>
    <t>아이템 타입(기획)</t>
    <phoneticPr fontId="1" type="noConversion"/>
  </si>
  <si>
    <t>#item_type</t>
    <phoneticPr fontId="1" type="noConversion"/>
  </si>
  <si>
    <t>First_Reward_Data</t>
    <phoneticPr fontId="1" type="noConversion"/>
  </si>
  <si>
    <t>Repeat_Reward_Data</t>
    <phoneticPr fontId="1" type="noConversion"/>
  </si>
  <si>
    <t>repeat_reward_id</t>
    <phoneticPr fontId="1" type="noConversion"/>
  </si>
  <si>
    <t>보상 그룹 아이디</t>
    <phoneticPr fontId="1" type="noConversion"/>
  </si>
  <si>
    <t>보상 고유 인덱스</t>
    <phoneticPr fontId="1" type="noConversion"/>
  </si>
  <si>
    <t>repeat_reward_group_id</t>
    <phoneticPr fontId="1" type="noConversion"/>
  </si>
  <si>
    <t>Star_Reward_Data</t>
    <phoneticPr fontId="1" type="noConversion"/>
  </si>
  <si>
    <t>star_point</t>
    <phoneticPr fontId="1" type="noConversion"/>
  </si>
  <si>
    <t>item_count</t>
    <phoneticPr fontId="1" type="noConversion"/>
  </si>
  <si>
    <t>별 포인트</t>
    <phoneticPr fontId="1" type="noConversion"/>
  </si>
  <si>
    <t>star_reward_id</t>
    <phoneticPr fontId="1" type="noConversion"/>
  </si>
  <si>
    <t>star_reward_group_id</t>
    <phoneticPr fontId="1" type="noConversion"/>
  </si>
  <si>
    <t>first_reward_id</t>
    <phoneticPr fontId="1" type="noConversion"/>
  </si>
  <si>
    <t>first_reward_group_id</t>
    <phoneticPr fontId="1" type="noConversion"/>
  </si>
  <si>
    <t>5 경험치 물약</t>
  </si>
  <si>
    <t>6 스테미나 회복 물약</t>
  </si>
  <si>
    <t>9 각종 소모용 아이템</t>
  </si>
  <si>
    <t>item_id</t>
    <phoneticPr fontId="1" type="noConversion"/>
  </si>
  <si>
    <t>Reward_Set_Data</t>
    <phoneticPr fontId="1" type="noConversion"/>
  </si>
  <si>
    <t>아이템 ID</t>
  </si>
  <si>
    <t>보상 타입</t>
  </si>
  <si>
    <t>보상 타입(기획)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</si>
  <si>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</si>
  <si>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</si>
  <si>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</si>
  <si>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</si>
  <si>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</si>
  <si>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</si>
  <si>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</si>
  <si>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</si>
  <si>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</si>
  <si>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</si>
  <si>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</si>
  <si>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</si>
  <si>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</si>
  <si>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</si>
  <si>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</si>
  <si>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</si>
  <si>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</si>
  <si>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</si>
  <si>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</si>
  <si>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</si>
  <si>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1 금화(게임내 사용되는 재화)</t>
  </si>
  <si>
    <t>스테이지에 적용되는 보상인 경우 왼쪽부터 1번 사용</t>
  </si>
  <si>
    <t>메일, 미션에 사용하는 보상인 경우 상단 부터 1번 사용</t>
  </si>
  <si>
    <t>reward_set 테이블에서 변수 사용 설정</t>
  </si>
  <si>
    <t>재화 지급 최소 수량</t>
  </si>
  <si>
    <t>재화 지급 최대 수량</t>
  </si>
  <si>
    <t>&gt;&gt; 최소 ~ 최대 사이의 랜덤 수량</t>
  </si>
  <si>
    <t>비사용</t>
  </si>
  <si>
    <t>장비 지급수량</t>
  </si>
  <si>
    <t>아이템 지급 수량</t>
  </si>
  <si>
    <t>조각 지급 수량</t>
  </si>
  <si>
    <t>아이템 조각(캐릭터) ID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</si>
  <si>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</si>
  <si>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</si>
  <si>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</si>
  <si>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</si>
  <si>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</si>
  <si>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</si>
  <si>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</si>
  <si>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</si>
  <si>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</si>
  <si>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</si>
  <si>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</si>
  <si>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</si>
  <si>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</si>
  <si>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</si>
  <si>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</si>
  <si>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</si>
  <si>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</si>
  <si>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</si>
  <si>
    <t>102 캐릭터 경험치 물약</t>
  </si>
  <si>
    <t>112 캐릭터 조각</t>
  </si>
  <si>
    <t>113 스킬 경험치 아이템</t>
  </si>
  <si>
    <t>ENUM:REWARD_TYPE:NONE</t>
    <phoneticPr fontId="1" type="noConversion"/>
  </si>
  <si>
    <t>reward_type</t>
    <phoneticPr fontId="1" type="noConversion"/>
  </si>
  <si>
    <t>&lt;&lt; 장비 ID를 보상으로 지급. 만약, 장비 보유 수치가  max(9999)라면 조각으로 변환하여 지급</t>
    <phoneticPr fontId="1" type="noConversion"/>
  </si>
  <si>
    <t>장비 ID(Equipment Table)</t>
    <phoneticPr fontId="1" type="noConversion"/>
  </si>
  <si>
    <t>캐릭터 ID (PC Table)</t>
    <phoneticPr fontId="1" type="noConversion"/>
  </si>
  <si>
    <t>아이템 ID (Item Table)</t>
    <phoneticPr fontId="1" type="noConversion"/>
  </si>
  <si>
    <t>아이템 조각 ID (Item_Piece Table)</t>
    <phoneticPr fontId="1" type="noConversion"/>
  </si>
  <si>
    <t>114 아이템 조각</t>
    <phoneticPr fontId="1" type="noConversion"/>
  </si>
  <si>
    <t>PIECE_ITEM</t>
    <phoneticPr fontId="1" type="noConversion"/>
  </si>
  <si>
    <t>아이템 조각 ID(Item_Piece Table)</t>
    <phoneticPr fontId="1" type="noConversion"/>
  </si>
  <si>
    <t>&gt;&gt; 최소 ~ 최대 사이의 랜덤 수량</t>
    <phoneticPr fontId="1" type="noConversion"/>
  </si>
  <si>
    <t>&lt;&lt; 캐릭터 ID를 보상으로 지급. 만약, 이미 보유한 캐릭터일 경우 1개의 캐릭터를 만들기 위한 캐릭터 조각 수량으로 치환하여 지급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</si>
</sst>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0" xfId="0" applyAlignment="1"/>
    <xf numFmtId="0" fontId="8" fillId="0" borderId="7" xfId="0" applyFont="1" applyBorder="1" applyAlignment="1"/>
    <xf numFmtId="0" fontId="9" fillId="0" borderId="7" xfId="0" applyFont="1" applyBorder="1" applyAlignment="1"/>
    <xf numFmtId="0" fontId="13" fillId="11" borderId="5" xfId="0" applyFont="1" applyFill="1" applyBorder="1" applyAlignment="1"/>
    <xf numFmtId="0" fontId="13" fillId="11" borderId="6" xfId="0" applyFont="1" applyFill="1" applyBorder="1" applyAlignment="1"/>
    <xf numFmtId="0" fontId="9" fillId="12" borderId="5" xfId="0" applyFont="1" applyFill="1" applyBorder="1" applyAlignment="1">
      <alignment wrapText="1"/>
    </xf>
    <xf numFmtId="0" fontId="9" fillId="12" borderId="6" xfId="0" applyFont="1" applyFill="1" applyBorder="1" applyAlignment="1">
      <alignment wrapText="1"/>
    </xf>
    <xf numFmtId="0" fontId="9" fillId="10" borderId="5" xfId="0" applyFont="1" applyFill="1" applyBorder="1" applyAlignment="1"/>
    <xf numFmtId="0" fontId="9" fillId="10" borderId="6" xfId="0" applyFont="1" applyFill="1" applyBorder="1" applyAlignment="1"/>
    <xf numFmtId="0" fontId="4" fillId="14" borderId="2" xfId="0" applyFont="1" applyFill="1" applyBorder="1" applyAlignment="1"/>
    <xf numFmtId="0" fontId="4" fillId="10" borderId="2" xfId="0" applyFont="1" applyFill="1" applyBorder="1" applyAlignment="1"/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0" fillId="12" borderId="2" xfId="0" applyFont="1" applyFill="1" applyBorder="1" applyAlignment="1"/>
    <xf numFmtId="9" fontId="10" fillId="12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0" fontId="10" fillId="15" borderId="2" xfId="0" applyFont="1" applyFill="1" applyBorder="1" applyAlignment="1"/>
    <xf numFmtId="9" fontId="10" fillId="15" borderId="2" xfId="0" applyNumberFormat="1" applyFont="1" applyFill="1" applyBorder="1" applyAlignment="1">
      <alignment horizontal="center"/>
    </xf>
    <xf numFmtId="0" fontId="10" fillId="16" borderId="2" xfId="0" applyFont="1" applyFill="1" applyBorder="1" applyAlignment="1"/>
    <xf numFmtId="9" fontId="10" fillId="16" borderId="2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6" fillId="0" borderId="3" xfId="0" applyFont="1" applyBorder="1" applyAlignment="1"/>
    <xf numFmtId="0" fontId="4" fillId="13" borderId="4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10" fillId="15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16" borderId="9" xfId="0" applyFont="1" applyFill="1" applyBorder="1" applyAlignment="1">
      <alignment horizontal="center" vertic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6" fillId="0" borderId="11" xfId="0" applyFont="1" applyBorder="1" applyAlignment="1"/>
    <xf numFmtId="0" fontId="8" fillId="1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/>
    <xf numFmtId="0" fontId="0" fillId="17" borderId="0" xfId="0" applyFill="1" applyAlignment="1"/>
    <xf numFmtId="0" fontId="10" fillId="17" borderId="0" xfId="0" applyFont="1" applyFill="1" applyAlignment="1"/>
    <xf numFmtId="0" fontId="9" fillId="17" borderId="0" xfId="0" applyFont="1" applyFill="1" applyAlignment="1"/>
    <xf numFmtId="0" fontId="4" fillId="17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3 던전 입장 티켓</v>
          </cell>
        </row>
        <row r="8">
          <cell r="A8" t="str">
            <v>CHARACTER_PIECE</v>
          </cell>
          <cell r="B8">
            <v>4</v>
          </cell>
          <cell r="C8" t="str">
            <v>4 캐릭터 조각</v>
          </cell>
        </row>
        <row r="9">
          <cell r="A9" t="str">
            <v>EXP_POTION</v>
          </cell>
          <cell r="B9">
            <v>5</v>
          </cell>
          <cell r="C9" t="str">
            <v>5 경험치 물약</v>
          </cell>
        </row>
        <row r="10">
          <cell r="A10" t="str">
            <v>STA_POTION</v>
          </cell>
          <cell r="B10">
            <v>6</v>
          </cell>
          <cell r="C10" t="str">
            <v>6 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7 사용하지 않음</v>
          </cell>
        </row>
        <row r="12">
          <cell r="A12" t="str">
            <v>CHARACTER</v>
          </cell>
          <cell r="B12">
            <v>8</v>
          </cell>
          <cell r="C12" t="str">
            <v>8 캐릭터 완전체</v>
          </cell>
        </row>
        <row r="13">
          <cell r="A13" t="str">
            <v>EXPENDABLE_ITEM</v>
          </cell>
          <cell r="B13">
            <v>9</v>
          </cell>
          <cell r="C13" t="str">
            <v>9 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10 장비</v>
          </cell>
        </row>
        <row r="15">
          <cell r="A15" t="str">
            <v>FAVORITE_ITEM</v>
          </cell>
          <cell r="B15">
            <v>11</v>
          </cell>
          <cell r="C15" t="str">
            <v>11 호감도 아이템</v>
          </cell>
        </row>
        <row r="16">
          <cell r="A16" t="str">
            <v>STAMINA</v>
          </cell>
          <cell r="B16">
            <v>12</v>
          </cell>
          <cell r="C16" t="str">
            <v>12 스태미나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6 장비</v>
          </cell>
        </row>
        <row r="13">
          <cell r="A13" t="str">
            <v>SEND_ESSENCE</v>
          </cell>
          <cell r="B13">
            <v>9</v>
          </cell>
          <cell r="C13" t="str">
            <v>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TICKET_DUNGEON</v>
          </cell>
          <cell r="B20">
            <v>106</v>
          </cell>
          <cell r="C20" t="str">
            <v>106 던전 입장 티켓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EXP_SKILL</v>
          </cell>
          <cell r="B27">
            <v>113</v>
          </cell>
          <cell r="C27" t="str">
            <v>113 스킬 경험치 아이템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O51"/>
  <sheetViews>
    <sheetView topLeftCell="A33" workbookViewId="0">
      <selection activeCell="A9" sqref="A9"/>
    </sheetView>
  </sheetViews>
  <sheetFormatPr defaultColWidth="11" defaultRowHeight="16.5"/>
  <cols>
    <col min="1" max="1" width="24.875" style="8" bestFit="1" customWidth="1"/>
    <col min="2" max="2" width="11" style="8"/>
    <col min="3" max="3" width="31.625" style="8" bestFit="1" customWidth="1"/>
    <col min="4" max="4" width="28.25" style="8" bestFit="1" customWidth="1"/>
    <col min="5" max="5" width="16.875" style="8" bestFit="1" customWidth="1"/>
    <col min="6" max="6" width="10.875" style="8" customWidth="1"/>
    <col min="7" max="7" width="6.75" style="8" customWidth="1"/>
    <col min="8" max="9" width="11" style="8"/>
    <col min="10" max="10" width="8.125" style="8" customWidth="1"/>
    <col min="11" max="11" width="13.5" style="8" customWidth="1"/>
    <col min="12" max="13" width="11" style="8"/>
    <col min="14" max="14" width="15.875" style="8" customWidth="1"/>
    <col min="15" max="15" width="15.375" style="8" customWidth="1"/>
    <col min="16" max="16384" width="11" style="8"/>
  </cols>
  <sheetData>
    <row r="1" spans="1:15">
      <c r="A1" s="55" t="str">
        <f>'!참조_ENUM'!E1</f>
        <v>REWARD_TYPE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5">
      <c r="A2" s="41" t="str">
        <f>'!참조_ENUM'!E2</f>
        <v>type</v>
      </c>
      <c r="B2" s="42" t="str">
        <f>'!참조_ENUM'!F2</f>
        <v>value</v>
      </c>
      <c r="C2" s="43" t="str">
        <f>'!참조_ENUM'!G2</f>
        <v>comment</v>
      </c>
      <c r="D2" s="44" t="s">
        <v>64</v>
      </c>
      <c r="E2" s="45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15">
      <c r="A3" s="38" t="str">
        <f>'!참조_ENUM'!E3</f>
        <v>NONE</v>
      </c>
      <c r="B3" s="39">
        <f>'!참조_ENUM'!F3</f>
        <v>0</v>
      </c>
      <c r="C3" s="38" t="str">
        <f>'!참조_ENUM'!G3</f>
        <v>NONE</v>
      </c>
      <c r="D3" s="46" t="s">
        <v>54</v>
      </c>
      <c r="E3" s="46" t="s">
        <v>55</v>
      </c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5">
      <c r="A4" s="38" t="str">
        <f>'!참조_ENUM'!E4</f>
        <v>GOLD</v>
      </c>
      <c r="B4" s="39">
        <f>'!참조_ENUM'!F4</f>
        <v>1</v>
      </c>
      <c r="C4" s="38" t="str">
        <f>'!참조_ENUM'!G4</f>
        <v>1 금화(게임내 사용되는 재화)</v>
      </c>
      <c r="D4" s="47" t="s">
        <v>65</v>
      </c>
      <c r="E4" s="47" t="s">
        <v>66</v>
      </c>
      <c r="F4" s="53" t="s">
        <v>104</v>
      </c>
      <c r="G4" s="52"/>
      <c r="H4" s="52"/>
      <c r="I4" s="52"/>
      <c r="J4" s="52"/>
      <c r="K4" s="52"/>
      <c r="L4" s="52"/>
      <c r="M4" s="52"/>
      <c r="N4" s="52"/>
      <c r="O4" s="52"/>
    </row>
    <row r="5" spans="1:15">
      <c r="A5" s="38" t="str">
        <f>'!참조_ENUM'!E5</f>
        <v>DIA</v>
      </c>
      <c r="B5" s="39">
        <f>'!참조_ENUM'!F5</f>
        <v>2</v>
      </c>
      <c r="C5" s="38" t="str">
        <f>'!참조_ENUM'!G5</f>
        <v>2 보석(게임내 사용되는 유료 재화)</v>
      </c>
      <c r="D5" s="47" t="s">
        <v>65</v>
      </c>
      <c r="E5" s="47" t="s">
        <v>66</v>
      </c>
      <c r="F5" s="53" t="s">
        <v>67</v>
      </c>
      <c r="G5" s="52"/>
      <c r="H5" s="52"/>
      <c r="I5" s="52"/>
      <c r="J5" s="52"/>
      <c r="K5" s="52"/>
      <c r="L5" s="52"/>
      <c r="M5" s="52"/>
      <c r="N5" s="52"/>
      <c r="O5" s="52"/>
    </row>
    <row r="6" spans="1:15">
      <c r="A6" s="38" t="str">
        <f>'!참조_ENUM'!E6</f>
        <v>STAMINA</v>
      </c>
      <c r="B6" s="39">
        <f>'!참조_ENUM'!F6</f>
        <v>3</v>
      </c>
      <c r="C6" s="38" t="str">
        <f>'!참조_ENUM'!G6</f>
        <v>3 스태미나</v>
      </c>
      <c r="D6" s="47" t="s">
        <v>65</v>
      </c>
      <c r="E6" s="47" t="s">
        <v>66</v>
      </c>
      <c r="F6" s="53" t="s">
        <v>67</v>
      </c>
      <c r="G6" s="52"/>
      <c r="H6" s="52"/>
      <c r="I6" s="52"/>
      <c r="J6" s="52"/>
      <c r="K6" s="52"/>
      <c r="L6" s="52"/>
      <c r="M6" s="52"/>
      <c r="N6" s="52"/>
      <c r="O6" s="52"/>
    </row>
    <row r="7" spans="1:15">
      <c r="A7" s="38" t="str">
        <f>'!참조_ENUM'!E7</f>
        <v>FAVORITE</v>
      </c>
      <c r="B7" s="39">
        <f>'!참조_ENUM'!F7</f>
        <v>4</v>
      </c>
      <c r="C7" s="38" t="str">
        <f>'!참조_ENUM'!G7</f>
        <v>4 호감도</v>
      </c>
      <c r="D7" s="47" t="s">
        <v>65</v>
      </c>
      <c r="E7" s="47" t="s">
        <v>66</v>
      </c>
      <c r="F7" s="53" t="s">
        <v>67</v>
      </c>
      <c r="G7" s="52"/>
      <c r="H7" s="52"/>
      <c r="I7" s="52"/>
      <c r="J7" s="52"/>
      <c r="K7" s="52"/>
      <c r="L7" s="52"/>
      <c r="M7" s="52"/>
      <c r="N7" s="52"/>
      <c r="O7" s="52"/>
    </row>
    <row r="8" spans="1:15">
      <c r="A8" s="38" t="str">
        <f>'!참조_ENUM'!E8</f>
        <v>EXP_PLAYER</v>
      </c>
      <c r="B8" s="39">
        <f>'!참조_ENUM'!F8</f>
        <v>5</v>
      </c>
      <c r="C8" s="38" t="str">
        <f>'!참조_ENUM'!G8</f>
        <v>5 플레이어 경험치</v>
      </c>
      <c r="D8" s="47" t="s">
        <v>65</v>
      </c>
      <c r="E8" s="47" t="s">
        <v>66</v>
      </c>
      <c r="F8" s="53" t="s">
        <v>67</v>
      </c>
      <c r="G8" s="52"/>
      <c r="H8" s="52"/>
      <c r="I8" s="52"/>
      <c r="J8" s="52"/>
      <c r="K8" s="52"/>
      <c r="L8" s="52"/>
      <c r="M8" s="52"/>
      <c r="N8" s="52"/>
      <c r="O8" s="52"/>
    </row>
    <row r="9" spans="1:15">
      <c r="A9" s="38" t="str">
        <f>'!참조_ENUM'!E9</f>
        <v>EXP_CHARACTER</v>
      </c>
      <c r="B9" s="39">
        <f>'!참조_ENUM'!F9</f>
        <v>6</v>
      </c>
      <c r="C9" s="38" t="str">
        <f>'!참조_ENUM'!G9</f>
        <v>6 캐릭터 경험치</v>
      </c>
      <c r="D9" s="47" t="s">
        <v>65</v>
      </c>
      <c r="E9" s="47" t="s">
        <v>66</v>
      </c>
      <c r="F9" s="53" t="s">
        <v>67</v>
      </c>
      <c r="G9" s="52"/>
      <c r="H9" s="52"/>
      <c r="I9" s="52"/>
      <c r="J9" s="52"/>
      <c r="K9" s="52"/>
      <c r="L9" s="52"/>
      <c r="M9" s="52"/>
      <c r="N9" s="52"/>
      <c r="O9" s="52"/>
    </row>
    <row r="10" spans="1:15">
      <c r="A10" s="48" t="str">
        <f>'!참조_ENUM'!E10</f>
        <v>CHARACTER</v>
      </c>
      <c r="B10" s="49">
        <f>'!참조_ENUM'!F10</f>
        <v>7</v>
      </c>
      <c r="C10" s="48" t="str">
        <f>'!참조_ENUM'!G10</f>
        <v>7 캐릭터</v>
      </c>
      <c r="D10" s="40" t="s">
        <v>98</v>
      </c>
      <c r="E10" s="50" t="s">
        <v>68</v>
      </c>
      <c r="F10" s="53" t="s">
        <v>105</v>
      </c>
      <c r="G10" s="52"/>
      <c r="H10" s="52"/>
      <c r="I10" s="52"/>
      <c r="J10" s="52"/>
      <c r="K10" s="52"/>
      <c r="L10" s="52"/>
      <c r="M10" s="52"/>
      <c r="N10" s="52"/>
      <c r="O10" s="52"/>
    </row>
    <row r="11" spans="1:15">
      <c r="A11" s="48" t="str">
        <f>'!참조_ENUM'!E11</f>
        <v>EQUIPMENT</v>
      </c>
      <c r="B11" s="49">
        <f>'!참조_ENUM'!F11</f>
        <v>8</v>
      </c>
      <c r="C11" s="48" t="str">
        <f>'!참조_ENUM'!G11</f>
        <v>6 장비</v>
      </c>
      <c r="D11" s="40" t="s">
        <v>97</v>
      </c>
      <c r="E11" s="40" t="s">
        <v>69</v>
      </c>
      <c r="F11" s="53" t="s">
        <v>96</v>
      </c>
      <c r="G11" s="52"/>
      <c r="H11" s="52"/>
      <c r="I11" s="52"/>
      <c r="J11" s="52"/>
      <c r="K11" s="52"/>
      <c r="L11" s="52"/>
      <c r="M11" s="52"/>
      <c r="N11" s="52"/>
      <c r="O11" s="52"/>
    </row>
    <row r="12" spans="1:15">
      <c r="A12" s="38" t="str">
        <f>'!참조_ENUM'!E12</f>
        <v>SEND_ESSENCE</v>
      </c>
      <c r="B12" s="39">
        <f>'!참조_ENUM'!F12</f>
        <v>9</v>
      </c>
      <c r="C12" s="38" t="str">
        <f>'!참조_ENUM'!G12</f>
        <v>근원 전달 횟수(플레이어 보유)</v>
      </c>
      <c r="D12" s="40" t="s">
        <v>99</v>
      </c>
      <c r="E12" s="40" t="s">
        <v>70</v>
      </c>
      <c r="F12" s="52"/>
      <c r="G12" s="52"/>
      <c r="H12" s="52"/>
      <c r="I12" s="52"/>
      <c r="J12" s="52"/>
      <c r="K12" s="52"/>
      <c r="L12" s="52"/>
      <c r="M12" s="52"/>
      <c r="N12" s="52"/>
      <c r="O12" s="52"/>
    </row>
    <row r="13" spans="1:15">
      <c r="A13" s="38" t="str">
        <f>'!참조_ENUM'!E13</f>
        <v>GET_ESSENCE</v>
      </c>
      <c r="B13" s="39">
        <f>'!참조_ENUM'!F13</f>
        <v>10</v>
      </c>
      <c r="C13" s="38" t="str">
        <f>'!참조_ENUM'!G13</f>
        <v>근원 받을 수 있는 횟수(캐릭터 공용 설정)</v>
      </c>
      <c r="D13" s="40" t="s">
        <v>99</v>
      </c>
      <c r="E13" s="40" t="s">
        <v>70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</row>
    <row r="14" spans="1:15">
      <c r="A14" s="38" t="str">
        <f>'!참조_ENUM'!E14</f>
        <v>EXP_POTION_P</v>
      </c>
      <c r="B14" s="39">
        <f>'!참조_ENUM'!F14</f>
        <v>101</v>
      </c>
      <c r="C14" s="38" t="str">
        <f>'!참조_ENUM'!G14</f>
        <v>101 플레이어 경험치 물약</v>
      </c>
      <c r="D14" s="40" t="s">
        <v>99</v>
      </c>
      <c r="E14" s="40" t="s">
        <v>70</v>
      </c>
      <c r="F14" s="52"/>
      <c r="G14" s="52"/>
      <c r="H14" s="52"/>
      <c r="I14" s="52"/>
      <c r="J14" s="52"/>
      <c r="K14" s="52"/>
      <c r="L14" s="52"/>
      <c r="M14" s="52"/>
      <c r="N14" s="52"/>
      <c r="O14" s="52"/>
    </row>
    <row r="15" spans="1:15">
      <c r="A15" s="38" t="str">
        <f>'!참조_ENUM'!E15</f>
        <v>EXP_POTION_C</v>
      </c>
      <c r="B15" s="39">
        <f>'!참조_ENUM'!F15</f>
        <v>102</v>
      </c>
      <c r="C15" s="38" t="str">
        <f>'!참조_ENUM'!G15</f>
        <v>102 캐릭터 경험치 물약</v>
      </c>
      <c r="D15" s="40" t="s">
        <v>99</v>
      </c>
      <c r="E15" s="40" t="s">
        <v>70</v>
      </c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1:15">
      <c r="A16" s="38" t="str">
        <f>'!참조_ENUM'!E16</f>
        <v>STA_POTION</v>
      </c>
      <c r="B16" s="39">
        <f>'!참조_ENUM'!F16</f>
        <v>103</v>
      </c>
      <c r="C16" s="38" t="str">
        <f>'!참조_ENUM'!G16</f>
        <v>103 스테미나 회복 물약</v>
      </c>
      <c r="D16" s="40" t="s">
        <v>99</v>
      </c>
      <c r="E16" s="40" t="s">
        <v>70</v>
      </c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1:15">
      <c r="A17" s="38" t="str">
        <f>'!참조_ENUM'!E17</f>
        <v>FAVORITE_ITEM</v>
      </c>
      <c r="B17" s="39">
        <f>'!참조_ENUM'!F17</f>
        <v>104</v>
      </c>
      <c r="C17" s="38" t="str">
        <f>'!참조_ENUM'!G17</f>
        <v>104 호감도 아이템</v>
      </c>
      <c r="D17" s="40" t="s">
        <v>99</v>
      </c>
      <c r="E17" s="40" t="s">
        <v>70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spans="1:15">
      <c r="A18" s="51" t="str">
        <f>'!참조_ENUM'!E18</f>
        <v>STAGE_SKIP</v>
      </c>
      <c r="B18" s="39">
        <f>'!참조_ENUM'!F18</f>
        <v>105</v>
      </c>
      <c r="C18" s="48" t="str">
        <f>'!참조_ENUM'!G18</f>
        <v>105 스테이지 스킵 티켓</v>
      </c>
      <c r="D18" s="40" t="s">
        <v>99</v>
      </c>
      <c r="E18" s="40" t="s">
        <v>70</v>
      </c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1:15">
      <c r="A19" s="51" t="str">
        <f>'!참조_ENUM'!E19</f>
        <v>TICKET_DUNGEON</v>
      </c>
      <c r="B19" s="39">
        <f>'!참조_ENUM'!F19</f>
        <v>106</v>
      </c>
      <c r="C19" s="48" t="str">
        <f>'!참조_ENUM'!G19</f>
        <v>106 던전 입장 티켓</v>
      </c>
      <c r="D19" s="40" t="s">
        <v>99</v>
      </c>
      <c r="E19" s="40" t="s">
        <v>70</v>
      </c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1:15">
      <c r="A20" s="51" t="str">
        <f>'!참조_ENUM'!E20</f>
        <v>EQ_GROWUP</v>
      </c>
      <c r="B20" s="39">
        <f>'!참조_ENUM'!F20</f>
        <v>107</v>
      </c>
      <c r="C20" s="48" t="str">
        <f>'!참조_ENUM'!G20</f>
        <v>107 정련석(장비 성장)</v>
      </c>
      <c r="D20" s="40" t="s">
        <v>99</v>
      </c>
      <c r="E20" s="40" t="s">
        <v>70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15">
      <c r="A21" s="38" t="str">
        <f>'!참조_ENUM'!E21</f>
        <v>TICKET_REWARD_SELECT</v>
      </c>
      <c r="B21" s="39">
        <f>'!참조_ENUM'!F21</f>
        <v>108</v>
      </c>
      <c r="C21" s="38" t="str">
        <f>'!참조_ENUM'!G21</f>
        <v>109 보상 선택 티켓(1개를 선택 획득)</v>
      </c>
      <c r="D21" s="40" t="s">
        <v>100</v>
      </c>
      <c r="E21" s="40" t="s">
        <v>71</v>
      </c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15">
      <c r="A22" s="38" t="str">
        <f>'!참조_ENUM'!E22</f>
        <v>TICKET_REWARD_RANDOM</v>
      </c>
      <c r="B22" s="39">
        <f>'!참조_ENUM'!F22</f>
        <v>109</v>
      </c>
      <c r="C22" s="38" t="str">
        <f>'!참조_ENUM'!G22</f>
        <v>100 보상 랜덤 티켓(1개를 확률 획득)</v>
      </c>
      <c r="D22" s="40" t="s">
        <v>72</v>
      </c>
      <c r="E22" s="40" t="s">
        <v>71</v>
      </c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>
      <c r="A23" s="38" t="str">
        <f>'!참조_ENUM'!E23</f>
        <v>TICKET_REWARD_ALL</v>
      </c>
      <c r="B23" s="39">
        <f>'!참조_ENUM'!F23</f>
        <v>110</v>
      </c>
      <c r="C23" s="38" t="str">
        <f>'!참조_ENUM'!G23</f>
        <v>110 보상 패키지 티켓(모든 보상 획득)</v>
      </c>
      <c r="D23" s="40" t="s">
        <v>72</v>
      </c>
      <c r="E23" s="40" t="s">
        <v>71</v>
      </c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>
      <c r="A24" s="38" t="str">
        <f>'!참조_ENUM'!E24</f>
        <v>PIECE_EQUIPMENT</v>
      </c>
      <c r="B24" s="39">
        <f>'!참조_ENUM'!F24</f>
        <v>111</v>
      </c>
      <c r="C24" s="38" t="str">
        <f>'!참조_ENUM'!G24</f>
        <v>111 장비 조각</v>
      </c>
      <c r="D24" s="40" t="s">
        <v>72</v>
      </c>
      <c r="E24" s="40" t="s">
        <v>71</v>
      </c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>
      <c r="A25" s="38" t="str">
        <f>'!참조_ENUM'!E25</f>
        <v>PIECE_CHARACTER</v>
      </c>
      <c r="B25" s="39">
        <f>'!참조_ENUM'!F25</f>
        <v>112</v>
      </c>
      <c r="C25" s="38" t="str">
        <f>'!참조_ENUM'!G25</f>
        <v>112 캐릭터 조각</v>
      </c>
      <c r="D25" s="40" t="s">
        <v>72</v>
      </c>
      <c r="E25" s="40" t="s">
        <v>71</v>
      </c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>
      <c r="A26" s="38" t="str">
        <f>'!참조_ENUM'!E26</f>
        <v>EXP_SKILL</v>
      </c>
      <c r="B26" s="39">
        <f>'!참조_ENUM'!F26</f>
        <v>113</v>
      </c>
      <c r="C26" s="38" t="str">
        <f>'!참조_ENUM'!G26</f>
        <v>113 스킬 경험치 아이템</v>
      </c>
      <c r="D26" s="40" t="s">
        <v>72</v>
      </c>
      <c r="E26" s="40" t="s">
        <v>71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15">
      <c r="A27" s="38" t="s">
        <v>102</v>
      </c>
      <c r="B27" s="39"/>
      <c r="C27" s="38" t="s">
        <v>101</v>
      </c>
      <c r="D27" s="40" t="s">
        <v>103</v>
      </c>
      <c r="E27" s="40" t="s">
        <v>71</v>
      </c>
      <c r="F27" s="52"/>
      <c r="G27" s="52"/>
      <c r="H27" s="52"/>
      <c r="I27" s="52"/>
      <c r="J27" s="52"/>
      <c r="K27" s="52"/>
      <c r="L27" s="52"/>
      <c r="M27" s="52"/>
      <c r="N27" s="52"/>
      <c r="O27" s="52"/>
    </row>
    <row r="28" spans="1:15">
      <c r="A28" s="54"/>
      <c r="B28" s="54"/>
      <c r="C28" s="54"/>
      <c r="D28" s="54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15">
      <c r="A29" s="9" t="s">
        <v>73</v>
      </c>
      <c r="B29" s="10"/>
      <c r="C29" s="10"/>
      <c r="D29" s="10"/>
    </row>
    <row r="30" spans="1:15">
      <c r="A30" s="11" t="s">
        <v>48</v>
      </c>
      <c r="B30" s="12" t="s">
        <v>48</v>
      </c>
      <c r="C30" s="12" t="s">
        <v>48</v>
      </c>
      <c r="D30" s="12" t="s">
        <v>48</v>
      </c>
      <c r="E30" s="12" t="s">
        <v>48</v>
      </c>
      <c r="F30" s="12" t="s">
        <v>48</v>
      </c>
    </row>
    <row r="31" spans="1:15">
      <c r="A31" s="13" t="s">
        <v>38</v>
      </c>
      <c r="B31" s="14" t="s">
        <v>39</v>
      </c>
      <c r="C31" s="14" t="s">
        <v>41</v>
      </c>
      <c r="D31" s="14" t="s">
        <v>42</v>
      </c>
      <c r="E31" s="14" t="s">
        <v>43</v>
      </c>
      <c r="F31" s="14" t="s">
        <v>44</v>
      </c>
      <c r="H31" s="30" t="s">
        <v>74</v>
      </c>
      <c r="I31" s="31"/>
      <c r="J31" s="31"/>
      <c r="K31" s="29"/>
    </row>
    <row r="32" spans="1:15">
      <c r="A32" s="15" t="s">
        <v>51</v>
      </c>
      <c r="B32" s="16" t="s">
        <v>52</v>
      </c>
      <c r="C32" s="16" t="s">
        <v>54</v>
      </c>
      <c r="D32" s="16" t="s">
        <v>55</v>
      </c>
      <c r="E32" s="16" t="s">
        <v>56</v>
      </c>
      <c r="F32" s="16" t="s">
        <v>57</v>
      </c>
      <c r="H32" s="17" t="s">
        <v>75</v>
      </c>
      <c r="I32" s="17" t="s">
        <v>76</v>
      </c>
      <c r="J32" s="18" t="s">
        <v>77</v>
      </c>
      <c r="K32" s="18" t="s">
        <v>78</v>
      </c>
    </row>
    <row r="33" spans="1:12">
      <c r="A33" s="19">
        <v>1</v>
      </c>
      <c r="B33" s="20">
        <v>1</v>
      </c>
      <c r="C33" s="20">
        <v>1000</v>
      </c>
      <c r="D33" s="20">
        <v>1000</v>
      </c>
      <c r="E33" s="20">
        <v>0</v>
      </c>
      <c r="F33" s="20">
        <v>1000000</v>
      </c>
      <c r="H33" s="21" t="s">
        <v>79</v>
      </c>
      <c r="I33" s="21">
        <f t="shared" ref="I33:I46" si="0">D33</f>
        <v>1000</v>
      </c>
      <c r="J33" s="22" t="str">
        <f t="shared" ref="J33:J51" si="1">IF(A33=0,0,F33/10000&amp;"%")</f>
        <v>100%</v>
      </c>
      <c r="K33" s="21"/>
    </row>
    <row r="34" spans="1:12">
      <c r="A34" s="23">
        <v>1</v>
      </c>
      <c r="B34" s="23">
        <v>103</v>
      </c>
      <c r="C34" s="23">
        <v>17</v>
      </c>
      <c r="D34" s="23">
        <v>5</v>
      </c>
      <c r="E34" s="23">
        <v>0</v>
      </c>
      <c r="F34" s="20">
        <v>1000000</v>
      </c>
      <c r="H34" s="21" t="s">
        <v>80</v>
      </c>
      <c r="I34" s="21">
        <f t="shared" si="0"/>
        <v>5</v>
      </c>
      <c r="J34" s="22" t="str">
        <f t="shared" si="1"/>
        <v>100%</v>
      </c>
      <c r="K34" s="21"/>
    </row>
    <row r="35" spans="1:12">
      <c r="A35" s="23">
        <v>1</v>
      </c>
      <c r="B35" s="23">
        <v>110</v>
      </c>
      <c r="C35" s="23">
        <v>10001</v>
      </c>
      <c r="D35" s="23">
        <v>2</v>
      </c>
      <c r="E35" s="23">
        <v>0</v>
      </c>
      <c r="F35" s="23">
        <v>200000</v>
      </c>
      <c r="H35" s="21" t="s">
        <v>81</v>
      </c>
      <c r="I35" s="21">
        <f t="shared" si="0"/>
        <v>2</v>
      </c>
      <c r="J35" s="22" t="str">
        <f t="shared" si="1"/>
        <v>20%</v>
      </c>
      <c r="K35" s="21"/>
    </row>
    <row r="36" spans="1:12">
      <c r="A36" s="23">
        <v>1</v>
      </c>
      <c r="B36" s="23">
        <v>110</v>
      </c>
      <c r="C36" s="23">
        <v>11001</v>
      </c>
      <c r="D36" s="23">
        <v>2</v>
      </c>
      <c r="E36" s="23">
        <v>0</v>
      </c>
      <c r="F36" s="23">
        <v>200000</v>
      </c>
      <c r="H36" s="21" t="s">
        <v>82</v>
      </c>
      <c r="I36" s="21">
        <f t="shared" si="0"/>
        <v>2</v>
      </c>
      <c r="J36" s="22" t="str">
        <f t="shared" si="1"/>
        <v>20%</v>
      </c>
      <c r="K36" s="21"/>
    </row>
    <row r="37" spans="1:12">
      <c r="A37" s="23">
        <v>1</v>
      </c>
      <c r="B37" s="23">
        <v>110</v>
      </c>
      <c r="C37" s="23">
        <v>12001</v>
      </c>
      <c r="D37" s="23">
        <v>2</v>
      </c>
      <c r="E37" s="23">
        <v>0</v>
      </c>
      <c r="F37" s="23">
        <v>200000</v>
      </c>
      <c r="H37" s="21" t="s">
        <v>83</v>
      </c>
      <c r="I37" s="21">
        <f t="shared" si="0"/>
        <v>2</v>
      </c>
      <c r="J37" s="22" t="str">
        <f t="shared" si="1"/>
        <v>20%</v>
      </c>
      <c r="K37" s="21"/>
    </row>
    <row r="38" spans="1:12">
      <c r="A38" s="23">
        <v>1</v>
      </c>
      <c r="B38" s="23">
        <v>110</v>
      </c>
      <c r="C38" s="23">
        <v>13001</v>
      </c>
      <c r="D38" s="23">
        <v>2</v>
      </c>
      <c r="E38" s="23">
        <v>0</v>
      </c>
      <c r="F38" s="23">
        <v>200000</v>
      </c>
      <c r="H38" s="21" t="s">
        <v>84</v>
      </c>
      <c r="I38" s="21">
        <f t="shared" si="0"/>
        <v>2</v>
      </c>
      <c r="J38" s="22" t="str">
        <f t="shared" si="1"/>
        <v>20%</v>
      </c>
      <c r="K38" s="21"/>
    </row>
    <row r="39" spans="1:12">
      <c r="A39" s="23">
        <v>1</v>
      </c>
      <c r="B39" s="23">
        <v>110</v>
      </c>
      <c r="C39" s="23">
        <v>14001</v>
      </c>
      <c r="D39" s="23">
        <v>2</v>
      </c>
      <c r="E39" s="23">
        <v>0</v>
      </c>
      <c r="F39" s="23">
        <v>200000</v>
      </c>
      <c r="H39" s="21" t="s">
        <v>85</v>
      </c>
      <c r="I39" s="21">
        <f t="shared" si="0"/>
        <v>2</v>
      </c>
      <c r="J39" s="22" t="str">
        <f t="shared" si="1"/>
        <v>20%</v>
      </c>
      <c r="K39" s="21"/>
    </row>
    <row r="40" spans="1:12">
      <c r="A40" s="23">
        <v>2</v>
      </c>
      <c r="B40" s="20">
        <v>2</v>
      </c>
      <c r="C40" s="20">
        <v>40</v>
      </c>
      <c r="D40" s="20">
        <v>40</v>
      </c>
      <c r="E40" s="20">
        <v>1</v>
      </c>
      <c r="F40" s="23">
        <v>50000</v>
      </c>
      <c r="H40" s="24" t="s">
        <v>86</v>
      </c>
      <c r="I40" s="24">
        <f t="shared" si="0"/>
        <v>40</v>
      </c>
      <c r="J40" s="25" t="str">
        <f t="shared" si="1"/>
        <v>5%</v>
      </c>
      <c r="K40" s="32" t="str">
        <f>SUM(F40:F46)/10000&amp;"%"</f>
        <v>100%</v>
      </c>
      <c r="L40" s="35" t="s">
        <v>87</v>
      </c>
    </row>
    <row r="41" spans="1:12">
      <c r="A41" s="23">
        <v>2</v>
      </c>
      <c r="B41" s="23">
        <v>103</v>
      </c>
      <c r="C41" s="23">
        <v>17</v>
      </c>
      <c r="D41" s="23">
        <v>5</v>
      </c>
      <c r="E41" s="23">
        <v>1</v>
      </c>
      <c r="F41" s="23">
        <v>200000</v>
      </c>
      <c r="H41" s="24" t="s">
        <v>80</v>
      </c>
      <c r="I41" s="24">
        <f t="shared" si="0"/>
        <v>5</v>
      </c>
      <c r="J41" s="25" t="str">
        <f t="shared" si="1"/>
        <v>20%</v>
      </c>
      <c r="K41" s="33"/>
      <c r="L41" s="36"/>
    </row>
    <row r="42" spans="1:12">
      <c r="A42" s="23">
        <v>2</v>
      </c>
      <c r="B42" s="23">
        <v>110</v>
      </c>
      <c r="C42" s="23">
        <v>10001</v>
      </c>
      <c r="D42" s="23">
        <v>2</v>
      </c>
      <c r="E42" s="23">
        <v>1</v>
      </c>
      <c r="F42" s="23">
        <v>150000</v>
      </c>
      <c r="H42" s="24" t="s">
        <v>81</v>
      </c>
      <c r="I42" s="24">
        <f t="shared" si="0"/>
        <v>2</v>
      </c>
      <c r="J42" s="25" t="str">
        <f t="shared" si="1"/>
        <v>15%</v>
      </c>
      <c r="K42" s="33"/>
      <c r="L42" s="36"/>
    </row>
    <row r="43" spans="1:12">
      <c r="A43" s="23">
        <v>2</v>
      </c>
      <c r="B43" s="23">
        <v>110</v>
      </c>
      <c r="C43" s="23">
        <v>11001</v>
      </c>
      <c r="D43" s="23">
        <v>2</v>
      </c>
      <c r="E43" s="23">
        <v>1</v>
      </c>
      <c r="F43" s="23">
        <v>150000</v>
      </c>
      <c r="H43" s="24" t="s">
        <v>82</v>
      </c>
      <c r="I43" s="24">
        <f t="shared" si="0"/>
        <v>2</v>
      </c>
      <c r="J43" s="25" t="str">
        <f t="shared" si="1"/>
        <v>15%</v>
      </c>
      <c r="K43" s="33"/>
      <c r="L43" s="36"/>
    </row>
    <row r="44" spans="1:12">
      <c r="A44" s="23">
        <v>2</v>
      </c>
      <c r="B44" s="23">
        <v>110</v>
      </c>
      <c r="C44" s="23">
        <v>12001</v>
      </c>
      <c r="D44" s="23">
        <v>2</v>
      </c>
      <c r="E44" s="23">
        <v>1</v>
      </c>
      <c r="F44" s="23">
        <v>150000</v>
      </c>
      <c r="H44" s="24" t="s">
        <v>83</v>
      </c>
      <c r="I44" s="24">
        <f t="shared" si="0"/>
        <v>2</v>
      </c>
      <c r="J44" s="25" t="str">
        <f t="shared" si="1"/>
        <v>15%</v>
      </c>
      <c r="K44" s="33"/>
      <c r="L44" s="36"/>
    </row>
    <row r="45" spans="1:12">
      <c r="A45" s="23">
        <v>2</v>
      </c>
      <c r="B45" s="23">
        <v>110</v>
      </c>
      <c r="C45" s="23">
        <v>13001</v>
      </c>
      <c r="D45" s="23">
        <v>2</v>
      </c>
      <c r="E45" s="23">
        <v>1</v>
      </c>
      <c r="F45" s="23">
        <v>150000</v>
      </c>
      <c r="H45" s="24" t="s">
        <v>84</v>
      </c>
      <c r="I45" s="24">
        <f t="shared" si="0"/>
        <v>2</v>
      </c>
      <c r="J45" s="25" t="str">
        <f t="shared" si="1"/>
        <v>15%</v>
      </c>
      <c r="K45" s="33"/>
      <c r="L45" s="36"/>
    </row>
    <row r="46" spans="1:12">
      <c r="A46" s="23">
        <v>2</v>
      </c>
      <c r="B46" s="23">
        <v>110</v>
      </c>
      <c r="C46" s="23">
        <v>14001</v>
      </c>
      <c r="D46" s="23">
        <v>2</v>
      </c>
      <c r="E46" s="23">
        <v>1</v>
      </c>
      <c r="F46" s="23">
        <v>150000</v>
      </c>
      <c r="H46" s="24" t="s">
        <v>85</v>
      </c>
      <c r="I46" s="24">
        <f t="shared" si="0"/>
        <v>2</v>
      </c>
      <c r="J46" s="25" t="str">
        <f t="shared" si="1"/>
        <v>15%</v>
      </c>
      <c r="K46" s="34"/>
      <c r="L46" s="36"/>
    </row>
    <row r="47" spans="1:12">
      <c r="A47" s="23">
        <v>3</v>
      </c>
      <c r="B47" s="23">
        <v>7</v>
      </c>
      <c r="C47" s="23">
        <v>1</v>
      </c>
      <c r="D47" s="23">
        <v>1</v>
      </c>
      <c r="E47" s="23">
        <v>1</v>
      </c>
      <c r="F47" s="23">
        <v>330000</v>
      </c>
      <c r="H47" s="26" t="s">
        <v>88</v>
      </c>
      <c r="I47" s="26">
        <v>1</v>
      </c>
      <c r="J47" s="27" t="str">
        <f t="shared" si="1"/>
        <v>33%</v>
      </c>
      <c r="K47" s="37" t="str">
        <f>SUM(F47:F49)/10000&amp;"%"</f>
        <v>100%</v>
      </c>
    </row>
    <row r="48" spans="1:12">
      <c r="A48" s="23">
        <v>3</v>
      </c>
      <c r="B48" s="23">
        <v>7</v>
      </c>
      <c r="C48" s="23">
        <v>2</v>
      </c>
      <c r="D48" s="23">
        <v>1</v>
      </c>
      <c r="E48" s="23">
        <v>1</v>
      </c>
      <c r="F48" s="23">
        <v>330000</v>
      </c>
      <c r="H48" s="26" t="s">
        <v>89</v>
      </c>
      <c r="I48" s="26">
        <v>1</v>
      </c>
      <c r="J48" s="27" t="str">
        <f t="shared" si="1"/>
        <v>33%</v>
      </c>
      <c r="K48" s="33"/>
    </row>
    <row r="49" spans="1:11">
      <c r="A49" s="23">
        <v>3</v>
      </c>
      <c r="B49" s="23">
        <v>7</v>
      </c>
      <c r="C49" s="23">
        <v>3</v>
      </c>
      <c r="D49" s="23">
        <v>1</v>
      </c>
      <c r="E49" s="23">
        <v>1</v>
      </c>
      <c r="F49" s="23">
        <v>340000</v>
      </c>
      <c r="H49" s="26" t="s">
        <v>90</v>
      </c>
      <c r="I49" s="26">
        <v>1</v>
      </c>
      <c r="J49" s="27" t="str">
        <f t="shared" si="1"/>
        <v>34%</v>
      </c>
      <c r="K49" s="34"/>
    </row>
    <row r="50" spans="1:11">
      <c r="A50" s="23"/>
      <c r="B50" s="23"/>
      <c r="C50" s="23"/>
      <c r="D50" s="23"/>
      <c r="E50" s="23"/>
      <c r="F50" s="23"/>
      <c r="H50" s="23"/>
      <c r="I50" s="23"/>
      <c r="J50" s="28">
        <f t="shared" si="1"/>
        <v>0</v>
      </c>
    </row>
    <row r="51" spans="1:11">
      <c r="A51" s="23"/>
      <c r="B51" s="23"/>
      <c r="C51" s="23"/>
      <c r="D51" s="23"/>
      <c r="E51" s="23"/>
      <c r="F51" s="23"/>
      <c r="H51" s="23"/>
      <c r="I51" s="23"/>
      <c r="J51" s="28">
        <f t="shared" si="1"/>
        <v>0</v>
      </c>
    </row>
  </sheetData>
  <mergeCells count="5">
    <mergeCell ref="D2:E2"/>
    <mergeCell ref="H31:K31"/>
    <mergeCell ref="K40:K46"/>
    <mergeCell ref="L40:L46"/>
    <mergeCell ref="K47:K49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G26"/>
  <sheetViews>
    <sheetView workbookViewId="0">
      <selection activeCell="A20" sqref="A20"/>
    </sheetView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</cols>
  <sheetData>
    <row r="1" spans="1:7">
      <c r="A1" t="str">
        <f>'[1]@item_type'!$A$1</f>
        <v>ITEM_TYPE</v>
      </c>
      <c r="E1" t="str">
        <f>'[1]@reward_type'!$A$1</f>
        <v>REWARD_TYPE</v>
      </c>
    </row>
    <row r="2" spans="1:7">
      <c r="A2" s="6" t="str">
        <f>'[1]@item_type'!$A3</f>
        <v>type</v>
      </c>
      <c r="B2" s="6" t="str">
        <f>'[1]@item_type'!$B3</f>
        <v>value</v>
      </c>
      <c r="C2" s="1" t="str">
        <f>'[1]@item_type'!$C3</f>
        <v>comment</v>
      </c>
      <c r="E2" s="6" t="str">
        <f>'[1]@reward_type'!A3</f>
        <v>type</v>
      </c>
      <c r="F2" s="6" t="str">
        <f>'[1]@reward_type'!B3</f>
        <v>value</v>
      </c>
      <c r="G2" s="1" t="str">
        <f>'[1]@reward_type'!C3</f>
        <v>comment</v>
      </c>
    </row>
    <row r="3" spans="1:7">
      <c r="A3" s="5" t="str">
        <f>'[1]@item_type'!$A4</f>
        <v>NONE</v>
      </c>
      <c r="B3" s="5">
        <f>'[1]@item_type'!$B4</f>
        <v>0</v>
      </c>
      <c r="C3" s="5" t="str">
        <f>'[1]@item_type'!$C4</f>
        <v>NONE</v>
      </c>
      <c r="E3" s="5" t="str">
        <f>'[1]@reward_type'!A4</f>
        <v>NONE</v>
      </c>
      <c r="F3" s="5">
        <f>'[1]@reward_type'!B4</f>
        <v>0</v>
      </c>
      <c r="G3" s="5" t="str">
        <f>'[1]@reward_type'!C4</f>
        <v>NONE</v>
      </c>
    </row>
    <row r="4" spans="1:7">
      <c r="A4" s="5" t="str">
        <f>'[1]@item_type'!$A5</f>
        <v>GOLD</v>
      </c>
      <c r="B4" s="5">
        <f>'[1]@item_type'!$B5</f>
        <v>1</v>
      </c>
      <c r="C4" s="5" t="str">
        <f>'[1]@item_type'!$C5</f>
        <v>1 금화(게임내 사용되는 재화)</v>
      </c>
      <c r="E4" s="5" t="str">
        <f>'[1]@reward_type'!A5</f>
        <v>GOLD</v>
      </c>
      <c r="F4" s="5">
        <f>'[1]@reward_type'!B5</f>
        <v>1</v>
      </c>
      <c r="G4" s="5" t="str">
        <f>'[1]@reward_type'!C5</f>
        <v>1 금화(게임내 사용되는 재화)</v>
      </c>
    </row>
    <row r="5" spans="1:7">
      <c r="A5" s="5" t="str">
        <f>'[1]@item_type'!$A6</f>
        <v>DIA</v>
      </c>
      <c r="B5" s="5">
        <f>'[1]@item_type'!$B6</f>
        <v>2</v>
      </c>
      <c r="C5" s="5" t="str">
        <f>'[1]@item_type'!$C6</f>
        <v>2 보석(게임내 사용되는 유료 재화)</v>
      </c>
      <c r="E5" s="5" t="str">
        <f>'[1]@reward_type'!A6</f>
        <v>DIA</v>
      </c>
      <c r="F5" s="5">
        <f>'[1]@reward_type'!B6</f>
        <v>2</v>
      </c>
      <c r="G5" s="5" t="str">
        <f>'[1]@reward_type'!C6</f>
        <v>2 보석(게임내 사용되는 유료 재화)</v>
      </c>
    </row>
    <row r="6" spans="1:7">
      <c r="A6" s="5" t="str">
        <f>'[1]@item_type'!$A7</f>
        <v>DUNGEON_TICKET</v>
      </c>
      <c r="B6" s="5">
        <f>'[1]@item_type'!$B7</f>
        <v>3</v>
      </c>
      <c r="C6" s="5" t="str">
        <f>'[1]@item_type'!$C7</f>
        <v>3 던전 입장 티켓</v>
      </c>
      <c r="E6" s="5" t="str">
        <f>'[1]@reward_type'!A7</f>
        <v>STAMINA</v>
      </c>
      <c r="F6" s="5">
        <f>'[1]@reward_type'!B7</f>
        <v>3</v>
      </c>
      <c r="G6" s="5" t="str">
        <f>'[1]@reward_type'!C7</f>
        <v>3 스태미나</v>
      </c>
    </row>
    <row r="7" spans="1:7">
      <c r="A7" s="5" t="str">
        <f>'[1]@item_type'!$A8</f>
        <v>CHARACTER_PIECE</v>
      </c>
      <c r="B7" s="5">
        <f>'[1]@item_type'!$B8</f>
        <v>4</v>
      </c>
      <c r="C7" s="5" t="str">
        <f>'[1]@item_type'!$C8</f>
        <v>4 캐릭터 조각</v>
      </c>
      <c r="E7" s="5" t="str">
        <f>'[1]@reward_type'!A8</f>
        <v>FAVORITE</v>
      </c>
      <c r="F7" s="5">
        <f>'[1]@reward_type'!B8</f>
        <v>4</v>
      </c>
      <c r="G7" s="5" t="str">
        <f>'[1]@reward_type'!C8</f>
        <v>4 호감도</v>
      </c>
    </row>
    <row r="8" spans="1:7">
      <c r="A8" s="5" t="str">
        <f>'[1]@item_type'!$A9</f>
        <v>EXP_POTION</v>
      </c>
      <c r="B8" s="5">
        <f>'[1]@item_type'!$B9</f>
        <v>5</v>
      </c>
      <c r="C8" s="5" t="str">
        <f>'[1]@item_type'!$C9</f>
        <v>5 경험치 물약</v>
      </c>
      <c r="E8" s="5" t="str">
        <f>'[1]@reward_type'!A9</f>
        <v>EXP_PLAYER</v>
      </c>
      <c r="F8" s="5">
        <f>'[1]@reward_type'!B9</f>
        <v>5</v>
      </c>
      <c r="G8" s="5" t="str">
        <f>'[1]@reward_type'!C9</f>
        <v>5 플레이어 경험치</v>
      </c>
    </row>
    <row r="9" spans="1:7">
      <c r="A9" s="5" t="str">
        <f>'[1]@item_type'!$A10</f>
        <v>STA_POTION</v>
      </c>
      <c r="B9" s="5">
        <f>'[1]@item_type'!$B10</f>
        <v>6</v>
      </c>
      <c r="C9" s="5" t="str">
        <f>'[1]@item_type'!$C10</f>
        <v>6 스테미나 회복 물약</v>
      </c>
      <c r="E9" s="5" t="str">
        <f>'[1]@reward_type'!A10</f>
        <v>EXP_CHARACTER</v>
      </c>
      <c r="F9" s="5">
        <f>'[1]@reward_type'!B10</f>
        <v>6</v>
      </c>
      <c r="G9" s="5" t="str">
        <f>'[1]@reward_type'!C10</f>
        <v>6 캐릭터 경험치</v>
      </c>
    </row>
    <row r="10" spans="1:7">
      <c r="A10" s="5" t="str">
        <f>'[1]@item_type'!$A11</f>
        <v>MEMORIAL_ITEM</v>
      </c>
      <c r="B10" s="5">
        <f>'[1]@item_type'!$B11</f>
        <v>7</v>
      </c>
      <c r="C10" s="5" t="str">
        <f>'[1]@item_type'!$C11</f>
        <v>7 사용하지 않음</v>
      </c>
      <c r="E10" s="5" t="str">
        <f>'[1]@reward_type'!A11</f>
        <v>CHARACTER</v>
      </c>
      <c r="F10" s="5">
        <f>'[1]@reward_type'!B11</f>
        <v>7</v>
      </c>
      <c r="G10" s="5" t="str">
        <f>'[1]@reward_type'!C11</f>
        <v>7 캐릭터</v>
      </c>
    </row>
    <row r="11" spans="1:7">
      <c r="A11" s="5" t="str">
        <f>'[1]@item_type'!$A12</f>
        <v>CHARACTER</v>
      </c>
      <c r="B11" s="5">
        <f>'[1]@item_type'!$B12</f>
        <v>8</v>
      </c>
      <c r="C11" s="5" t="str">
        <f>'[1]@item_type'!$C12</f>
        <v>8 캐릭터 완전체</v>
      </c>
      <c r="E11" s="5" t="str">
        <f>'[1]@reward_type'!A12</f>
        <v>EQUIPMENT</v>
      </c>
      <c r="F11" s="5">
        <f>'[1]@reward_type'!B12</f>
        <v>8</v>
      </c>
      <c r="G11" s="5" t="str">
        <f>'[1]@reward_type'!C12</f>
        <v>6 장비</v>
      </c>
    </row>
    <row r="12" spans="1:7">
      <c r="A12" s="5" t="str">
        <f>'[1]@item_type'!$A13</f>
        <v>EXPENDABLE_ITEM</v>
      </c>
      <c r="B12" s="5">
        <f>'[1]@item_type'!$B13</f>
        <v>9</v>
      </c>
      <c r="C12" s="5" t="str">
        <f>'[1]@item_type'!$C13</f>
        <v>9 각종 소모용 아이템</v>
      </c>
      <c r="E12" s="5" t="str">
        <f>'[1]@reward_type'!A13</f>
        <v>SEND_ESSENCE</v>
      </c>
      <c r="F12" s="5">
        <f>'[1]@reward_type'!B13</f>
        <v>9</v>
      </c>
      <c r="G12" s="5" t="str">
        <f>'[1]@reward_type'!C13</f>
        <v>근원 전달 횟수(플레이어 보유)</v>
      </c>
    </row>
    <row r="13" spans="1:7">
      <c r="A13" s="5" t="str">
        <f>'[1]@item_type'!$A14</f>
        <v>EQUIPMENT_ITEM</v>
      </c>
      <c r="B13" s="5">
        <f>'[1]@item_type'!$B14</f>
        <v>10</v>
      </c>
      <c r="C13" s="5" t="str">
        <f>'[1]@item_type'!$C14</f>
        <v>10 장비</v>
      </c>
      <c r="E13" s="5" t="str">
        <f>'[1]@reward_type'!A14</f>
        <v>GET_ESSENCE</v>
      </c>
      <c r="F13" s="5">
        <f>'[1]@reward_type'!B14</f>
        <v>10</v>
      </c>
      <c r="G13" s="5" t="str">
        <f>'[1]@reward_type'!C14</f>
        <v>근원 받을 수 있는 횟수(캐릭터 공용 설정)</v>
      </c>
    </row>
    <row r="14" spans="1:7">
      <c r="A14" s="5" t="str">
        <f>'[1]@item_type'!$A15</f>
        <v>FAVORITE_ITEM</v>
      </c>
      <c r="B14" s="5">
        <f>'[1]@item_type'!$B15</f>
        <v>11</v>
      </c>
      <c r="C14" s="5" t="str">
        <f>'[1]@item_type'!$C15</f>
        <v>11 호감도 아이템</v>
      </c>
      <c r="E14" s="5" t="str">
        <f>'[1]@reward_type'!A15</f>
        <v>EXP_POTION_P</v>
      </c>
      <c r="F14" s="5">
        <f>'[1]@reward_type'!B15</f>
        <v>101</v>
      </c>
      <c r="G14" s="5" t="str">
        <f>'[1]@reward_type'!C15</f>
        <v>101 플레이어 경험치 물약</v>
      </c>
    </row>
    <row r="15" spans="1:7">
      <c r="A15" s="5" t="str">
        <f>'[1]@item_type'!$A16</f>
        <v>STAMINA</v>
      </c>
      <c r="B15" s="5">
        <f>'[1]@item_type'!$B16</f>
        <v>12</v>
      </c>
      <c r="C15" s="5" t="str">
        <f>'[1]@item_type'!$C16</f>
        <v>12 스태미나</v>
      </c>
      <c r="E15" s="5" t="str">
        <f>'[1]@reward_type'!A16</f>
        <v>EXP_POTION_C</v>
      </c>
      <c r="F15" s="5">
        <f>'[1]@reward_type'!B16</f>
        <v>102</v>
      </c>
      <c r="G15" s="5" t="str">
        <f>'[1]@reward_type'!C16</f>
        <v>102 캐릭터 경험치 물약</v>
      </c>
    </row>
    <row r="16" spans="1:7">
      <c r="E16" s="5" t="str">
        <f>'[1]@reward_type'!A17</f>
        <v>STA_POTION</v>
      </c>
      <c r="F16" s="5">
        <f>'[1]@reward_type'!B17</f>
        <v>103</v>
      </c>
      <c r="G16" s="5" t="str">
        <f>'[1]@reward_type'!C17</f>
        <v>103 스테미나 회복 물약</v>
      </c>
    </row>
    <row r="17" spans="5:7">
      <c r="E17" s="5" t="str">
        <f>'[1]@reward_type'!A18</f>
        <v>FAVORITE_ITEM</v>
      </c>
      <c r="F17" s="5">
        <f>'[1]@reward_type'!B18</f>
        <v>104</v>
      </c>
      <c r="G17" s="5" t="str">
        <f>'[1]@reward_type'!C18</f>
        <v>104 호감도 아이템</v>
      </c>
    </row>
    <row r="18" spans="5:7">
      <c r="E18" s="5" t="str">
        <f>'[1]@reward_type'!A19</f>
        <v>STAGE_SKIP</v>
      </c>
      <c r="F18" s="5">
        <f>'[1]@reward_type'!B19</f>
        <v>105</v>
      </c>
      <c r="G18" s="5" t="str">
        <f>'[1]@reward_type'!C19</f>
        <v>105 스테이지 스킵 티켓</v>
      </c>
    </row>
    <row r="19" spans="5:7">
      <c r="E19" s="5" t="str">
        <f>'[1]@reward_type'!A20</f>
        <v>TICKET_DUNGEON</v>
      </c>
      <c r="F19" s="5">
        <f>'[1]@reward_type'!B20</f>
        <v>106</v>
      </c>
      <c r="G19" s="5" t="str">
        <f>'[1]@reward_type'!C20</f>
        <v>106 던전 입장 티켓</v>
      </c>
    </row>
    <row r="20" spans="5:7">
      <c r="E20" s="5" t="str">
        <f>'[1]@reward_type'!A21</f>
        <v>EQ_GROWUP</v>
      </c>
      <c r="F20" s="5">
        <f>'[1]@reward_type'!B21</f>
        <v>107</v>
      </c>
      <c r="G20" s="5" t="str">
        <f>'[1]@reward_type'!C21</f>
        <v>107 정련석(장비 성장)</v>
      </c>
    </row>
    <row r="21" spans="5:7">
      <c r="E21" s="5" t="str">
        <f>'[1]@reward_type'!A22</f>
        <v>TICKET_REWARD_SELECT</v>
      </c>
      <c r="F21" s="5">
        <f>'[1]@reward_type'!B22</f>
        <v>108</v>
      </c>
      <c r="G21" s="5" t="str">
        <f>'[1]@reward_type'!C22</f>
        <v>109 보상 선택 티켓(1개를 선택 획득)</v>
      </c>
    </row>
    <row r="22" spans="5:7">
      <c r="E22" s="5" t="str">
        <f>'[1]@reward_type'!A23</f>
        <v>TICKET_REWARD_RANDOM</v>
      </c>
      <c r="F22" s="5">
        <f>'[1]@reward_type'!B23</f>
        <v>109</v>
      </c>
      <c r="G22" s="5" t="str">
        <f>'[1]@reward_type'!C23</f>
        <v>100 보상 랜덤 티켓(1개를 확률 획득)</v>
      </c>
    </row>
    <row r="23" spans="5:7">
      <c r="E23" s="5" t="str">
        <f>'[1]@reward_type'!A24</f>
        <v>TICKET_REWARD_ALL</v>
      </c>
      <c r="F23" s="5">
        <f>'[1]@reward_type'!B24</f>
        <v>110</v>
      </c>
      <c r="G23" s="5" t="str">
        <f>'[1]@reward_type'!C24</f>
        <v>110 보상 패키지 티켓(모든 보상 획득)</v>
      </c>
    </row>
    <row r="24" spans="5:7">
      <c r="E24" s="5" t="str">
        <f>'[1]@reward_type'!A25</f>
        <v>PIECE_EQUIPMENT</v>
      </c>
      <c r="F24" s="5">
        <f>'[1]@reward_type'!B25</f>
        <v>111</v>
      </c>
      <c r="G24" s="5" t="str">
        <f>'[1]@reward_type'!C25</f>
        <v>111 장비 조각</v>
      </c>
    </row>
    <row r="25" spans="5:7">
      <c r="E25" s="5" t="str">
        <f>'[1]@reward_type'!A26</f>
        <v>PIECE_CHARACTER</v>
      </c>
      <c r="F25" s="5">
        <f>'[1]@reward_type'!B26</f>
        <v>112</v>
      </c>
      <c r="G25" s="5" t="str">
        <f>'[1]@reward_type'!C26</f>
        <v>112 캐릭터 조각</v>
      </c>
    </row>
    <row r="26" spans="5:7">
      <c r="E26" s="5" t="str">
        <f>'[1]@reward_type'!A27</f>
        <v>EXP_SKILL</v>
      </c>
      <c r="F26" s="5">
        <f>'[1]@reward_type'!B27</f>
        <v>113</v>
      </c>
      <c r="G26" s="5" t="str">
        <f>'[1]@reward_type'!C27</f>
        <v>113 스킬 경험치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98A1-BFB8-4655-A89A-928C8402A01E}">
  <sheetPr>
    <tabColor theme="1"/>
  </sheetPr>
  <dimension ref="A1:G6"/>
  <sheetViews>
    <sheetView workbookViewId="0">
      <selection activeCell="D26" sqref="D26"/>
    </sheetView>
  </sheetViews>
  <sheetFormatPr defaultRowHeight="16.5"/>
  <cols>
    <col min="1" max="1" width="18.625" bestFit="1" customWidth="1"/>
    <col min="2" max="2" width="21.75" bestFit="1" customWidth="1"/>
    <col min="3" max="3" width="13.75" customWidth="1"/>
    <col min="4" max="4" width="26.25" bestFit="1" customWidth="1"/>
    <col min="5" max="5" width="13.75" bestFit="1" customWidth="1"/>
    <col min="6" max="6" width="21.5" bestFit="1" customWidth="1"/>
    <col min="7" max="7" width="11.625" bestFit="1" customWidth="1"/>
  </cols>
  <sheetData>
    <row r="1" spans="1:7">
      <c r="A1" t="s">
        <v>19</v>
      </c>
    </row>
    <row r="2" spans="1:7">
      <c r="A2" s="1" t="s">
        <v>23</v>
      </c>
      <c r="B2" s="1" t="s">
        <v>22</v>
      </c>
      <c r="C2" s="1" t="s">
        <v>14</v>
      </c>
      <c r="D2" s="1" t="s">
        <v>17</v>
      </c>
      <c r="E2" s="1" t="s">
        <v>5</v>
      </c>
      <c r="F2" s="1" t="s">
        <v>2</v>
      </c>
      <c r="G2" s="1" t="s">
        <v>6</v>
      </c>
    </row>
    <row r="3" spans="1:7">
      <c r="A3" s="3" t="s">
        <v>0</v>
      </c>
      <c r="B3" s="3" t="s">
        <v>0</v>
      </c>
      <c r="C3" s="3" t="s">
        <v>16</v>
      </c>
      <c r="D3" s="3" t="s">
        <v>1</v>
      </c>
      <c r="E3" s="3" t="s">
        <v>0</v>
      </c>
      <c r="F3" s="3" t="s">
        <v>1</v>
      </c>
      <c r="G3" s="3" t="s">
        <v>1</v>
      </c>
    </row>
    <row r="4" spans="1:7">
      <c r="A4" s="4" t="s">
        <v>31</v>
      </c>
      <c r="B4" s="4" t="s">
        <v>32</v>
      </c>
      <c r="C4" s="4" t="s">
        <v>15</v>
      </c>
      <c r="D4" s="4" t="s">
        <v>18</v>
      </c>
      <c r="E4" s="4" t="s">
        <v>36</v>
      </c>
      <c r="F4" s="4" t="s">
        <v>9</v>
      </c>
      <c r="G4" s="4" t="s">
        <v>27</v>
      </c>
    </row>
    <row r="5" spans="1:7">
      <c r="A5" s="5">
        <v>10001</v>
      </c>
      <c r="B5" s="5">
        <v>100001</v>
      </c>
      <c r="C5" s="5">
        <f>INDEX('!참조_ENUM'!$B$3:$B$15,MATCH(D5,'!참조_ENUM'!$C$3:$C$15,0))</f>
        <v>5</v>
      </c>
      <c r="D5" s="7" t="s">
        <v>33</v>
      </c>
      <c r="E5" s="5">
        <v>50001</v>
      </c>
      <c r="F5" s="5" t="s">
        <v>8</v>
      </c>
      <c r="G5" s="5">
        <v>1</v>
      </c>
    </row>
    <row r="6" spans="1:7">
      <c r="A6" s="5">
        <v>10002</v>
      </c>
      <c r="B6" s="5">
        <v>100001</v>
      </c>
      <c r="C6" s="5">
        <f>INDEX('!참조_ENUM'!$B$3:$B$15,MATCH(D6,'!참조_ENUM'!$C$3:$C$15,0))</f>
        <v>6</v>
      </c>
      <c r="D6" s="7" t="s">
        <v>34</v>
      </c>
      <c r="E6" s="5">
        <v>60001</v>
      </c>
      <c r="F6" s="5" t="s">
        <v>7</v>
      </c>
      <c r="G6" s="5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02E94D-A93C-4153-AF32-D275E27EB9B1}">
          <x14:formula1>
            <xm:f>'!참조_ENUM'!$C$3:$C$15</xm:f>
          </x14:formula1>
          <xm:sqref>D5:D6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2924-9692-4A94-A417-5B1443989758}">
  <sheetPr>
    <tabColor theme="1"/>
  </sheetPr>
  <dimension ref="A1:H6"/>
  <sheetViews>
    <sheetView workbookViewId="0">
      <selection activeCell="D26" sqref="D26"/>
    </sheetView>
  </sheetViews>
  <sheetFormatPr defaultRowHeight="16.5"/>
  <cols>
    <col min="1" max="1" width="20.75" bestFit="1" customWidth="1"/>
    <col min="2" max="2" width="24" bestFit="1" customWidth="1"/>
    <col min="3" max="3" width="34.25" customWidth="1"/>
    <col min="4" max="4" width="20.75" customWidth="1"/>
    <col min="5" max="5" width="14" customWidth="1"/>
    <col min="6" max="6" width="14" bestFit="1" customWidth="1"/>
    <col min="7" max="7" width="10.875" bestFit="1" customWidth="1"/>
    <col min="8" max="8" width="11.375" bestFit="1" customWidth="1"/>
  </cols>
  <sheetData>
    <row r="1" spans="1:8">
      <c r="A1" t="s">
        <v>20</v>
      </c>
    </row>
    <row r="2" spans="1:8">
      <c r="A2" s="1" t="s">
        <v>23</v>
      </c>
      <c r="B2" s="1" t="s">
        <v>22</v>
      </c>
      <c r="C2" s="1" t="s">
        <v>14</v>
      </c>
      <c r="D2" s="1" t="s">
        <v>17</v>
      </c>
      <c r="E2" s="1" t="s">
        <v>5</v>
      </c>
      <c r="F2" s="1" t="s">
        <v>2</v>
      </c>
      <c r="G2" s="2" t="s">
        <v>3</v>
      </c>
      <c r="H2" s="2" t="s">
        <v>4</v>
      </c>
    </row>
    <row r="3" spans="1:8">
      <c r="A3" s="3" t="s">
        <v>0</v>
      </c>
      <c r="B3" s="3" t="s">
        <v>0</v>
      </c>
      <c r="C3" s="3" t="s">
        <v>16</v>
      </c>
      <c r="D3" s="3" t="s">
        <v>1</v>
      </c>
      <c r="E3" s="3" t="s">
        <v>0</v>
      </c>
      <c r="F3" s="3" t="s">
        <v>1</v>
      </c>
      <c r="G3" s="3" t="s">
        <v>0</v>
      </c>
      <c r="H3" s="3" t="s">
        <v>0</v>
      </c>
    </row>
    <row r="4" spans="1:8">
      <c r="A4" s="4" t="s">
        <v>21</v>
      </c>
      <c r="B4" s="4" t="s">
        <v>24</v>
      </c>
      <c r="C4" s="4" t="s">
        <v>15</v>
      </c>
      <c r="D4" s="4" t="s">
        <v>18</v>
      </c>
      <c r="E4" s="4" t="s">
        <v>36</v>
      </c>
      <c r="F4" s="4" t="s">
        <v>9</v>
      </c>
      <c r="G4" s="4" t="s">
        <v>11</v>
      </c>
      <c r="H4" s="4" t="s">
        <v>10</v>
      </c>
    </row>
    <row r="5" spans="1:8">
      <c r="A5" s="5">
        <v>20001</v>
      </c>
      <c r="B5" s="5">
        <v>200001</v>
      </c>
      <c r="C5" s="5">
        <f>INDEX('!참조_ENUM'!$B$3:$B$15,MATCH(D5,'!참조_ENUM'!$C$3:$C$15,0))</f>
        <v>9</v>
      </c>
      <c r="D5" s="7" t="s">
        <v>35</v>
      </c>
      <c r="E5" s="5">
        <v>90001</v>
      </c>
      <c r="F5" s="5" t="s">
        <v>12</v>
      </c>
      <c r="G5" s="5">
        <v>1</v>
      </c>
      <c r="H5" s="5">
        <v>3</v>
      </c>
    </row>
    <row r="6" spans="1:8">
      <c r="A6" s="5">
        <v>20002</v>
      </c>
      <c r="B6" s="5">
        <v>200001</v>
      </c>
      <c r="C6" s="5">
        <f>INDEX('!참조_ENUM'!$B$3:$B$15,MATCH(D6,'!참조_ENUM'!$C$3:$C$15,0))</f>
        <v>9</v>
      </c>
      <c r="D6" s="7" t="s">
        <v>35</v>
      </c>
      <c r="E6" s="5">
        <v>90001</v>
      </c>
      <c r="F6" s="5" t="s">
        <v>13</v>
      </c>
      <c r="G6" s="5">
        <v>1</v>
      </c>
      <c r="H6" s="5">
        <v>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211C5C-8C3C-4E99-AA3E-F28DF2A98CFA}">
          <x14:formula1>
            <xm:f>'!참조_ENUM'!$C$3:$C$15</xm:f>
          </x14:formula1>
          <xm:sqref>D5:D6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3843-EB72-489A-81FD-0084314386F7}">
  <sheetPr>
    <tabColor theme="1"/>
  </sheetPr>
  <dimension ref="A1:H6"/>
  <sheetViews>
    <sheetView workbookViewId="0">
      <selection activeCell="D26" sqref="D26"/>
    </sheetView>
  </sheetViews>
  <sheetFormatPr defaultRowHeight="16.5"/>
  <cols>
    <col min="1" max="1" width="20.75" bestFit="1" customWidth="1"/>
    <col min="2" max="2" width="24" bestFit="1" customWidth="1"/>
    <col min="3" max="3" width="13.875" bestFit="1" customWidth="1"/>
    <col min="4" max="5" width="20.75" customWidth="1"/>
    <col min="6" max="6" width="14" customWidth="1"/>
    <col min="7" max="7" width="14" bestFit="1" customWidth="1"/>
    <col min="8" max="8" width="11.375" bestFit="1" customWidth="1"/>
  </cols>
  <sheetData>
    <row r="1" spans="1:8">
      <c r="A1" t="s">
        <v>25</v>
      </c>
    </row>
    <row r="2" spans="1:8">
      <c r="A2" s="1" t="s">
        <v>23</v>
      </c>
      <c r="B2" s="1" t="s">
        <v>22</v>
      </c>
      <c r="C2" s="1" t="s">
        <v>28</v>
      </c>
      <c r="D2" s="1" t="s">
        <v>14</v>
      </c>
      <c r="E2" s="1" t="s">
        <v>17</v>
      </c>
      <c r="F2" s="1" t="s">
        <v>5</v>
      </c>
      <c r="G2" s="1" t="s">
        <v>2</v>
      </c>
      <c r="H2" s="2" t="s">
        <v>6</v>
      </c>
    </row>
    <row r="3" spans="1:8">
      <c r="A3" s="3" t="s">
        <v>0</v>
      </c>
      <c r="B3" s="3" t="s">
        <v>0</v>
      </c>
      <c r="C3" s="3" t="s">
        <v>0</v>
      </c>
      <c r="D3" s="3" t="s">
        <v>16</v>
      </c>
      <c r="E3" s="3" t="s">
        <v>1</v>
      </c>
      <c r="F3" s="3" t="s">
        <v>0</v>
      </c>
      <c r="G3" s="3" t="s">
        <v>1</v>
      </c>
      <c r="H3" s="3" t="s">
        <v>0</v>
      </c>
    </row>
    <row r="4" spans="1:8">
      <c r="A4" s="4" t="s">
        <v>29</v>
      </c>
      <c r="B4" s="4" t="s">
        <v>30</v>
      </c>
      <c r="C4" s="4" t="s">
        <v>26</v>
      </c>
      <c r="D4" s="4" t="s">
        <v>15</v>
      </c>
      <c r="E4" s="4" t="s">
        <v>18</v>
      </c>
      <c r="F4" s="4" t="s">
        <v>36</v>
      </c>
      <c r="G4" s="4" t="s">
        <v>9</v>
      </c>
      <c r="H4" s="4" t="s">
        <v>27</v>
      </c>
    </row>
    <row r="5" spans="1:8">
      <c r="A5" s="5">
        <v>30001</v>
      </c>
      <c r="B5" s="5">
        <v>300001</v>
      </c>
      <c r="C5" s="5">
        <v>3</v>
      </c>
      <c r="D5" s="5">
        <f>INDEX('!참조_ENUM'!$B$3:$B$15,MATCH(E5,'!참조_ENUM'!$C$3:$C$15,0))</f>
        <v>9</v>
      </c>
      <c r="E5" s="7" t="s">
        <v>35</v>
      </c>
      <c r="F5" s="5">
        <v>90001</v>
      </c>
      <c r="G5" s="5" t="s">
        <v>12</v>
      </c>
      <c r="H5" s="5">
        <v>3</v>
      </c>
    </row>
    <row r="6" spans="1:8">
      <c r="A6" s="5">
        <v>30002</v>
      </c>
      <c r="B6" s="5">
        <v>300001</v>
      </c>
      <c r="C6" s="5">
        <v>3</v>
      </c>
      <c r="D6" s="5">
        <f>INDEX('!참조_ENUM'!$B$3:$B$15,MATCH(E6,'!참조_ENUM'!$C$3:$C$15,0))</f>
        <v>9</v>
      </c>
      <c r="E6" s="7" t="s">
        <v>35</v>
      </c>
      <c r="F6" s="5">
        <v>90001</v>
      </c>
      <c r="G6" s="5" t="s">
        <v>13</v>
      </c>
      <c r="H6" s="5">
        <v>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F89535-0026-412A-A252-50E2AAB477CC}">
          <x14:formula1>
            <xm:f>'!참조_ENUM'!$C$3:$C$15</xm:f>
          </x14:formula1>
          <xm:sqref>E5:E6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J21"/>
  <sheetViews>
    <sheetView tabSelected="1" workbookViewId="0">
      <selection activeCell="E15" sqref="E15"/>
    </sheetView>
  </sheetViews>
  <sheetFormatPr defaultRowHeight="16.5"/>
  <cols>
    <col min="1" max="1" width="17.25" bestFit="1" customWidth="1"/>
    <col min="2" max="2" width="27.5" bestFit="1" customWidth="1"/>
    <col min="3" max="3" width="32.125" customWidth="1"/>
    <col min="4" max="9" width="13.25" customWidth="1"/>
    <col min="10" max="10" width="49.5" bestFit="1" customWidth="1"/>
  </cols>
  <sheetData>
    <row r="1" spans="1:10">
      <c r="A1" t="s">
        <v>37</v>
      </c>
    </row>
    <row r="2" spans="1:10">
      <c r="A2" s="1" t="s">
        <v>38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0">
      <c r="A3" s="3" t="s">
        <v>48</v>
      </c>
      <c r="B3" s="3" t="s">
        <v>94</v>
      </c>
      <c r="C3" s="3" t="s">
        <v>49</v>
      </c>
      <c r="D3" s="3" t="s">
        <v>48</v>
      </c>
      <c r="E3" s="3" t="s">
        <v>48</v>
      </c>
      <c r="F3" s="3" t="s">
        <v>48</v>
      </c>
      <c r="G3" s="3" t="s">
        <v>48</v>
      </c>
      <c r="H3" s="3" t="s">
        <v>50</v>
      </c>
      <c r="I3" s="3" t="s">
        <v>48</v>
      </c>
      <c r="J3" s="3" t="s">
        <v>49</v>
      </c>
    </row>
    <row r="4" spans="1:10">
      <c r="A4" s="4" t="s">
        <v>51</v>
      </c>
      <c r="B4" s="4" t="s">
        <v>95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  <c r="H4" s="4" t="s">
        <v>58</v>
      </c>
      <c r="I4" s="4" t="s">
        <v>59</v>
      </c>
      <c r="J4" s="4" t="s">
        <v>60</v>
      </c>
    </row>
    <row r="5" spans="1:10">
      <c r="A5" s="5">
        <v>1</v>
      </c>
      <c r="B5" s="5">
        <f>INDEX('!참조_ENUM'!$F$3:$F$50,MATCH(C5,'!참조_ENUM'!$G$3:$G$50,0))</f>
        <v>1</v>
      </c>
      <c r="C5" s="5" t="s">
        <v>61</v>
      </c>
      <c r="D5" s="5">
        <v>500</v>
      </c>
      <c r="E5" s="5">
        <v>600</v>
      </c>
      <c r="F5" s="5">
        <v>0</v>
      </c>
      <c r="G5" s="5">
        <v>1000000</v>
      </c>
      <c r="H5" s="5" t="b">
        <f>IF(I5&gt;0,TRUE,FALSE)</f>
        <v>1</v>
      </c>
      <c r="I5" s="5">
        <v>1</v>
      </c>
      <c r="J5" s="5" t="s">
        <v>62</v>
      </c>
    </row>
    <row r="6" spans="1:10">
      <c r="A6" s="5">
        <v>1</v>
      </c>
      <c r="B6" s="5">
        <f>INDEX('!참조_ENUM'!$F$3:$F$50,MATCH(C6,'!참조_ENUM'!$G$3:$G$50,0))</f>
        <v>113</v>
      </c>
      <c r="C6" s="5" t="s">
        <v>93</v>
      </c>
      <c r="D6" s="5">
        <v>16</v>
      </c>
      <c r="E6" s="5">
        <v>5</v>
      </c>
      <c r="F6" s="5">
        <v>0</v>
      </c>
      <c r="G6" s="5">
        <v>1000000</v>
      </c>
      <c r="H6" s="5" t="b">
        <f t="shared" ref="H6:H8" si="0">IF(I6&gt;0,TRUE,FALSE)</f>
        <v>0</v>
      </c>
      <c r="I6" s="5">
        <v>0</v>
      </c>
      <c r="J6" s="5" t="s">
        <v>63</v>
      </c>
    </row>
    <row r="7" spans="1:10">
      <c r="A7" s="5">
        <v>1</v>
      </c>
      <c r="B7" s="5">
        <f>INDEX('!참조_ENUM'!$F$3:$F$50,MATCH(C7,'!참조_ENUM'!$G$3:$G$50,0))</f>
        <v>102</v>
      </c>
      <c r="C7" s="5" t="s">
        <v>91</v>
      </c>
      <c r="D7" s="5">
        <v>6</v>
      </c>
      <c r="E7" s="5">
        <v>10</v>
      </c>
      <c r="F7" s="5">
        <v>0</v>
      </c>
      <c r="G7" s="5">
        <v>200000</v>
      </c>
      <c r="H7" s="5" t="b">
        <f t="shared" si="0"/>
        <v>0</v>
      </c>
      <c r="I7" s="5">
        <v>0</v>
      </c>
      <c r="J7" s="5"/>
    </row>
    <row r="8" spans="1:10">
      <c r="A8" s="5">
        <v>1</v>
      </c>
      <c r="B8" s="5">
        <f>INDEX('!참조_ENUM'!$F$3:$F$50,MATCH(C8,'!참조_ENUM'!$G$3:$G$50,0))</f>
        <v>112</v>
      </c>
      <c r="C8" s="5" t="s">
        <v>92</v>
      </c>
      <c r="D8" s="5">
        <v>11001</v>
      </c>
      <c r="E8" s="5">
        <v>1</v>
      </c>
      <c r="F8" s="5">
        <v>0</v>
      </c>
      <c r="G8" s="5">
        <v>200000</v>
      </c>
      <c r="H8" s="5" t="b">
        <f t="shared" si="0"/>
        <v>1</v>
      </c>
      <c r="I8" s="5">
        <v>2</v>
      </c>
      <c r="J8" s="5"/>
    </row>
    <row r="9" spans="1:10">
      <c r="A9" s="5">
        <v>2</v>
      </c>
      <c r="B9" s="5">
        <f>INDEX('!참조_ENUM'!$F$3:$F$50,MATCH(C9,'!참조_ENUM'!$G$3:$G$50,0))</f>
        <v>1</v>
      </c>
      <c r="C9" s="5" t="s">
        <v>61</v>
      </c>
      <c r="D9" s="5">
        <v>600</v>
      </c>
      <c r="E9" s="5">
        <v>700</v>
      </c>
      <c r="F9" s="5">
        <v>0</v>
      </c>
      <c r="G9" s="5">
        <v>1000000</v>
      </c>
      <c r="H9" s="5" t="b">
        <f>IF(I9&gt;0,TRUE,FALSE)</f>
        <v>1</v>
      </c>
      <c r="I9" s="5">
        <v>1</v>
      </c>
      <c r="J9" s="5"/>
    </row>
    <row r="10" spans="1:10">
      <c r="A10" s="5">
        <v>2</v>
      </c>
      <c r="B10" s="5">
        <f>INDEX('!참조_ENUM'!$F$3:$F$50,MATCH(C10,'!참조_ENUM'!$G$3:$G$50,0))</f>
        <v>113</v>
      </c>
      <c r="C10" s="5" t="s">
        <v>93</v>
      </c>
      <c r="D10" s="5">
        <v>16</v>
      </c>
      <c r="E10" s="5">
        <v>6</v>
      </c>
      <c r="F10" s="5">
        <v>0</v>
      </c>
      <c r="G10" s="5">
        <v>1000000</v>
      </c>
      <c r="H10" s="5" t="b">
        <f t="shared" ref="H10:H12" si="1">IF(I10&gt;0,TRUE,FALSE)</f>
        <v>0</v>
      </c>
      <c r="I10" s="5">
        <v>0</v>
      </c>
      <c r="J10" s="5"/>
    </row>
    <row r="11" spans="1:10">
      <c r="A11" s="5">
        <v>2</v>
      </c>
      <c r="B11" s="5">
        <f>INDEX('!참조_ENUM'!$F$3:$F$50,MATCH(C11,'!참조_ENUM'!$G$3:$G$50,0))</f>
        <v>102</v>
      </c>
      <c r="C11" s="5" t="s">
        <v>91</v>
      </c>
      <c r="D11" s="5">
        <v>6</v>
      </c>
      <c r="E11" s="5">
        <v>11</v>
      </c>
      <c r="F11" s="5">
        <v>0</v>
      </c>
      <c r="G11" s="5">
        <v>200000</v>
      </c>
      <c r="H11" s="5" t="b">
        <f t="shared" si="1"/>
        <v>0</v>
      </c>
      <c r="I11" s="5">
        <v>0</v>
      </c>
      <c r="J11" s="5"/>
    </row>
    <row r="12" spans="1:10">
      <c r="A12" s="5">
        <v>2</v>
      </c>
      <c r="B12" s="5">
        <f>INDEX('!참조_ENUM'!$F$3:$F$50,MATCH(C12,'!참조_ENUM'!$G$3:$G$50,0))</f>
        <v>112</v>
      </c>
      <c r="C12" s="5" t="s">
        <v>92</v>
      </c>
      <c r="D12" s="5">
        <v>11002</v>
      </c>
      <c r="E12" s="5">
        <v>1</v>
      </c>
      <c r="F12" s="5">
        <v>0</v>
      </c>
      <c r="G12" s="5">
        <v>200000</v>
      </c>
      <c r="H12" s="5" t="b">
        <f t="shared" si="1"/>
        <v>1</v>
      </c>
      <c r="I12" s="5">
        <v>2</v>
      </c>
      <c r="J12" s="5"/>
    </row>
    <row r="13" spans="1:10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0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0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>
      <c r="A21" s="5"/>
      <c r="B21" s="5"/>
      <c r="C21" s="5"/>
      <c r="D21" s="5"/>
      <c r="E21" s="5"/>
      <c r="F21" s="5"/>
      <c r="G21" s="5"/>
      <c r="H21" s="5"/>
      <c r="I21" s="5"/>
      <c r="J21" s="5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3969E-03AC-433B-B57B-D65FFD6FE8AA}">
          <x14:formula1>
            <xm:f>'!참조_ENUM'!$G$3:$G$50</xm:f>
          </x14:formula1>
          <xm:sqref>C5:C21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!사용 설명</vt:lpstr>
      <vt:lpstr>!참조_ENUM</vt:lpstr>
      <vt:lpstr>first_reward</vt:lpstr>
      <vt:lpstr>repeat_reward</vt:lpstr>
      <vt:lpstr>star_reward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박 혁로</cp:lastModifiedBy>
  <dcterms:created xsi:type="dcterms:W3CDTF">2023-12-21T01:25:54Z</dcterms:created>
  <dcterms:modified xsi:type="dcterms:W3CDTF">2024-01-16T17:36:00Z</dcterms:modified>
</cp:coreProperties>
</file>