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696945C-9945-42FD-BD2F-735146ED987F}" xr6:coauthVersionLast="47" xr6:coauthVersionMax="47" xr10:uidLastSave="{00000000-0000-0000-0000-000000000000}"/>
  <bookViews>
    <workbookView xWindow="38280" yWindow="-120" windowWidth="38640" windowHeight="21240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</externalReferences>
  <definedNames>
    <definedName name="_xlnm._FilterDatabase" localSheetId="2" hidden="1">reward_set_v2!$A$4:$N$169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9" i="5" l="1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K5" i="3"/>
  <c r="J5" i="3"/>
  <c r="I5" i="3"/>
  <c r="K4" i="3"/>
  <c r="J4" i="3"/>
  <c r="I4" i="3"/>
  <c r="K3" i="3"/>
  <c r="J3" i="3"/>
  <c r="I3" i="3"/>
  <c r="K2" i="3"/>
  <c r="J2" i="3"/>
  <c r="I2" i="3"/>
  <c r="I1" i="3"/>
  <c r="E13" i="3" l="1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0" i="3"/>
  <c r="F10" i="3"/>
  <c r="G10" i="3"/>
  <c r="E11" i="3"/>
  <c r="F11" i="3"/>
  <c r="G11" i="3"/>
  <c r="E12" i="3"/>
  <c r="F12" i="3"/>
  <c r="G12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L158" i="5"/>
  <c r="D158" i="5"/>
  <c r="C158" i="5"/>
  <c r="L157" i="5"/>
  <c r="D157" i="5"/>
  <c r="C157" i="5"/>
  <c r="L156" i="5"/>
  <c r="D156" i="5"/>
  <c r="C156" i="5"/>
  <c r="L155" i="5"/>
  <c r="D155" i="5"/>
  <c r="C155" i="5"/>
  <c r="L154" i="5"/>
  <c r="D154" i="5"/>
  <c r="C154" i="5"/>
  <c r="L153" i="5"/>
  <c r="D153" i="5"/>
  <c r="C153" i="5"/>
  <c r="L152" i="5"/>
  <c r="D152" i="5"/>
  <c r="C152" i="5"/>
  <c r="L151" i="5"/>
  <c r="D151" i="5"/>
  <c r="C151" i="5"/>
  <c r="L150" i="5"/>
  <c r="D150" i="5"/>
  <c r="C150" i="5"/>
  <c r="L149" i="5"/>
  <c r="D149" i="5"/>
  <c r="C149" i="5"/>
  <c r="L148" i="5"/>
  <c r="D148" i="5"/>
  <c r="C148" i="5"/>
  <c r="L147" i="5"/>
  <c r="D147" i="5"/>
  <c r="C147" i="5"/>
  <c r="L146" i="5"/>
  <c r="D146" i="5"/>
  <c r="C146" i="5"/>
  <c r="L145" i="5"/>
  <c r="D145" i="5"/>
  <c r="C145" i="5"/>
  <c r="L144" i="5"/>
  <c r="D144" i="5"/>
  <c r="C144" i="5"/>
  <c r="L143" i="5"/>
  <c r="D143" i="5"/>
  <c r="C143" i="5"/>
  <c r="L142" i="5"/>
  <c r="D142" i="5"/>
  <c r="C142" i="5"/>
  <c r="L141" i="5"/>
  <c r="D141" i="5"/>
  <c r="C141" i="5"/>
  <c r="L140" i="5"/>
  <c r="D140" i="5"/>
  <c r="C140" i="5"/>
  <c r="L139" i="5"/>
  <c r="D139" i="5"/>
  <c r="C139" i="5"/>
  <c r="L138" i="5"/>
  <c r="D138" i="5"/>
  <c r="C138" i="5"/>
  <c r="L137" i="5"/>
  <c r="D137" i="5"/>
  <c r="C137" i="5"/>
  <c r="L136" i="5"/>
  <c r="D136" i="5"/>
  <c r="C136" i="5"/>
  <c r="L135" i="5"/>
  <c r="D135" i="5"/>
  <c r="C135" i="5"/>
  <c r="L134" i="5"/>
  <c r="D134" i="5"/>
  <c r="C134" i="5"/>
  <c r="L133" i="5"/>
  <c r="D133" i="5"/>
  <c r="C133" i="5"/>
  <c r="L132" i="5"/>
  <c r="D132" i="5"/>
  <c r="C132" i="5"/>
  <c r="L131" i="5"/>
  <c r="D131" i="5"/>
  <c r="C131" i="5"/>
  <c r="L130" i="5"/>
  <c r="D130" i="5"/>
  <c r="C130" i="5"/>
  <c r="L129" i="5"/>
  <c r="D129" i="5"/>
  <c r="C129" i="5"/>
  <c r="L128" i="5"/>
  <c r="D128" i="5"/>
  <c r="C128" i="5"/>
  <c r="L127" i="5"/>
  <c r="D127" i="5"/>
  <c r="C127" i="5"/>
  <c r="L126" i="5"/>
  <c r="D126" i="5"/>
  <c r="C126" i="5"/>
  <c r="L169" i="5"/>
  <c r="D169" i="5"/>
  <c r="C169" i="5"/>
  <c r="L168" i="5"/>
  <c r="D168" i="5"/>
  <c r="C168" i="5"/>
  <c r="L167" i="5"/>
  <c r="D167" i="5"/>
  <c r="C167" i="5"/>
  <c r="L166" i="5"/>
  <c r="D166" i="5"/>
  <c r="C166" i="5"/>
  <c r="L165" i="5"/>
  <c r="D165" i="5"/>
  <c r="C165" i="5"/>
  <c r="L164" i="5"/>
  <c r="D164" i="5"/>
  <c r="C164" i="5"/>
  <c r="L163" i="5"/>
  <c r="D163" i="5"/>
  <c r="C163" i="5"/>
  <c r="L162" i="5"/>
  <c r="D162" i="5"/>
  <c r="C162" i="5"/>
  <c r="L161" i="5"/>
  <c r="D161" i="5"/>
  <c r="C161" i="5"/>
  <c r="L160" i="5"/>
  <c r="D160" i="5"/>
  <c r="C160" i="5"/>
  <c r="L159" i="5"/>
  <c r="D159" i="5"/>
  <c r="C159" i="5"/>
  <c r="L125" i="5"/>
  <c r="D125" i="5"/>
  <c r="C125" i="5"/>
  <c r="L124" i="5"/>
  <c r="D124" i="5"/>
  <c r="C124" i="5"/>
  <c r="L123" i="5"/>
  <c r="D123" i="5"/>
  <c r="C123" i="5"/>
  <c r="L122" i="5"/>
  <c r="D122" i="5"/>
  <c r="C122" i="5"/>
  <c r="L121" i="5"/>
  <c r="D121" i="5"/>
  <c r="C121" i="5"/>
  <c r="L120" i="5"/>
  <c r="D120" i="5"/>
  <c r="C120" i="5"/>
  <c r="L119" i="5"/>
  <c r="D119" i="5"/>
  <c r="C119" i="5"/>
  <c r="L118" i="5"/>
  <c r="D118" i="5"/>
  <c r="C118" i="5"/>
  <c r="L117" i="5"/>
  <c r="D117" i="5"/>
  <c r="C117" i="5"/>
  <c r="L116" i="5"/>
  <c r="D116" i="5"/>
  <c r="C116" i="5"/>
  <c r="L115" i="5"/>
  <c r="D115" i="5"/>
  <c r="C115" i="5"/>
  <c r="L114" i="5"/>
  <c r="D114" i="5"/>
  <c r="C114" i="5"/>
  <c r="L113" i="5"/>
  <c r="D113" i="5"/>
  <c r="C113" i="5"/>
  <c r="L112" i="5"/>
  <c r="D112" i="5"/>
  <c r="C112" i="5"/>
  <c r="L111" i="5"/>
  <c r="D111" i="5"/>
  <c r="C111" i="5"/>
  <c r="L110" i="5"/>
  <c r="D110" i="5"/>
  <c r="C110" i="5"/>
  <c r="L109" i="5"/>
  <c r="D109" i="5"/>
  <c r="C109" i="5"/>
  <c r="L108" i="5"/>
  <c r="D108" i="5"/>
  <c r="C108" i="5"/>
  <c r="L107" i="5"/>
  <c r="D107" i="5"/>
  <c r="C107" i="5"/>
  <c r="L106" i="5"/>
  <c r="D106" i="5"/>
  <c r="C106" i="5"/>
  <c r="L105" i="5"/>
  <c r="D105" i="5"/>
  <c r="C105" i="5"/>
  <c r="L104" i="5"/>
  <c r="D104" i="5"/>
  <c r="C104" i="5"/>
  <c r="L103" i="5"/>
  <c r="D103" i="5"/>
  <c r="C103" i="5"/>
  <c r="L102" i="5"/>
  <c r="D102" i="5"/>
  <c r="C102" i="5"/>
  <c r="L101" i="5"/>
  <c r="D101" i="5"/>
  <c r="C101" i="5"/>
  <c r="L100" i="5"/>
  <c r="D100" i="5"/>
  <c r="C100" i="5"/>
  <c r="L99" i="5"/>
  <c r="D99" i="5"/>
  <c r="C99" i="5"/>
  <c r="L98" i="5"/>
  <c r="D98" i="5"/>
  <c r="C98" i="5"/>
  <c r="L97" i="5"/>
  <c r="D97" i="5"/>
  <c r="C97" i="5"/>
  <c r="L96" i="5"/>
  <c r="D96" i="5"/>
  <c r="C96" i="5"/>
  <c r="L95" i="5"/>
  <c r="D95" i="5"/>
  <c r="C95" i="5"/>
  <c r="L94" i="5"/>
  <c r="D94" i="5"/>
  <c r="C94" i="5"/>
  <c r="L93" i="5"/>
  <c r="D93" i="5"/>
  <c r="C93" i="5"/>
  <c r="L92" i="5"/>
  <c r="D92" i="5"/>
  <c r="C92" i="5"/>
  <c r="L91" i="5"/>
  <c r="D91" i="5"/>
  <c r="C91" i="5"/>
  <c r="L90" i="5"/>
  <c r="D90" i="5"/>
  <c r="C90" i="5"/>
  <c r="L89" i="5"/>
  <c r="D89" i="5"/>
  <c r="C89" i="5"/>
  <c r="L88" i="5"/>
  <c r="D88" i="5"/>
  <c r="C88" i="5"/>
  <c r="L87" i="5"/>
  <c r="D87" i="5"/>
  <c r="C87" i="5"/>
  <c r="L86" i="5"/>
  <c r="D86" i="5"/>
  <c r="C86" i="5"/>
  <c r="L85" i="5"/>
  <c r="D85" i="5"/>
  <c r="C85" i="5"/>
  <c r="L84" i="5"/>
  <c r="D84" i="5"/>
  <c r="C84" i="5"/>
  <c r="L83" i="5"/>
  <c r="D83" i="5"/>
  <c r="C83" i="5"/>
  <c r="L82" i="5"/>
  <c r="D82" i="5"/>
  <c r="C82" i="5"/>
  <c r="L81" i="5"/>
  <c r="D81" i="5"/>
  <c r="C81" i="5"/>
  <c r="L80" i="5"/>
  <c r="D80" i="5"/>
  <c r="C80" i="5"/>
  <c r="L79" i="5"/>
  <c r="D79" i="5"/>
  <c r="C79" i="5"/>
  <c r="L78" i="5"/>
  <c r="D78" i="5"/>
  <c r="C78" i="5"/>
  <c r="L77" i="5"/>
  <c r="D77" i="5"/>
  <c r="C77" i="5"/>
  <c r="L76" i="5"/>
  <c r="D76" i="5"/>
  <c r="C76" i="5"/>
  <c r="L75" i="5"/>
  <c r="D75" i="5"/>
  <c r="C75" i="5"/>
  <c r="L74" i="5"/>
  <c r="D74" i="5"/>
  <c r="C74" i="5"/>
  <c r="L73" i="5"/>
  <c r="D73" i="5"/>
  <c r="C73" i="5"/>
  <c r="L72" i="5"/>
  <c r="D72" i="5"/>
  <c r="C72" i="5"/>
  <c r="L71" i="5"/>
  <c r="D71" i="5"/>
  <c r="C71" i="5"/>
  <c r="L70" i="5"/>
  <c r="D70" i="5"/>
  <c r="C70" i="5"/>
  <c r="L69" i="5"/>
  <c r="D69" i="5"/>
  <c r="C69" i="5"/>
  <c r="L68" i="5"/>
  <c r="D68" i="5"/>
  <c r="C68" i="5"/>
  <c r="L67" i="5"/>
  <c r="D67" i="5"/>
  <c r="C67" i="5"/>
  <c r="L66" i="5"/>
  <c r="D66" i="5"/>
  <c r="C66" i="5"/>
  <c r="L65" i="5"/>
  <c r="D65" i="5"/>
  <c r="C65" i="5"/>
  <c r="L64" i="5"/>
  <c r="D64" i="5"/>
  <c r="C64" i="5"/>
  <c r="L63" i="5"/>
  <c r="D63" i="5"/>
  <c r="C63" i="5"/>
  <c r="L62" i="5"/>
  <c r="D62" i="5"/>
  <c r="C62" i="5"/>
  <c r="L61" i="5"/>
  <c r="D61" i="5"/>
  <c r="C61" i="5"/>
  <c r="L60" i="5"/>
  <c r="D60" i="5"/>
  <c r="C60" i="5"/>
  <c r="L59" i="5"/>
  <c r="D59" i="5"/>
  <c r="C59" i="5"/>
  <c r="L58" i="5"/>
  <c r="D58" i="5"/>
  <c r="C58" i="5"/>
  <c r="L57" i="5"/>
  <c r="D57" i="5"/>
  <c r="C57" i="5"/>
  <c r="L56" i="5"/>
  <c r="D56" i="5"/>
  <c r="C56" i="5"/>
  <c r="L55" i="5"/>
  <c r="D55" i="5"/>
  <c r="C55" i="5"/>
  <c r="L54" i="5"/>
  <c r="D54" i="5"/>
  <c r="C54" i="5"/>
  <c r="L53" i="5"/>
  <c r="D53" i="5"/>
  <c r="C53" i="5"/>
  <c r="L52" i="5"/>
  <c r="D52" i="5"/>
  <c r="C52" i="5"/>
  <c r="L51" i="5"/>
  <c r="D51" i="5"/>
  <c r="C51" i="5"/>
  <c r="L50" i="5"/>
  <c r="D50" i="5"/>
  <c r="C50" i="5"/>
  <c r="L49" i="5"/>
  <c r="D49" i="5"/>
  <c r="C49" i="5"/>
  <c r="L48" i="5"/>
  <c r="D48" i="5"/>
  <c r="C48" i="5"/>
  <c r="L47" i="5"/>
  <c r="D47" i="5"/>
  <c r="C47" i="5"/>
  <c r="L46" i="5"/>
  <c r="D46" i="5"/>
  <c r="C46" i="5"/>
  <c r="L45" i="5"/>
  <c r="D45" i="5"/>
  <c r="C45" i="5"/>
  <c r="L44" i="5"/>
  <c r="D44" i="5"/>
  <c r="C44" i="5"/>
  <c r="L43" i="5"/>
  <c r="D43" i="5"/>
  <c r="C43" i="5"/>
  <c r="L42" i="5"/>
  <c r="D42" i="5"/>
  <c r="C42" i="5"/>
  <c r="L41" i="5"/>
  <c r="D41" i="5"/>
  <c r="C41" i="5"/>
  <c r="L40" i="5"/>
  <c r="D40" i="5"/>
  <c r="C40" i="5"/>
  <c r="L39" i="5"/>
  <c r="D39" i="5"/>
  <c r="C39" i="5"/>
  <c r="L38" i="5"/>
  <c r="D38" i="5"/>
  <c r="C38" i="5"/>
  <c r="L37" i="5"/>
  <c r="D37" i="5"/>
  <c r="C37" i="5"/>
  <c r="L36" i="5"/>
  <c r="D36" i="5"/>
  <c r="C36" i="5"/>
  <c r="L35" i="5"/>
  <c r="D35" i="5"/>
  <c r="C35" i="5"/>
  <c r="L34" i="5"/>
  <c r="D34" i="5"/>
  <c r="C34" i="5"/>
  <c r="L33" i="5"/>
  <c r="D33" i="5"/>
  <c r="C33" i="5"/>
  <c r="L32" i="5"/>
  <c r="D32" i="5"/>
  <c r="C32" i="5"/>
  <c r="L31" i="5"/>
  <c r="D31" i="5"/>
  <c r="C31" i="5"/>
  <c r="L30" i="5"/>
  <c r="D30" i="5"/>
  <c r="C30" i="5"/>
  <c r="L29" i="5"/>
  <c r="D29" i="5"/>
  <c r="C29" i="5"/>
  <c r="L28" i="5"/>
  <c r="D28" i="5"/>
  <c r="C28" i="5"/>
  <c r="L27" i="5"/>
  <c r="D27" i="5"/>
  <c r="C27" i="5"/>
  <c r="L26" i="5"/>
  <c r="D26" i="5"/>
  <c r="C26" i="5"/>
  <c r="L25" i="5"/>
  <c r="D25" i="5"/>
  <c r="C25" i="5"/>
  <c r="L24" i="5"/>
  <c r="D24" i="5"/>
  <c r="C24" i="5"/>
  <c r="L23" i="5"/>
  <c r="D23" i="5"/>
  <c r="C23" i="5"/>
  <c r="L22" i="5"/>
  <c r="D22" i="5"/>
  <c r="C22" i="5"/>
  <c r="L21" i="5"/>
  <c r="D21" i="5"/>
  <c r="C21" i="5"/>
  <c r="L20" i="5"/>
  <c r="D20" i="5"/>
  <c r="C20" i="5"/>
  <c r="L19" i="5"/>
  <c r="D19" i="5"/>
  <c r="C19" i="5"/>
  <c r="L18" i="5"/>
  <c r="D18" i="5"/>
  <c r="C18" i="5"/>
  <c r="L17" i="5"/>
  <c r="D17" i="5"/>
  <c r="C17" i="5"/>
  <c r="L16" i="5"/>
  <c r="D16" i="5"/>
  <c r="C16" i="5"/>
  <c r="L15" i="5"/>
  <c r="L14" i="5"/>
  <c r="L13" i="5"/>
  <c r="L12" i="5"/>
  <c r="D12" i="5" l="1"/>
  <c r="D13" i="5"/>
  <c r="D14" i="5"/>
  <c r="C12" i="5"/>
  <c r="C13" i="5"/>
  <c r="C14" i="5"/>
  <c r="C5" i="5"/>
  <c r="C6" i="5"/>
  <c r="C7" i="5"/>
  <c r="C8" i="5"/>
  <c r="C9" i="5"/>
  <c r="C10" i="5"/>
  <c r="C11" i="5"/>
  <c r="C15" i="5"/>
  <c r="D5" i="5"/>
  <c r="D6" i="5"/>
  <c r="D7" i="5"/>
  <c r="D8" i="5"/>
  <c r="D9" i="5"/>
  <c r="D10" i="5"/>
  <c r="D11" i="5"/>
  <c r="D15" i="5"/>
  <c r="L11" i="5" l="1"/>
  <c r="L10" i="5"/>
  <c r="L9" i="5"/>
  <c r="L8" i="5"/>
  <c r="E3" i="3" l="1"/>
  <c r="A3" i="6" s="1"/>
  <c r="F3" i="3"/>
  <c r="B3" i="6" s="1"/>
  <c r="G3" i="3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F2" i="3"/>
  <c r="B2" i="6" s="1"/>
  <c r="G2" i="3"/>
  <c r="C2" i="6" s="1"/>
  <c r="E2" i="3"/>
  <c r="A2" i="6" s="1"/>
  <c r="E1" i="3"/>
  <c r="A1" i="6" s="1"/>
  <c r="L5" i="5"/>
  <c r="L6" i="5"/>
  <c r="L7" i="5"/>
  <c r="J51" i="6"/>
  <c r="J50" i="6"/>
  <c r="J49" i="6"/>
  <c r="J48" i="6"/>
  <c r="K47" i="6"/>
  <c r="J47" i="6"/>
  <c r="J46" i="6"/>
  <c r="I46" i="6"/>
  <c r="J45" i="6"/>
  <c r="I45" i="6"/>
  <c r="J44" i="6"/>
  <c r="I44" i="6"/>
  <c r="J43" i="6"/>
  <c r="I43" i="6"/>
  <c r="J42" i="6"/>
  <c r="I42" i="6"/>
  <c r="J41" i="6"/>
  <c r="I41" i="6"/>
  <c r="K40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68" i="5" l="1"/>
  <c r="E167" i="5"/>
  <c r="E141" i="5"/>
  <c r="E112" i="5"/>
  <c r="E86" i="5"/>
  <c r="E57" i="5"/>
  <c r="E31" i="5"/>
  <c r="E140" i="5"/>
  <c r="E111" i="5"/>
  <c r="E85" i="5"/>
  <c r="E56" i="5"/>
  <c r="E30" i="5"/>
  <c r="E21" i="5"/>
  <c r="E46" i="5"/>
  <c r="E166" i="5"/>
  <c r="E165" i="5"/>
  <c r="E139" i="5"/>
  <c r="E110" i="5"/>
  <c r="E84" i="5"/>
  <c r="E55" i="5"/>
  <c r="E29" i="5"/>
  <c r="E134" i="5"/>
  <c r="E79" i="5"/>
  <c r="E24" i="5"/>
  <c r="E22" i="5"/>
  <c r="E76" i="5"/>
  <c r="E101" i="5"/>
  <c r="E164" i="5"/>
  <c r="E135" i="5"/>
  <c r="E109" i="5"/>
  <c r="E80" i="5"/>
  <c r="E54" i="5"/>
  <c r="E25" i="5"/>
  <c r="E108" i="5"/>
  <c r="E53" i="5"/>
  <c r="E51" i="5"/>
  <c r="E102" i="5"/>
  <c r="E130" i="5"/>
  <c r="E163" i="5"/>
  <c r="E162" i="5"/>
  <c r="E133" i="5"/>
  <c r="E107" i="5"/>
  <c r="E78" i="5"/>
  <c r="E52" i="5"/>
  <c r="E23" i="5"/>
  <c r="E132" i="5"/>
  <c r="E106" i="5"/>
  <c r="E77" i="5"/>
  <c r="E131" i="5"/>
  <c r="E47" i="5"/>
  <c r="E75" i="5"/>
  <c r="E161" i="5"/>
  <c r="E157" i="5"/>
  <c r="E156" i="5"/>
  <c r="E155" i="5"/>
  <c r="E129" i="5"/>
  <c r="E100" i="5"/>
  <c r="E74" i="5"/>
  <c r="E45" i="5"/>
  <c r="E19" i="5"/>
  <c r="E124" i="5"/>
  <c r="E98" i="5"/>
  <c r="E43" i="5"/>
  <c r="E97" i="5"/>
  <c r="E42" i="5"/>
  <c r="E20" i="5"/>
  <c r="E154" i="5"/>
  <c r="E128" i="5"/>
  <c r="E99" i="5"/>
  <c r="E73" i="5"/>
  <c r="E44" i="5"/>
  <c r="E18" i="5"/>
  <c r="E153" i="5"/>
  <c r="E69" i="5"/>
  <c r="E123" i="5"/>
  <c r="E68" i="5"/>
  <c r="E32" i="5"/>
  <c r="E152" i="5"/>
  <c r="E151" i="5"/>
  <c r="E122" i="5"/>
  <c r="E96" i="5"/>
  <c r="E67" i="5"/>
  <c r="E41" i="5"/>
  <c r="E145" i="5"/>
  <c r="E64" i="5"/>
  <c r="E144" i="5"/>
  <c r="E63" i="5"/>
  <c r="E143" i="5"/>
  <c r="E88" i="5"/>
  <c r="E142" i="5"/>
  <c r="E87" i="5"/>
  <c r="E150" i="5"/>
  <c r="E121" i="5"/>
  <c r="E95" i="5"/>
  <c r="E66" i="5"/>
  <c r="E40" i="5"/>
  <c r="E90" i="5"/>
  <c r="E118" i="5"/>
  <c r="E34" i="5"/>
  <c r="E62" i="5"/>
  <c r="E113" i="5"/>
  <c r="E146" i="5"/>
  <c r="E120" i="5"/>
  <c r="E91" i="5"/>
  <c r="E65" i="5"/>
  <c r="E36" i="5"/>
  <c r="E119" i="5"/>
  <c r="E35" i="5"/>
  <c r="E89" i="5"/>
  <c r="E117" i="5"/>
  <c r="E33" i="5"/>
  <c r="E58" i="5"/>
  <c r="E138" i="5"/>
  <c r="E104" i="5"/>
  <c r="E94" i="5"/>
  <c r="E59" i="5"/>
  <c r="E49" i="5"/>
  <c r="E39" i="5"/>
  <c r="E70" i="5"/>
  <c r="E158" i="5"/>
  <c r="E148" i="5"/>
  <c r="E114" i="5"/>
  <c r="E125" i="5"/>
  <c r="E103" i="5"/>
  <c r="E83" i="5"/>
  <c r="E38" i="5"/>
  <c r="E147" i="5"/>
  <c r="E105" i="5"/>
  <c r="E50" i="5"/>
  <c r="E137" i="5"/>
  <c r="E116" i="5"/>
  <c r="E127" i="5"/>
  <c r="E93" i="5"/>
  <c r="E48" i="5"/>
  <c r="E28" i="5"/>
  <c r="E136" i="5"/>
  <c r="E126" i="5"/>
  <c r="E160" i="5"/>
  <c r="E27" i="5"/>
  <c r="E61" i="5"/>
  <c r="E60" i="5"/>
  <c r="E92" i="5"/>
  <c r="E82" i="5"/>
  <c r="E72" i="5"/>
  <c r="E37" i="5"/>
  <c r="E17" i="5"/>
  <c r="E81" i="5"/>
  <c r="E71" i="5"/>
  <c r="E149" i="5"/>
  <c r="E115" i="5"/>
  <c r="E159" i="5"/>
  <c r="E16" i="5"/>
  <c r="E169" i="5"/>
  <c r="E26" i="5"/>
  <c r="E15" i="5"/>
  <c r="E12" i="5"/>
  <c r="E13" i="5"/>
  <c r="E14" i="5"/>
  <c r="C3" i="6"/>
  <c r="E9" i="5"/>
  <c r="E11" i="5"/>
  <c r="E10" i="5"/>
  <c r="E8" i="5"/>
  <c r="E6" i="5"/>
  <c r="E7" i="5"/>
  <c r="E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31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32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tc={B0C69A0B-10F6-46D9-B362-380851FDDA06}</author>
    <author>tc={E653A725-FF22-4016-B316-63AE3A695378}</author>
    <author>Rown</author>
  </authors>
  <commentList>
    <comment ref="A2" authorId="0" shapeId="0" xr:uid="{B0C69A0B-10F6-46D9-B362-380851FDDA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B2" authorId="1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I4" authorId="2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2: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<sst xmlns="http://schemas.openxmlformats.org/spreadsheetml/2006/main" count="476" uniqueCount="80">
  <si>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</si>
  <si>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</si>
  <si>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</si>
  <si>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</si>
  <si>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</si>
  <si>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</si>
  <si>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</si>
  <si>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</si>
  <si>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</si>
  <si>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</si>
  <si>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</si>
  <si>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</si>
  <si>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</si>
  <si>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</si>
  <si>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</si>
  <si>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</si>
  <si>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</si>
  <si>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</si>
  <si>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</si>
  <si>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</si>
  <si>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</si>
  <si>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</si>
  <si>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</si>
  <si>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</si>
  <si>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</si>
  <si>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</si>
  <si>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&gt;&gt; 최소 ~ 최대 사이의 랜덤 수량</t>
  </si>
  <si>
    <t>비사용</t>
  </si>
  <si>
    <t>장비 지급수량</t>
  </si>
  <si>
    <t>아이템 지급 수량</t>
  </si>
  <si>
    <t>조각 지급 수량</t>
  </si>
  <si>
    <t>아이템 조각(캐릭터) ID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</si>
  <si>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</si>
  <si>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</si>
  <si>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</si>
  <si>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</si>
  <si>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</si>
  <si>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</si>
  <si>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</si>
  <si>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</si>
  <si>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</si>
  <si>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</si>
  <si>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</si>
  <si>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</si>
  <si>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</si>
  <si>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</si>
  <si>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</si>
  <si>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</si>
  <si>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</si>
  <si>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</si>
  <si>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</si>
  <si>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</si>
  <si>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</si>
  <si>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</si>
  <si>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</si>
  <si>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</si>
  <si>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아이템 조각 ID (Item_Piece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</si>
  <si>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</si>
  <si>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</si>
  <si>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</si>
  <si>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</si>
  <si>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</si>
  <si>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</si>
  <si>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</si>
  <si>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</si>
  <si>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</si>
  <si>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</si>
  <si>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112 캐릭터 조각</t>
  </si>
  <si>
    <t>key_1:int</t>
    <phoneticPr fontId="1" type="noConversion"/>
  </si>
  <si>
    <t>reward_group_id</t>
    <phoneticPr fontId="1" type="noConversion"/>
  </si>
  <si>
    <t>int</t>
    <phoneticPr fontId="1" type="noConversion"/>
  </si>
  <si>
    <t>아이템 그룹 ID</t>
    <phoneticPr fontId="1" type="noConversion"/>
  </si>
  <si>
    <t>1000 아이템</t>
  </si>
  <si>
    <t>1000 아이템</t>
    <phoneticPr fontId="1" type="noConversion"/>
  </si>
  <si>
    <t>출현 타입(기획)</t>
    <phoneticPr fontId="1" type="noConversion"/>
  </si>
  <si>
    <t>string</t>
    <phoneticPr fontId="1" type="noConversion"/>
  </si>
  <si>
    <t>#drop_type</t>
    <phoneticPr fontId="1" type="noConversion"/>
  </si>
  <si>
    <t>ENUM:DROP_TYPE:NONE</t>
    <phoneticPr fontId="1" type="noConversion"/>
  </si>
  <si>
    <t>1 개별 드랍 확률로 체크</t>
  </si>
  <si>
    <t>2 ID내에서의 드랍 비중으로 체크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</si>
</sst>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/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  <xf numFmtId="0" fontId="0" fillId="19" borderId="0" xfId="0" applyFill="1">
      <alignment vertical="center"/>
    </xf>
    <xf numFmtId="0" fontId="2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0" fillId="19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DROP_EACH</v>
          </cell>
          <cell r="B5">
            <v>1</v>
          </cell>
          <cell r="C5" t="str">
            <v>1 개별 드랍 확률로 체크</v>
          </cell>
        </row>
        <row r="6">
          <cell r="A6" t="str">
            <v>DROP_WEIGHT</v>
          </cell>
          <cell r="B6">
            <v>2</v>
          </cell>
          <cell r="C6" t="str">
            <v>2 ID내에서의 드랍 비중으로 체크</v>
          </cell>
        </row>
      </sheetData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/>
      <sheetData sheetId="32"/>
      <sheetData sheetId="3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1-18T05:32:16.49" personId="{A4FEC70C-EDE5-4E2F-9C4C-FEA4AEB32830}" id="{B0C69A0B-10F6-46D9-B362-380851FDDA06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  <threadedComment ref="B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51"/>
  <sheetViews>
    <sheetView workbookViewId="0">
      <selection activeCell="C7" sqref="C7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2" t="str">
        <f>'!참조_ENUM'!E1</f>
        <v>REWARD_TYPE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47" t="s">
        <v>23</v>
      </c>
      <c r="E2" s="48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40" t="s">
        <v>60</v>
      </c>
      <c r="G4" s="39"/>
      <c r="H4" s="39"/>
      <c r="I4" s="39"/>
      <c r="J4" s="39"/>
      <c r="K4" s="39"/>
      <c r="L4" s="39"/>
      <c r="M4" s="39"/>
      <c r="N4" s="39"/>
      <c r="O4" s="39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40" t="s">
        <v>26</v>
      </c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40" t="s">
        <v>26</v>
      </c>
      <c r="G6" s="39"/>
      <c r="H6" s="39"/>
      <c r="I6" s="39"/>
      <c r="J6" s="39"/>
      <c r="K6" s="39"/>
      <c r="L6" s="39"/>
      <c r="M6" s="39"/>
      <c r="N6" s="39"/>
      <c r="O6" s="39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40" t="s">
        <v>26</v>
      </c>
      <c r="G7" s="39"/>
      <c r="H7" s="39"/>
      <c r="I7" s="39"/>
      <c r="J7" s="39"/>
      <c r="K7" s="39"/>
      <c r="L7" s="39"/>
      <c r="M7" s="39"/>
      <c r="N7" s="39"/>
      <c r="O7" s="39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40" t="s">
        <v>26</v>
      </c>
      <c r="G8" s="39"/>
      <c r="H8" s="39"/>
      <c r="I8" s="39"/>
      <c r="J8" s="39"/>
      <c r="K8" s="39"/>
      <c r="L8" s="39"/>
      <c r="M8" s="39"/>
      <c r="N8" s="39"/>
      <c r="O8" s="39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40" t="s">
        <v>26</v>
      </c>
      <c r="G9" s="39"/>
      <c r="H9" s="39"/>
      <c r="I9" s="39"/>
      <c r="J9" s="39"/>
      <c r="K9" s="39"/>
      <c r="L9" s="39"/>
      <c r="M9" s="39"/>
      <c r="N9" s="39"/>
      <c r="O9" s="39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54</v>
      </c>
      <c r="E10" s="37" t="s">
        <v>27</v>
      </c>
      <c r="F10" s="40" t="s">
        <v>61</v>
      </c>
      <c r="G10" s="39"/>
      <c r="H10" s="39"/>
      <c r="I10" s="39"/>
      <c r="J10" s="39"/>
      <c r="K10" s="39"/>
      <c r="L10" s="39"/>
      <c r="M10" s="39"/>
      <c r="N10" s="39"/>
      <c r="O10" s="39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53</v>
      </c>
      <c r="E11" s="29" t="s">
        <v>28</v>
      </c>
      <c r="F11" s="40" t="s">
        <v>52</v>
      </c>
      <c r="G11" s="39"/>
      <c r="H11" s="39"/>
      <c r="I11" s="39"/>
      <c r="J11" s="39"/>
      <c r="K11" s="39"/>
      <c r="L11" s="39"/>
      <c r="M11" s="39"/>
      <c r="N11" s="39"/>
      <c r="O11" s="39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29" t="s">
        <v>55</v>
      </c>
      <c r="E12" s="29" t="s">
        <v>29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29" t="s">
        <v>55</v>
      </c>
      <c r="E13" s="29" t="s">
        <v>29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1:15">
      <c r="A14" s="27" t="str">
        <f>'!참조_ENUM'!E14</f>
        <v>BOSS_DUNGEON_TICKET</v>
      </c>
      <c r="B14" s="28">
        <f>'!참조_ENUM'!F14</f>
        <v>106</v>
      </c>
      <c r="C14" s="27" t="str">
        <f>'!참조_ENUM'!G14</f>
        <v>106 보스전 입장 횟수</v>
      </c>
      <c r="D14" s="29" t="s">
        <v>55</v>
      </c>
      <c r="E14" s="29" t="s">
        <v>29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15">
      <c r="A15" s="27" t="str">
        <f>'!참조_ENUM'!E15</f>
        <v>PIECE_EQUIPMENT</v>
      </c>
      <c r="B15" s="28">
        <f>'!참조_ENUM'!F15</f>
        <v>111</v>
      </c>
      <c r="C15" s="27" t="str">
        <f>'!참조_ENUM'!G15</f>
        <v>111 장비 조각</v>
      </c>
      <c r="D15" s="29" t="s">
        <v>55</v>
      </c>
      <c r="E15" s="29" t="s">
        <v>29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>
      <c r="A16" s="27" t="str">
        <f>'!참조_ENUM'!E16</f>
        <v>PIECE_CHARACTER</v>
      </c>
      <c r="B16" s="28">
        <f>'!참조_ENUM'!F16</f>
        <v>112</v>
      </c>
      <c r="C16" s="27" t="str">
        <f>'!참조_ENUM'!G16</f>
        <v>112 캐릭터 조각</v>
      </c>
      <c r="D16" s="29" t="s">
        <v>55</v>
      </c>
      <c r="E16" s="29" t="s">
        <v>29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>
      <c r="A17" s="27" t="str">
        <f>'!참조_ENUM'!E18</f>
        <v>ITEM</v>
      </c>
      <c r="B17" s="28">
        <f>'!참조_ENUM'!F18</f>
        <v>1000</v>
      </c>
      <c r="C17" s="27" t="str">
        <f>'!참조_ENUM'!G18</f>
        <v>1000 아이템</v>
      </c>
      <c r="D17" s="29" t="s">
        <v>55</v>
      </c>
      <c r="E17" s="29" t="s">
        <v>29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1:15">
      <c r="A18" s="38" t="e">
        <f>'!참조_ENUM'!#REF!</f>
        <v>#REF!</v>
      </c>
      <c r="B18" s="28" t="e">
        <f>'!참조_ENUM'!#REF!</f>
        <v>#REF!</v>
      </c>
      <c r="C18" s="35" t="e">
        <f>'!참조_ENUM'!#REF!</f>
        <v>#REF!</v>
      </c>
      <c r="D18" s="29" t="s">
        <v>55</v>
      </c>
      <c r="E18" s="29" t="s">
        <v>29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5">
      <c r="A19" s="38" t="e">
        <f>'!참조_ENUM'!#REF!</f>
        <v>#REF!</v>
      </c>
      <c r="B19" s="28" t="e">
        <f>'!참조_ENUM'!#REF!</f>
        <v>#REF!</v>
      </c>
      <c r="C19" s="35" t="e">
        <f>'!참조_ENUM'!#REF!</f>
        <v>#REF!</v>
      </c>
      <c r="D19" s="29" t="s">
        <v>55</v>
      </c>
      <c r="E19" s="29" t="s">
        <v>29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>
      <c r="A20" s="38" t="e">
        <f>'!참조_ENUM'!#REF!</f>
        <v>#REF!</v>
      </c>
      <c r="B20" s="28" t="e">
        <f>'!참조_ENUM'!#REF!</f>
        <v>#REF!</v>
      </c>
      <c r="C20" s="35" t="e">
        <f>'!참조_ENUM'!#REF!</f>
        <v>#REF!</v>
      </c>
      <c r="D20" s="29" t="s">
        <v>55</v>
      </c>
      <c r="E20" s="29" t="s">
        <v>29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>
      <c r="A21" s="27" t="e">
        <f>'!참조_ENUM'!#REF!</f>
        <v>#REF!</v>
      </c>
      <c r="B21" s="28" t="e">
        <f>'!참조_ENUM'!#REF!</f>
        <v>#REF!</v>
      </c>
      <c r="C21" s="27" t="e">
        <f>'!참조_ENUM'!#REF!</f>
        <v>#REF!</v>
      </c>
      <c r="D21" s="29" t="s">
        <v>56</v>
      </c>
      <c r="E21" s="29" t="s">
        <v>30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>
      <c r="A22" s="27" t="e">
        <f>'!참조_ENUM'!#REF!</f>
        <v>#REF!</v>
      </c>
      <c r="B22" s="28" t="e">
        <f>'!참조_ENUM'!#REF!</f>
        <v>#REF!</v>
      </c>
      <c r="C22" s="27" t="e">
        <f>'!참조_ENUM'!#REF!</f>
        <v>#REF!</v>
      </c>
      <c r="D22" s="29" t="s">
        <v>31</v>
      </c>
      <c r="E22" s="29" t="s">
        <v>30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5">
      <c r="A23" s="27" t="e">
        <f>'!참조_ENUM'!#REF!</f>
        <v>#REF!</v>
      </c>
      <c r="B23" s="28" t="e">
        <f>'!참조_ENUM'!#REF!</f>
        <v>#REF!</v>
      </c>
      <c r="C23" s="27" t="e">
        <f>'!참조_ENUM'!#REF!</f>
        <v>#REF!</v>
      </c>
      <c r="D23" s="29" t="s">
        <v>31</v>
      </c>
      <c r="E23" s="29" t="s">
        <v>30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>
      <c r="A24" s="27" t="e">
        <f>'!참조_ENUM'!#REF!</f>
        <v>#REF!</v>
      </c>
      <c r="B24" s="28" t="e">
        <f>'!참조_ENUM'!#REF!</f>
        <v>#REF!</v>
      </c>
      <c r="C24" s="27" t="e">
        <f>'!참조_ENUM'!#REF!</f>
        <v>#REF!</v>
      </c>
      <c r="D24" s="29" t="s">
        <v>31</v>
      </c>
      <c r="E24" s="29" t="s">
        <v>30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5">
      <c r="A25" s="27" t="e">
        <f>'!참조_ENUM'!#REF!</f>
        <v>#REF!</v>
      </c>
      <c r="B25" s="28" t="e">
        <f>'!참조_ENUM'!#REF!</f>
        <v>#REF!</v>
      </c>
      <c r="C25" s="27" t="e">
        <f>'!참조_ENUM'!#REF!</f>
        <v>#REF!</v>
      </c>
      <c r="D25" s="29" t="s">
        <v>31</v>
      </c>
      <c r="E25" s="29" t="s">
        <v>30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>
      <c r="A26" s="27" t="e">
        <f>'!참조_ENUM'!#REF!</f>
        <v>#REF!</v>
      </c>
      <c r="B26" s="28" t="e">
        <f>'!참조_ENUM'!#REF!</f>
        <v>#REF!</v>
      </c>
      <c r="C26" s="27" t="e">
        <f>'!참조_ENUM'!#REF!</f>
        <v>#REF!</v>
      </c>
      <c r="D26" s="29" t="s">
        <v>31</v>
      </c>
      <c r="E26" s="29" t="s">
        <v>30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15">
      <c r="A27" s="27" t="s">
        <v>58</v>
      </c>
      <c r="B27" s="28"/>
      <c r="C27" s="27" t="s">
        <v>57</v>
      </c>
      <c r="D27" s="29" t="s">
        <v>59</v>
      </c>
      <c r="E27" s="29" t="s">
        <v>30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15">
      <c r="A28" s="41"/>
      <c r="B28" s="41"/>
      <c r="C28" s="41"/>
      <c r="D28" s="41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>
      <c r="A29" s="7" t="s">
        <v>32</v>
      </c>
      <c r="B29" s="8"/>
      <c r="C29" s="8"/>
      <c r="D29" s="8"/>
    </row>
    <row r="30" spans="1:15">
      <c r="A30" s="9" t="s">
        <v>10</v>
      </c>
      <c r="B30" s="10" t="s">
        <v>10</v>
      </c>
      <c r="C30" s="10" t="s">
        <v>10</v>
      </c>
      <c r="D30" s="10" t="s">
        <v>10</v>
      </c>
      <c r="E30" s="10" t="s">
        <v>10</v>
      </c>
      <c r="F30" s="10" t="s">
        <v>10</v>
      </c>
    </row>
    <row r="31" spans="1:15">
      <c r="A31" s="11" t="s">
        <v>1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H31" s="49" t="s">
        <v>33</v>
      </c>
      <c r="I31" s="50"/>
      <c r="J31" s="50"/>
      <c r="K31" s="51"/>
    </row>
    <row r="32" spans="1:15">
      <c r="A32" s="13" t="s">
        <v>13</v>
      </c>
      <c r="B32" s="14" t="s">
        <v>14</v>
      </c>
      <c r="C32" s="14" t="s">
        <v>16</v>
      </c>
      <c r="D32" s="14" t="s">
        <v>17</v>
      </c>
      <c r="E32" s="14" t="s">
        <v>18</v>
      </c>
      <c r="F32" s="14" t="s">
        <v>19</v>
      </c>
      <c r="H32" s="15" t="s">
        <v>34</v>
      </c>
      <c r="I32" s="15" t="s">
        <v>35</v>
      </c>
      <c r="J32" s="16" t="s">
        <v>36</v>
      </c>
      <c r="K32" s="16" t="s">
        <v>37</v>
      </c>
    </row>
    <row r="33" spans="1:12">
      <c r="A33" s="17">
        <v>1</v>
      </c>
      <c r="B33" s="18">
        <v>1</v>
      </c>
      <c r="C33" s="18">
        <v>1000</v>
      </c>
      <c r="D33" s="18">
        <v>1000</v>
      </c>
      <c r="E33" s="18">
        <v>0</v>
      </c>
      <c r="F33" s="18">
        <v>1000000</v>
      </c>
      <c r="H33" s="19" t="s">
        <v>38</v>
      </c>
      <c r="I33" s="19">
        <f t="shared" ref="I33:I46" si="0">D33</f>
        <v>1000</v>
      </c>
      <c r="J33" s="20" t="str">
        <f t="shared" ref="J33:J51" si="1">IF(A33=0,0,F33/10000&amp;"%")</f>
        <v>100%</v>
      </c>
      <c r="K33" s="19"/>
    </row>
    <row r="34" spans="1:12">
      <c r="A34" s="21">
        <v>1</v>
      </c>
      <c r="B34" s="21">
        <v>103</v>
      </c>
      <c r="C34" s="21">
        <v>17</v>
      </c>
      <c r="D34" s="21">
        <v>5</v>
      </c>
      <c r="E34" s="21">
        <v>0</v>
      </c>
      <c r="F34" s="18">
        <v>1000000</v>
      </c>
      <c r="H34" s="19" t="s">
        <v>39</v>
      </c>
      <c r="I34" s="19">
        <f t="shared" si="0"/>
        <v>5</v>
      </c>
      <c r="J34" s="20" t="str">
        <f t="shared" si="1"/>
        <v>100%</v>
      </c>
      <c r="K34" s="19"/>
    </row>
    <row r="35" spans="1:12">
      <c r="A35" s="21">
        <v>1</v>
      </c>
      <c r="B35" s="21">
        <v>110</v>
      </c>
      <c r="C35" s="21">
        <v>10001</v>
      </c>
      <c r="D35" s="21">
        <v>2</v>
      </c>
      <c r="E35" s="21">
        <v>0</v>
      </c>
      <c r="F35" s="21">
        <v>200000</v>
      </c>
      <c r="H35" s="19" t="s">
        <v>40</v>
      </c>
      <c r="I35" s="19">
        <f t="shared" si="0"/>
        <v>2</v>
      </c>
      <c r="J35" s="20" t="str">
        <f t="shared" si="1"/>
        <v>20%</v>
      </c>
      <c r="K35" s="19"/>
    </row>
    <row r="36" spans="1:12">
      <c r="A36" s="21">
        <v>1</v>
      </c>
      <c r="B36" s="21">
        <v>110</v>
      </c>
      <c r="C36" s="21">
        <v>11001</v>
      </c>
      <c r="D36" s="21">
        <v>2</v>
      </c>
      <c r="E36" s="21">
        <v>0</v>
      </c>
      <c r="F36" s="21">
        <v>200000</v>
      </c>
      <c r="H36" s="19" t="s">
        <v>41</v>
      </c>
      <c r="I36" s="19">
        <f t="shared" si="0"/>
        <v>2</v>
      </c>
      <c r="J36" s="20" t="str">
        <f t="shared" si="1"/>
        <v>20%</v>
      </c>
      <c r="K36" s="19"/>
    </row>
    <row r="37" spans="1:12">
      <c r="A37" s="21">
        <v>1</v>
      </c>
      <c r="B37" s="21">
        <v>110</v>
      </c>
      <c r="C37" s="21">
        <v>12001</v>
      </c>
      <c r="D37" s="21">
        <v>2</v>
      </c>
      <c r="E37" s="21">
        <v>0</v>
      </c>
      <c r="F37" s="21">
        <v>200000</v>
      </c>
      <c r="H37" s="19" t="s">
        <v>42</v>
      </c>
      <c r="I37" s="19">
        <f t="shared" si="0"/>
        <v>2</v>
      </c>
      <c r="J37" s="20" t="str">
        <f t="shared" si="1"/>
        <v>20%</v>
      </c>
      <c r="K37" s="19"/>
    </row>
    <row r="38" spans="1:12">
      <c r="A38" s="21">
        <v>1</v>
      </c>
      <c r="B38" s="21">
        <v>110</v>
      </c>
      <c r="C38" s="21">
        <v>13001</v>
      </c>
      <c r="D38" s="21">
        <v>2</v>
      </c>
      <c r="E38" s="21">
        <v>0</v>
      </c>
      <c r="F38" s="21">
        <v>200000</v>
      </c>
      <c r="H38" s="19" t="s">
        <v>43</v>
      </c>
      <c r="I38" s="19">
        <f t="shared" si="0"/>
        <v>2</v>
      </c>
      <c r="J38" s="20" t="str">
        <f t="shared" si="1"/>
        <v>20%</v>
      </c>
      <c r="K38" s="19"/>
    </row>
    <row r="39" spans="1:12">
      <c r="A39" s="21">
        <v>1</v>
      </c>
      <c r="B39" s="21">
        <v>110</v>
      </c>
      <c r="C39" s="21">
        <v>14001</v>
      </c>
      <c r="D39" s="21">
        <v>2</v>
      </c>
      <c r="E39" s="21">
        <v>0</v>
      </c>
      <c r="F39" s="21">
        <v>200000</v>
      </c>
      <c r="H39" s="19" t="s">
        <v>44</v>
      </c>
      <c r="I39" s="19">
        <f t="shared" si="0"/>
        <v>2</v>
      </c>
      <c r="J39" s="20" t="str">
        <f t="shared" si="1"/>
        <v>20%</v>
      </c>
      <c r="K39" s="19"/>
    </row>
    <row r="40" spans="1:12">
      <c r="A40" s="21">
        <v>2</v>
      </c>
      <c r="B40" s="18">
        <v>2</v>
      </c>
      <c r="C40" s="18">
        <v>40</v>
      </c>
      <c r="D40" s="18">
        <v>40</v>
      </c>
      <c r="E40" s="18">
        <v>1</v>
      </c>
      <c r="F40" s="21">
        <v>50000</v>
      </c>
      <c r="H40" s="22" t="s">
        <v>45</v>
      </c>
      <c r="I40" s="22">
        <f t="shared" si="0"/>
        <v>40</v>
      </c>
      <c r="J40" s="23" t="str">
        <f t="shared" si="1"/>
        <v>5%</v>
      </c>
      <c r="K40" s="52" t="str">
        <f>SUM(F40:F46)/10000&amp;"%"</f>
        <v>100%</v>
      </c>
      <c r="L40" s="55" t="s">
        <v>46</v>
      </c>
    </row>
    <row r="41" spans="1:12">
      <c r="A41" s="21">
        <v>2</v>
      </c>
      <c r="B41" s="21">
        <v>103</v>
      </c>
      <c r="C41" s="21">
        <v>17</v>
      </c>
      <c r="D41" s="21">
        <v>5</v>
      </c>
      <c r="E41" s="21">
        <v>1</v>
      </c>
      <c r="F41" s="21">
        <v>200000</v>
      </c>
      <c r="H41" s="22" t="s">
        <v>39</v>
      </c>
      <c r="I41" s="22">
        <f t="shared" si="0"/>
        <v>5</v>
      </c>
      <c r="J41" s="23" t="str">
        <f t="shared" si="1"/>
        <v>20%</v>
      </c>
      <c r="K41" s="53"/>
      <c r="L41" s="56"/>
    </row>
    <row r="42" spans="1:12">
      <c r="A42" s="21">
        <v>2</v>
      </c>
      <c r="B42" s="21">
        <v>110</v>
      </c>
      <c r="C42" s="21">
        <v>10001</v>
      </c>
      <c r="D42" s="21">
        <v>2</v>
      </c>
      <c r="E42" s="21">
        <v>1</v>
      </c>
      <c r="F42" s="21">
        <v>150000</v>
      </c>
      <c r="H42" s="22" t="s">
        <v>40</v>
      </c>
      <c r="I42" s="22">
        <f t="shared" si="0"/>
        <v>2</v>
      </c>
      <c r="J42" s="23" t="str">
        <f t="shared" si="1"/>
        <v>15%</v>
      </c>
      <c r="K42" s="53"/>
      <c r="L42" s="56"/>
    </row>
    <row r="43" spans="1:12">
      <c r="A43" s="21">
        <v>2</v>
      </c>
      <c r="B43" s="21">
        <v>110</v>
      </c>
      <c r="C43" s="21">
        <v>11001</v>
      </c>
      <c r="D43" s="21">
        <v>2</v>
      </c>
      <c r="E43" s="21">
        <v>1</v>
      </c>
      <c r="F43" s="21">
        <v>150000</v>
      </c>
      <c r="H43" s="22" t="s">
        <v>41</v>
      </c>
      <c r="I43" s="22">
        <f t="shared" si="0"/>
        <v>2</v>
      </c>
      <c r="J43" s="23" t="str">
        <f t="shared" si="1"/>
        <v>15%</v>
      </c>
      <c r="K43" s="53"/>
      <c r="L43" s="56"/>
    </row>
    <row r="44" spans="1:12">
      <c r="A44" s="21">
        <v>2</v>
      </c>
      <c r="B44" s="21">
        <v>110</v>
      </c>
      <c r="C44" s="21">
        <v>12001</v>
      </c>
      <c r="D44" s="21">
        <v>2</v>
      </c>
      <c r="E44" s="21">
        <v>1</v>
      </c>
      <c r="F44" s="21">
        <v>150000</v>
      </c>
      <c r="H44" s="22" t="s">
        <v>42</v>
      </c>
      <c r="I44" s="22">
        <f t="shared" si="0"/>
        <v>2</v>
      </c>
      <c r="J44" s="23" t="str">
        <f t="shared" si="1"/>
        <v>15%</v>
      </c>
      <c r="K44" s="53"/>
      <c r="L44" s="56"/>
    </row>
    <row r="45" spans="1:12">
      <c r="A45" s="21">
        <v>2</v>
      </c>
      <c r="B45" s="21">
        <v>110</v>
      </c>
      <c r="C45" s="21">
        <v>13001</v>
      </c>
      <c r="D45" s="21">
        <v>2</v>
      </c>
      <c r="E45" s="21">
        <v>1</v>
      </c>
      <c r="F45" s="21">
        <v>150000</v>
      </c>
      <c r="H45" s="22" t="s">
        <v>43</v>
      </c>
      <c r="I45" s="22">
        <f t="shared" si="0"/>
        <v>2</v>
      </c>
      <c r="J45" s="23" t="str">
        <f t="shared" si="1"/>
        <v>15%</v>
      </c>
      <c r="K45" s="53"/>
      <c r="L45" s="56"/>
    </row>
    <row r="46" spans="1:12">
      <c r="A46" s="21">
        <v>2</v>
      </c>
      <c r="B46" s="21">
        <v>110</v>
      </c>
      <c r="C46" s="21">
        <v>14001</v>
      </c>
      <c r="D46" s="21">
        <v>2</v>
      </c>
      <c r="E46" s="21">
        <v>1</v>
      </c>
      <c r="F46" s="21">
        <v>150000</v>
      </c>
      <c r="H46" s="22" t="s">
        <v>44</v>
      </c>
      <c r="I46" s="22">
        <f t="shared" si="0"/>
        <v>2</v>
      </c>
      <c r="J46" s="23" t="str">
        <f t="shared" si="1"/>
        <v>15%</v>
      </c>
      <c r="K46" s="54"/>
      <c r="L46" s="56"/>
    </row>
    <row r="47" spans="1:12">
      <c r="A47" s="21">
        <v>3</v>
      </c>
      <c r="B47" s="21">
        <v>7</v>
      </c>
      <c r="C47" s="21">
        <v>1</v>
      </c>
      <c r="D47" s="21">
        <v>1</v>
      </c>
      <c r="E47" s="21">
        <v>1</v>
      </c>
      <c r="F47" s="21">
        <v>330000</v>
      </c>
      <c r="H47" s="24" t="s">
        <v>47</v>
      </c>
      <c r="I47" s="24">
        <v>1</v>
      </c>
      <c r="J47" s="25" t="str">
        <f t="shared" si="1"/>
        <v>33%</v>
      </c>
      <c r="K47" s="57" t="str">
        <f>SUM(F47:F49)/10000&amp;"%"</f>
        <v>100%</v>
      </c>
    </row>
    <row r="48" spans="1:12">
      <c r="A48" s="21">
        <v>3</v>
      </c>
      <c r="B48" s="21">
        <v>7</v>
      </c>
      <c r="C48" s="21">
        <v>2</v>
      </c>
      <c r="D48" s="21">
        <v>1</v>
      </c>
      <c r="E48" s="21">
        <v>1</v>
      </c>
      <c r="F48" s="21">
        <v>330000</v>
      </c>
      <c r="H48" s="24" t="s">
        <v>48</v>
      </c>
      <c r="I48" s="24">
        <v>1</v>
      </c>
      <c r="J48" s="25" t="str">
        <f t="shared" si="1"/>
        <v>33%</v>
      </c>
      <c r="K48" s="53"/>
    </row>
    <row r="49" spans="1:11">
      <c r="A49" s="21">
        <v>3</v>
      </c>
      <c r="B49" s="21">
        <v>7</v>
      </c>
      <c r="C49" s="21">
        <v>3</v>
      </c>
      <c r="D49" s="21">
        <v>1</v>
      </c>
      <c r="E49" s="21">
        <v>1</v>
      </c>
      <c r="F49" s="21">
        <v>340000</v>
      </c>
      <c r="H49" s="24" t="s">
        <v>49</v>
      </c>
      <c r="I49" s="24">
        <v>1</v>
      </c>
      <c r="J49" s="25" t="str">
        <f t="shared" si="1"/>
        <v>34%</v>
      </c>
      <c r="K49" s="54"/>
    </row>
    <row r="50" spans="1:11">
      <c r="A50" s="21"/>
      <c r="B50" s="21"/>
      <c r="C50" s="21"/>
      <c r="D50" s="21"/>
      <c r="E50" s="21"/>
      <c r="F50" s="21"/>
      <c r="H50" s="21"/>
      <c r="I50" s="21"/>
      <c r="J50" s="26">
        <f t="shared" si="1"/>
        <v>0</v>
      </c>
    </row>
    <row r="51" spans="1:11">
      <c r="A51" s="21"/>
      <c r="B51" s="21"/>
      <c r="C51" s="21"/>
      <c r="D51" s="21"/>
      <c r="E51" s="21"/>
      <c r="F51" s="21"/>
      <c r="H51" s="21"/>
      <c r="I51" s="21"/>
      <c r="J51" s="26">
        <f t="shared" si="1"/>
        <v>0</v>
      </c>
    </row>
  </sheetData>
  <mergeCells count="5">
    <mergeCell ref="D2:E2"/>
    <mergeCell ref="H31:K31"/>
    <mergeCell ref="K40:K46"/>
    <mergeCell ref="L40:L46"/>
    <mergeCell ref="K47:K4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K18"/>
  <sheetViews>
    <sheetView workbookViewId="0">
      <selection activeCell="I3" sqref="I3:I5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  <col min="9" max="9" width="14.875" bestFit="1" customWidth="1"/>
    <col min="10" max="10" width="6.375" bestFit="1" customWidth="1"/>
    <col min="11" max="11" width="31.5" bestFit="1" customWidth="1"/>
  </cols>
  <sheetData>
    <row r="1" spans="1:11">
      <c r="A1" t="str">
        <f>'[1]@tribe'!$A$1</f>
        <v>TRIBE_TYPE</v>
      </c>
      <c r="E1" t="str">
        <f>'[1]@reward_type'!$A$1</f>
        <v>REWARD_TYPE</v>
      </c>
      <c r="I1" t="str">
        <f>'[1]@drop_type'!$A$1</f>
        <v>DROP_TYPE</v>
      </c>
    </row>
    <row r="2" spans="1:11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  <c r="I2" s="5" t="str">
        <f>'[1]@drop_type'!$A3</f>
        <v>type</v>
      </c>
      <c r="J2" s="5" t="str">
        <f>'[1]@drop_type'!$B3</f>
        <v>value</v>
      </c>
      <c r="K2" s="1" t="str">
        <f>'[1]@drop_type'!$C3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  <c r="I3" s="4" t="str">
        <f>'[1]@drop_type'!$A4</f>
        <v>NONE</v>
      </c>
      <c r="J3" s="4">
        <f>'[1]@drop_type'!$B4</f>
        <v>0</v>
      </c>
      <c r="K3" s="4" t="str">
        <f>'[1]@drop_type'!$C4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  <c r="I4" s="4" t="str">
        <f>'[1]@drop_type'!$A5</f>
        <v>DROP_EACH</v>
      </c>
      <c r="J4" s="4">
        <f>'[1]@drop_type'!$B5</f>
        <v>1</v>
      </c>
      <c r="K4" s="4" t="str">
        <f>'[1]@drop_type'!$C5</f>
        <v>1 개별 드랍 확률로 체크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  <c r="I5" s="4" t="str">
        <f>'[1]@drop_type'!$A6</f>
        <v>DROP_WEIGHT</v>
      </c>
      <c r="J5" s="4">
        <f>'[1]@drop_type'!$B6</f>
        <v>2</v>
      </c>
      <c r="K5" s="4" t="str">
        <f>'[1]@drop_type'!$C6</f>
        <v>2 ID내에서의 드랍 비중으로 체크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11">
      <c r="A10" s="4">
        <f>'[1]@tribe'!$A11</f>
        <v>0</v>
      </c>
      <c r="B10" s="4">
        <f>'[1]@tribe'!$B11</f>
        <v>0</v>
      </c>
      <c r="C10" s="4">
        <f>'[1]@tribe'!$C11</f>
        <v>0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11">
      <c r="A11" s="4">
        <f>'[1]@tribe'!$A12</f>
        <v>0</v>
      </c>
      <c r="B11" s="4">
        <f>'[1]@tribe'!$B12</f>
        <v>0</v>
      </c>
      <c r="C11" s="4">
        <f>'[1]@tribe'!$C12</f>
        <v>0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11">
      <c r="A12" s="4">
        <f>'[1]@tribe'!$A13</f>
        <v>0</v>
      </c>
      <c r="B12" s="4">
        <f>'[1]@tribe'!$B13</f>
        <v>0</v>
      </c>
      <c r="C12" s="4">
        <f>'[1]@tribe'!$C13</f>
        <v>0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11">
      <c r="A13" s="4">
        <f>'[1]@tribe'!$A14</f>
        <v>0</v>
      </c>
      <c r="B13" s="4">
        <f>'[1]@tribe'!$B14</f>
        <v>0</v>
      </c>
      <c r="C13" s="4">
        <f>'[1]@tribe'!$C14</f>
        <v>0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11">
      <c r="A14" s="4">
        <f>'[1]@tribe'!$A15</f>
        <v>0</v>
      </c>
      <c r="B14" s="4">
        <f>'[1]@tribe'!$B15</f>
        <v>0</v>
      </c>
      <c r="C14" s="4">
        <f>'[1]@tribe'!$C15</f>
        <v>0</v>
      </c>
      <c r="E14" s="4" t="str">
        <f>'[1]@reward_type'!A15</f>
        <v>BOSS_DUNGEON_TICKET</v>
      </c>
      <c r="F14" s="4">
        <f>'[1]@reward_type'!B15</f>
        <v>106</v>
      </c>
      <c r="G14" s="4" t="str">
        <f>'[1]@reward_type'!C15</f>
        <v>106 보스전 입장 횟수</v>
      </c>
    </row>
    <row r="15" spans="1:11">
      <c r="A15" s="4">
        <f>'[1]@tribe'!$A16</f>
        <v>0</v>
      </c>
      <c r="B15" s="4">
        <f>'[1]@tribe'!$B16</f>
        <v>0</v>
      </c>
      <c r="C15" s="4">
        <f>'[1]@tribe'!$C16</f>
        <v>0</v>
      </c>
      <c r="E15" s="4" t="str">
        <f>'[1]@reward_type'!A16</f>
        <v>PIECE_EQUIPMENT</v>
      </c>
      <c r="F15" s="4">
        <f>'[1]@reward_type'!B16</f>
        <v>111</v>
      </c>
      <c r="G15" s="4" t="str">
        <f>'[1]@reward_type'!C16</f>
        <v>111 장비 조각</v>
      </c>
    </row>
    <row r="16" spans="1:11">
      <c r="E16" s="4" t="str">
        <f>'[1]@reward_type'!A17</f>
        <v>PIECE_CHARACTER</v>
      </c>
      <c r="F16" s="4">
        <f>'[1]@reward_type'!B17</f>
        <v>112</v>
      </c>
      <c r="G16" s="4" t="str">
        <f>'[1]@reward_type'!C17</f>
        <v>112 캐릭터 조각</v>
      </c>
    </row>
    <row r="17" spans="5:7">
      <c r="E17" s="4" t="str">
        <f>'[1]@reward_type'!A18</f>
        <v>PIECE_ITEM</v>
      </c>
      <c r="F17" s="4">
        <f>'[1]@reward_type'!B18</f>
        <v>113</v>
      </c>
      <c r="G17" s="4" t="str">
        <f>'[1]@reward_type'!C18</f>
        <v>113 아이템 조각</v>
      </c>
    </row>
    <row r="18" spans="5:7">
      <c r="E18" s="4" t="str">
        <f>'[1]@reward_type'!A19</f>
        <v>ITEM</v>
      </c>
      <c r="F18" s="4">
        <f>'[1]@reward_type'!B19</f>
        <v>1000</v>
      </c>
      <c r="G18" s="4" t="str">
        <f>'[1]@reward_type'!C19</f>
        <v>1000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N169"/>
  <sheetViews>
    <sheetView tabSelected="1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N8" sqref="N8"/>
    </sheetView>
  </sheetViews>
  <sheetFormatPr defaultRowHeight="16.5"/>
  <cols>
    <col min="1" max="1" width="16.5" bestFit="1" customWidth="1"/>
    <col min="2" max="2" width="17.25" bestFit="1" customWidth="1"/>
    <col min="3" max="4" width="20.25" bestFit="1" customWidth="1"/>
    <col min="5" max="5" width="19" customWidth="1"/>
    <col min="6" max="6" width="32.125" style="58" customWidth="1"/>
    <col min="7" max="8" width="13.25" customWidth="1"/>
    <col min="9" max="9" width="13.125" customWidth="1"/>
    <col min="10" max="10" width="13.125" style="58" customWidth="1"/>
    <col min="11" max="13" width="13.25" customWidth="1"/>
    <col min="14" max="14" width="49.5" bestFit="1" customWidth="1"/>
  </cols>
  <sheetData>
    <row r="1" spans="1:14">
      <c r="A1" t="s">
        <v>0</v>
      </c>
    </row>
    <row r="2" spans="1:14">
      <c r="A2" s="1" t="s">
        <v>1</v>
      </c>
      <c r="B2" s="1" t="s">
        <v>71</v>
      </c>
      <c r="C2" s="1" t="s">
        <v>65</v>
      </c>
      <c r="D2" s="1" t="s">
        <v>66</v>
      </c>
      <c r="E2" s="1" t="s">
        <v>2</v>
      </c>
      <c r="F2" s="59" t="s">
        <v>64</v>
      </c>
      <c r="G2" s="1" t="s">
        <v>3</v>
      </c>
      <c r="H2" s="1" t="s">
        <v>4</v>
      </c>
      <c r="I2" s="1" t="s">
        <v>5</v>
      </c>
      <c r="J2" s="59" t="s">
        <v>74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>
      <c r="A3" s="2" t="s">
        <v>68</v>
      </c>
      <c r="B3" s="2" t="s">
        <v>70</v>
      </c>
      <c r="C3" s="2" t="s">
        <v>11</v>
      </c>
      <c r="D3" s="2" t="s">
        <v>11</v>
      </c>
      <c r="E3" s="2" t="s">
        <v>50</v>
      </c>
      <c r="F3" s="59" t="s">
        <v>11</v>
      </c>
      <c r="G3" s="2" t="s">
        <v>10</v>
      </c>
      <c r="H3" s="2" t="s">
        <v>10</v>
      </c>
      <c r="I3" s="2" t="s">
        <v>77</v>
      </c>
      <c r="J3" s="59" t="s">
        <v>75</v>
      </c>
      <c r="K3" s="2" t="s">
        <v>10</v>
      </c>
      <c r="L3" s="2" t="s">
        <v>12</v>
      </c>
      <c r="M3" s="2" t="s">
        <v>10</v>
      </c>
      <c r="N3" s="2" t="s">
        <v>11</v>
      </c>
    </row>
    <row r="4" spans="1:14">
      <c r="A4" s="3" t="s">
        <v>13</v>
      </c>
      <c r="B4" s="3" t="s">
        <v>69</v>
      </c>
      <c r="C4" s="3" t="s">
        <v>63</v>
      </c>
      <c r="D4" s="3" t="s">
        <v>63</v>
      </c>
      <c r="E4" s="3" t="s">
        <v>51</v>
      </c>
      <c r="F4" s="60" t="s">
        <v>15</v>
      </c>
      <c r="G4" s="3" t="s">
        <v>16</v>
      </c>
      <c r="H4" s="3" t="s">
        <v>17</v>
      </c>
      <c r="I4" s="3" t="s">
        <v>18</v>
      </c>
      <c r="J4" s="60" t="s">
        <v>76</v>
      </c>
      <c r="K4" s="3" t="s">
        <v>19</v>
      </c>
      <c r="L4" s="3" t="s">
        <v>20</v>
      </c>
      <c r="M4" s="3" t="s">
        <v>21</v>
      </c>
      <c r="N4" s="3" t="s">
        <v>22</v>
      </c>
    </row>
    <row r="5" spans="1:14" s="44" customFormat="1">
      <c r="A5" s="43">
        <v>10001</v>
      </c>
      <c r="B5" s="43">
        <v>10001001</v>
      </c>
      <c r="C5" s="43" t="str">
        <f t="shared" ref="C5:C68" si="0">IF(MID(B5, 1, 1) = "1", "메인 스테이지", IF(MID(B5, 1, 1) = "2", "일일던전", IF(MID(B5, 1, 1) = "3", "보스전", "다른 경우")))</f>
        <v>메인 스테이지</v>
      </c>
      <c r="D5" s="43" t="str">
        <f t="shared" ref="D5:D68" si="1">IF(MID(B5, 2, 1) = "0", "통상", IF(MID(B5, 2, 1) = "1", "초회", IF(MID(B5, 2, 1) = "2", "별 보상", "다른 경우")))</f>
        <v>통상</v>
      </c>
      <c r="E5" s="43">
        <f>INDEX('!참조_ENUM'!$F$3:$F$42,MATCH(F5,'!참조_ENUM'!$G$3:$G$42,0))</f>
        <v>1000</v>
      </c>
      <c r="F5" s="61" t="s">
        <v>72</v>
      </c>
      <c r="G5" s="43">
        <v>16</v>
      </c>
      <c r="H5" s="43">
        <v>5</v>
      </c>
      <c r="I5" s="43">
        <f>INDEX('!참조_ENUM'!$J$3:$J$5,MATCH(J5,'!참조_ENUM'!$K$3:$K$5,0))</f>
        <v>1</v>
      </c>
      <c r="J5" s="61" t="s">
        <v>78</v>
      </c>
      <c r="K5" s="43">
        <v>1000000</v>
      </c>
      <c r="L5" s="43" t="b">
        <f t="shared" ref="L5:L7" si="2">IF(M5&gt;0,TRUE,FALSE)</f>
        <v>0</v>
      </c>
      <c r="M5" s="43">
        <v>0</v>
      </c>
      <c r="N5" s="43"/>
    </row>
    <row r="6" spans="1:14" s="44" customFormat="1">
      <c r="A6" s="43">
        <v>10002</v>
      </c>
      <c r="B6" s="43">
        <v>10001001</v>
      </c>
      <c r="C6" s="43" t="str">
        <f t="shared" si="0"/>
        <v>메인 스테이지</v>
      </c>
      <c r="D6" s="43" t="str">
        <f t="shared" si="1"/>
        <v>통상</v>
      </c>
      <c r="E6" s="43">
        <f>INDEX('!참조_ENUM'!$F$3:$F$42,MATCH(F6,'!참조_ENUM'!$G$3:$G$42,0))</f>
        <v>1000</v>
      </c>
      <c r="F6" s="61" t="s">
        <v>72</v>
      </c>
      <c r="G6" s="43">
        <v>6</v>
      </c>
      <c r="H6" s="43">
        <v>10</v>
      </c>
      <c r="I6" s="43">
        <f>INDEX('!참조_ENUM'!$J$3:$J$5,MATCH(J6,'!참조_ENUM'!$K$3:$K$5,0))</f>
        <v>1</v>
      </c>
      <c r="J6" s="61" t="s">
        <v>78</v>
      </c>
      <c r="K6" s="43">
        <v>1000000</v>
      </c>
      <c r="L6" s="43" t="b">
        <f t="shared" si="2"/>
        <v>0</v>
      </c>
      <c r="M6" s="43">
        <v>0</v>
      </c>
      <c r="N6" s="43"/>
    </row>
    <row r="7" spans="1:14" s="44" customFormat="1">
      <c r="A7" s="43">
        <v>10003</v>
      </c>
      <c r="B7" s="43">
        <v>10001001</v>
      </c>
      <c r="C7" s="43" t="str">
        <f t="shared" si="0"/>
        <v>메인 스테이지</v>
      </c>
      <c r="D7" s="43" t="str">
        <f t="shared" si="1"/>
        <v>통상</v>
      </c>
      <c r="E7" s="43">
        <f>INDEX('!참조_ENUM'!$F$3:$F$42,MATCH(F7,'!참조_ENUM'!$G$3:$G$42,0))</f>
        <v>112</v>
      </c>
      <c r="F7" s="61" t="s">
        <v>67</v>
      </c>
      <c r="G7" s="43">
        <v>100001</v>
      </c>
      <c r="H7" s="43">
        <v>1</v>
      </c>
      <c r="I7" s="43">
        <f>INDEX('!참조_ENUM'!$J$3:$J$5,MATCH(J7,'!참조_ENUM'!$K$3:$K$5,0))</f>
        <v>1</v>
      </c>
      <c r="J7" s="61" t="s">
        <v>78</v>
      </c>
      <c r="K7" s="43">
        <v>250000</v>
      </c>
      <c r="L7" s="43" t="b">
        <f t="shared" si="2"/>
        <v>1</v>
      </c>
      <c r="M7" s="43">
        <v>1</v>
      </c>
      <c r="N7" s="43"/>
    </row>
    <row r="8" spans="1:14" s="44" customFormat="1">
      <c r="A8" s="43">
        <v>10004</v>
      </c>
      <c r="B8" s="43">
        <v>10001001</v>
      </c>
      <c r="C8" s="43" t="str">
        <f t="shared" si="0"/>
        <v>메인 스테이지</v>
      </c>
      <c r="D8" s="43" t="str">
        <f t="shared" si="1"/>
        <v>통상</v>
      </c>
      <c r="E8" s="43">
        <f>INDEX('!참조_ENUM'!$F$3:$F$42,MATCH(F8,'!참조_ENUM'!$G$3:$G$42,0))</f>
        <v>112</v>
      </c>
      <c r="F8" s="61" t="s">
        <v>67</v>
      </c>
      <c r="G8" s="43">
        <v>100002</v>
      </c>
      <c r="H8" s="43">
        <v>1</v>
      </c>
      <c r="I8" s="43">
        <f>INDEX('!참조_ENUM'!$J$3:$J$5,MATCH(J8,'!참조_ENUM'!$K$3:$K$5,0))</f>
        <v>1</v>
      </c>
      <c r="J8" s="61" t="s">
        <v>78</v>
      </c>
      <c r="K8" s="43">
        <v>250000</v>
      </c>
      <c r="L8" s="43" t="b">
        <f>IF(M8&gt;0,TRUE,FALSE)</f>
        <v>1</v>
      </c>
      <c r="M8" s="43">
        <v>2</v>
      </c>
      <c r="N8" s="43"/>
    </row>
    <row r="9" spans="1:14" s="44" customFormat="1">
      <c r="A9" s="43">
        <v>10005</v>
      </c>
      <c r="B9" s="43">
        <v>10001001</v>
      </c>
      <c r="C9" s="43" t="str">
        <f t="shared" si="0"/>
        <v>메인 스테이지</v>
      </c>
      <c r="D9" s="43" t="str">
        <f t="shared" si="1"/>
        <v>통상</v>
      </c>
      <c r="E9" s="43">
        <f>INDEX('!참조_ENUM'!$F$3:$F$42,MATCH(F9,'!참조_ENUM'!$G$3:$G$42,0))</f>
        <v>112</v>
      </c>
      <c r="F9" s="61" t="s">
        <v>67</v>
      </c>
      <c r="G9" s="43">
        <v>100003</v>
      </c>
      <c r="H9" s="43">
        <v>1</v>
      </c>
      <c r="I9" s="43">
        <f>INDEX('!참조_ENUM'!$J$3:$J$5,MATCH(J9,'!참조_ENUM'!$K$3:$K$5,0))</f>
        <v>1</v>
      </c>
      <c r="J9" s="61" t="s">
        <v>78</v>
      </c>
      <c r="K9" s="43">
        <v>250000</v>
      </c>
      <c r="L9" s="43" t="b">
        <f t="shared" ref="L9:L18" si="3">IF(M9&gt;0,TRUE,FALSE)</f>
        <v>1</v>
      </c>
      <c r="M9" s="43">
        <v>3</v>
      </c>
      <c r="N9" s="43"/>
    </row>
    <row r="10" spans="1:14" s="44" customFormat="1">
      <c r="A10" s="43">
        <v>10006</v>
      </c>
      <c r="B10" s="43">
        <v>10001001</v>
      </c>
      <c r="C10" s="43" t="str">
        <f t="shared" si="0"/>
        <v>메인 스테이지</v>
      </c>
      <c r="D10" s="43" t="str">
        <f t="shared" si="1"/>
        <v>통상</v>
      </c>
      <c r="E10" s="43">
        <f>INDEX('!참조_ENUM'!$F$3:$F$42,MATCH(F10,'!참조_ENUM'!$G$3:$G$42,0))</f>
        <v>112</v>
      </c>
      <c r="F10" s="61" t="s">
        <v>67</v>
      </c>
      <c r="G10" s="43">
        <v>100004</v>
      </c>
      <c r="H10" s="43">
        <v>1</v>
      </c>
      <c r="I10" s="43">
        <f>INDEX('!참조_ENUM'!$J$3:$J$5,MATCH(J10,'!참조_ENUM'!$K$3:$K$5,0))</f>
        <v>1</v>
      </c>
      <c r="J10" s="61" t="s">
        <v>78</v>
      </c>
      <c r="K10" s="43">
        <v>250000</v>
      </c>
      <c r="L10" s="43" t="b">
        <f t="shared" si="3"/>
        <v>0</v>
      </c>
      <c r="M10" s="43">
        <v>0</v>
      </c>
      <c r="N10" s="43"/>
    </row>
    <row r="11" spans="1:14">
      <c r="A11" s="43">
        <v>10007</v>
      </c>
      <c r="B11" s="4">
        <v>11001001</v>
      </c>
      <c r="C11" s="4" t="str">
        <f t="shared" si="0"/>
        <v>메인 스테이지</v>
      </c>
      <c r="D11" s="4" t="str">
        <f t="shared" si="1"/>
        <v>초회</v>
      </c>
      <c r="E11" s="4">
        <f>INDEX('!참조_ENUM'!$F$3:$F$42,MATCH(F11,'!참조_ENUM'!$G$3:$G$42,0))</f>
        <v>112</v>
      </c>
      <c r="F11" s="61" t="s">
        <v>67</v>
      </c>
      <c r="G11" s="4">
        <v>100003</v>
      </c>
      <c r="H11" s="4">
        <v>5</v>
      </c>
      <c r="I11" s="4">
        <f>INDEX('!참조_ENUM'!$J$3:$J$5,MATCH(J11,'!참조_ENUM'!$K$3:$K$5,0))</f>
        <v>2</v>
      </c>
      <c r="J11" s="61" t="s">
        <v>79</v>
      </c>
      <c r="K11" s="4">
        <v>250000</v>
      </c>
      <c r="L11" s="4" t="b">
        <f t="shared" si="3"/>
        <v>1</v>
      </c>
      <c r="M11" s="4">
        <v>1</v>
      </c>
      <c r="N11" s="4"/>
    </row>
    <row r="12" spans="1:14">
      <c r="A12" s="43">
        <v>10008</v>
      </c>
      <c r="B12" s="4">
        <v>11001001</v>
      </c>
      <c r="C12" s="4" t="str">
        <f t="shared" si="0"/>
        <v>메인 스테이지</v>
      </c>
      <c r="D12" s="4" t="str">
        <f t="shared" si="1"/>
        <v>초회</v>
      </c>
      <c r="E12" s="4">
        <f>INDEX('!참조_ENUM'!$F$3:$F$42,MATCH(F12,'!참조_ENUM'!$G$3:$G$42,0))</f>
        <v>112</v>
      </c>
      <c r="F12" s="61" t="s">
        <v>67</v>
      </c>
      <c r="G12" s="4">
        <v>100004</v>
      </c>
      <c r="H12" s="4">
        <v>5</v>
      </c>
      <c r="I12" s="4">
        <f>INDEX('!참조_ENUM'!$J$3:$J$5,MATCH(J12,'!참조_ENUM'!$K$3:$K$5,0))</f>
        <v>2</v>
      </c>
      <c r="J12" s="61" t="s">
        <v>79</v>
      </c>
      <c r="K12" s="4">
        <v>250000</v>
      </c>
      <c r="L12" s="4" t="b">
        <f t="shared" si="3"/>
        <v>1</v>
      </c>
      <c r="M12" s="4">
        <v>2</v>
      </c>
      <c r="N12" s="4"/>
    </row>
    <row r="13" spans="1:14">
      <c r="A13" s="43">
        <v>10009</v>
      </c>
      <c r="B13" s="4">
        <v>11001001</v>
      </c>
      <c r="C13" s="4" t="str">
        <f t="shared" si="0"/>
        <v>메인 스테이지</v>
      </c>
      <c r="D13" s="4" t="str">
        <f t="shared" si="1"/>
        <v>초회</v>
      </c>
      <c r="E13" s="4">
        <f>INDEX('!참조_ENUM'!$F$3:$F$42,MATCH(F13,'!참조_ENUM'!$G$3:$G$42,0))</f>
        <v>112</v>
      </c>
      <c r="F13" s="61" t="s">
        <v>67</v>
      </c>
      <c r="G13" s="4">
        <v>100005</v>
      </c>
      <c r="H13" s="4">
        <v>5</v>
      </c>
      <c r="I13" s="4">
        <f>INDEX('!참조_ENUM'!$J$3:$J$5,MATCH(J13,'!참조_ENUM'!$K$3:$K$5,0))</f>
        <v>2</v>
      </c>
      <c r="J13" s="61" t="s">
        <v>79</v>
      </c>
      <c r="K13" s="4">
        <v>250000</v>
      </c>
      <c r="L13" s="4" t="b">
        <f t="shared" si="3"/>
        <v>0</v>
      </c>
      <c r="M13" s="4">
        <v>0</v>
      </c>
      <c r="N13" s="4"/>
    </row>
    <row r="14" spans="1:14">
      <c r="A14" s="43">
        <v>10010</v>
      </c>
      <c r="B14" s="4">
        <v>11001001</v>
      </c>
      <c r="C14" s="4" t="str">
        <f t="shared" si="0"/>
        <v>메인 스테이지</v>
      </c>
      <c r="D14" s="4" t="str">
        <f t="shared" si="1"/>
        <v>초회</v>
      </c>
      <c r="E14" s="4">
        <f>INDEX('!참조_ENUM'!$F$3:$F$42,MATCH(F14,'!참조_ENUM'!$G$3:$G$42,0))</f>
        <v>112</v>
      </c>
      <c r="F14" s="61" t="s">
        <v>67</v>
      </c>
      <c r="G14" s="4">
        <v>100006</v>
      </c>
      <c r="H14" s="4">
        <v>5</v>
      </c>
      <c r="I14" s="4">
        <f>INDEX('!참조_ENUM'!$J$3:$J$5,MATCH(J14,'!참조_ENUM'!$K$3:$K$5,0))</f>
        <v>2</v>
      </c>
      <c r="J14" s="61" t="s">
        <v>79</v>
      </c>
      <c r="K14" s="4">
        <v>250000</v>
      </c>
      <c r="L14" s="4" t="b">
        <f t="shared" si="3"/>
        <v>0</v>
      </c>
      <c r="M14" s="4">
        <v>0</v>
      </c>
      <c r="N14" s="4"/>
    </row>
    <row r="15" spans="1:14" s="46" customFormat="1">
      <c r="A15" s="43">
        <v>10011</v>
      </c>
      <c r="B15" s="45">
        <v>12001001</v>
      </c>
      <c r="C15" s="45" t="str">
        <f t="shared" si="0"/>
        <v>메인 스테이지</v>
      </c>
      <c r="D15" s="45" t="str">
        <f t="shared" si="1"/>
        <v>별 보상</v>
      </c>
      <c r="E15" s="45">
        <f>INDEX('!참조_ENUM'!$F$3:$F$42,MATCH(F15,'!참조_ENUM'!$G$3:$G$42,0))</f>
        <v>2</v>
      </c>
      <c r="F15" s="61" t="s">
        <v>62</v>
      </c>
      <c r="G15" s="45">
        <v>30</v>
      </c>
      <c r="H15" s="45">
        <v>30</v>
      </c>
      <c r="I15" s="45">
        <f>INDEX('!참조_ENUM'!$J$3:$J$5,MATCH(J15,'!참조_ENUM'!$K$3:$K$5,0))</f>
        <v>1</v>
      </c>
      <c r="J15" s="61" t="s">
        <v>78</v>
      </c>
      <c r="K15" s="45">
        <v>1000000</v>
      </c>
      <c r="L15" s="45" t="b">
        <f t="shared" si="3"/>
        <v>1</v>
      </c>
      <c r="M15" s="45">
        <v>1</v>
      </c>
      <c r="N15" s="45"/>
    </row>
    <row r="16" spans="1:14" s="44" customFormat="1">
      <c r="A16" s="43">
        <v>10012</v>
      </c>
      <c r="B16" s="43">
        <v>10001002</v>
      </c>
      <c r="C16" s="43" t="str">
        <f t="shared" si="0"/>
        <v>메인 스테이지</v>
      </c>
      <c r="D16" s="43" t="str">
        <f t="shared" si="1"/>
        <v>통상</v>
      </c>
      <c r="E16" s="43">
        <f>INDEX('!참조_ENUM'!$F$3:$F$42,MATCH(F16,'!참조_ENUM'!$G$3:$G$42,0))</f>
        <v>1000</v>
      </c>
      <c r="F16" s="61" t="s">
        <v>72</v>
      </c>
      <c r="G16" s="43">
        <v>16</v>
      </c>
      <c r="H16" s="43">
        <v>5</v>
      </c>
      <c r="I16" s="43">
        <f>INDEX('!참조_ENUM'!$J$3:$J$5,MATCH(J16,'!참조_ENUM'!$K$3:$K$5,0))</f>
        <v>1</v>
      </c>
      <c r="J16" s="61" t="s">
        <v>78</v>
      </c>
      <c r="K16" s="43">
        <v>1000000</v>
      </c>
      <c r="L16" s="43" t="b">
        <f t="shared" si="3"/>
        <v>0</v>
      </c>
      <c r="M16" s="43">
        <v>0</v>
      </c>
      <c r="N16" s="43"/>
    </row>
    <row r="17" spans="1:14" s="44" customFormat="1">
      <c r="A17" s="43">
        <v>10013</v>
      </c>
      <c r="B17" s="43">
        <v>10001002</v>
      </c>
      <c r="C17" s="43" t="str">
        <f t="shared" si="0"/>
        <v>메인 스테이지</v>
      </c>
      <c r="D17" s="43" t="str">
        <f t="shared" si="1"/>
        <v>통상</v>
      </c>
      <c r="E17" s="43">
        <f>INDEX('!참조_ENUM'!$F$3:$F$42,MATCH(F17,'!참조_ENUM'!$G$3:$G$42,0))</f>
        <v>1000</v>
      </c>
      <c r="F17" s="61" t="s">
        <v>72</v>
      </c>
      <c r="G17" s="43">
        <v>6</v>
      </c>
      <c r="H17" s="43">
        <v>10</v>
      </c>
      <c r="I17" s="43">
        <f>INDEX('!참조_ENUM'!$J$3:$J$5,MATCH(J17,'!참조_ENUM'!$K$3:$K$5,0))</f>
        <v>1</v>
      </c>
      <c r="J17" s="61" t="s">
        <v>78</v>
      </c>
      <c r="K17" s="43">
        <v>1000000</v>
      </c>
      <c r="L17" s="43" t="b">
        <f t="shared" si="3"/>
        <v>0</v>
      </c>
      <c r="M17" s="43">
        <v>0</v>
      </c>
      <c r="N17" s="43"/>
    </row>
    <row r="18" spans="1:14" s="44" customFormat="1">
      <c r="A18" s="43">
        <v>10014</v>
      </c>
      <c r="B18" s="43">
        <v>10001002</v>
      </c>
      <c r="C18" s="43" t="str">
        <f t="shared" si="0"/>
        <v>메인 스테이지</v>
      </c>
      <c r="D18" s="43" t="str">
        <f t="shared" si="1"/>
        <v>통상</v>
      </c>
      <c r="E18" s="43">
        <f>INDEX('!참조_ENUM'!$F$3:$F$42,MATCH(F18,'!참조_ENUM'!$G$3:$G$42,0))</f>
        <v>112</v>
      </c>
      <c r="F18" s="61" t="s">
        <v>67</v>
      </c>
      <c r="G18" s="43">
        <v>100001</v>
      </c>
      <c r="H18" s="43">
        <v>1</v>
      </c>
      <c r="I18" s="43">
        <f>INDEX('!참조_ENUM'!$J$3:$J$5,MATCH(J18,'!참조_ENUM'!$K$3:$K$5,0))</f>
        <v>1</v>
      </c>
      <c r="J18" s="61" t="s">
        <v>78</v>
      </c>
      <c r="K18" s="43">
        <v>250000</v>
      </c>
      <c r="L18" s="43" t="b">
        <f t="shared" si="3"/>
        <v>1</v>
      </c>
      <c r="M18" s="43">
        <v>1</v>
      </c>
      <c r="N18" s="43"/>
    </row>
    <row r="19" spans="1:14" s="44" customFormat="1">
      <c r="A19" s="43">
        <v>10015</v>
      </c>
      <c r="B19" s="43">
        <v>10001002</v>
      </c>
      <c r="C19" s="43" t="str">
        <f t="shared" si="0"/>
        <v>메인 스테이지</v>
      </c>
      <c r="D19" s="43" t="str">
        <f t="shared" si="1"/>
        <v>통상</v>
      </c>
      <c r="E19" s="43">
        <f>INDEX('!참조_ENUM'!$F$3:$F$42,MATCH(F19,'!참조_ENUM'!$G$3:$G$42,0))</f>
        <v>112</v>
      </c>
      <c r="F19" s="61" t="s">
        <v>67</v>
      </c>
      <c r="G19" s="43">
        <v>100002</v>
      </c>
      <c r="H19" s="43">
        <v>1</v>
      </c>
      <c r="I19" s="43">
        <f>INDEX('!참조_ENUM'!$J$3:$J$5,MATCH(J19,'!참조_ENUM'!$K$3:$K$5,0))</f>
        <v>1</v>
      </c>
      <c r="J19" s="61" t="s">
        <v>78</v>
      </c>
      <c r="K19" s="43">
        <v>250000</v>
      </c>
      <c r="L19" s="43" t="b">
        <f>IF(M19&gt;0,TRUE,FALSE)</f>
        <v>1</v>
      </c>
      <c r="M19" s="43">
        <v>2</v>
      </c>
      <c r="N19" s="43"/>
    </row>
    <row r="20" spans="1:14" s="44" customFormat="1">
      <c r="A20" s="43">
        <v>10016</v>
      </c>
      <c r="B20" s="43">
        <v>10001002</v>
      </c>
      <c r="C20" s="43" t="str">
        <f t="shared" si="0"/>
        <v>메인 스테이지</v>
      </c>
      <c r="D20" s="43" t="str">
        <f t="shared" si="1"/>
        <v>통상</v>
      </c>
      <c r="E20" s="43">
        <f>INDEX('!참조_ENUM'!$F$3:$F$42,MATCH(F20,'!참조_ENUM'!$G$3:$G$42,0))</f>
        <v>112</v>
      </c>
      <c r="F20" s="61" t="s">
        <v>67</v>
      </c>
      <c r="G20" s="43">
        <v>100003</v>
      </c>
      <c r="H20" s="43">
        <v>1</v>
      </c>
      <c r="I20" s="43">
        <f>INDEX('!참조_ENUM'!$J$3:$J$5,MATCH(J20,'!참조_ENUM'!$K$3:$K$5,0))</f>
        <v>1</v>
      </c>
      <c r="J20" s="61" t="s">
        <v>78</v>
      </c>
      <c r="K20" s="43">
        <v>250000</v>
      </c>
      <c r="L20" s="43" t="b">
        <f t="shared" ref="L20:L29" si="4">IF(M20&gt;0,TRUE,FALSE)</f>
        <v>1</v>
      </c>
      <c r="M20" s="43">
        <v>3</v>
      </c>
      <c r="N20" s="43"/>
    </row>
    <row r="21" spans="1:14" s="44" customFormat="1">
      <c r="A21" s="43">
        <v>10017</v>
      </c>
      <c r="B21" s="43">
        <v>10001002</v>
      </c>
      <c r="C21" s="43" t="str">
        <f t="shared" si="0"/>
        <v>메인 스테이지</v>
      </c>
      <c r="D21" s="43" t="str">
        <f t="shared" si="1"/>
        <v>통상</v>
      </c>
      <c r="E21" s="43">
        <f>INDEX('!참조_ENUM'!$F$3:$F$42,MATCH(F21,'!참조_ENUM'!$G$3:$G$42,0))</f>
        <v>112</v>
      </c>
      <c r="F21" s="61" t="s">
        <v>67</v>
      </c>
      <c r="G21" s="43">
        <v>100004</v>
      </c>
      <c r="H21" s="43">
        <v>1</v>
      </c>
      <c r="I21" s="43">
        <f>INDEX('!참조_ENUM'!$J$3:$J$5,MATCH(J21,'!참조_ENUM'!$K$3:$K$5,0))</f>
        <v>1</v>
      </c>
      <c r="J21" s="61" t="s">
        <v>78</v>
      </c>
      <c r="K21" s="43">
        <v>250000</v>
      </c>
      <c r="L21" s="43" t="b">
        <f t="shared" si="4"/>
        <v>0</v>
      </c>
      <c r="M21" s="43">
        <v>0</v>
      </c>
      <c r="N21" s="43"/>
    </row>
    <row r="22" spans="1:14">
      <c r="A22" s="43">
        <v>10018</v>
      </c>
      <c r="B22" s="4">
        <v>11001002</v>
      </c>
      <c r="C22" s="4" t="str">
        <f t="shared" si="0"/>
        <v>메인 스테이지</v>
      </c>
      <c r="D22" s="4" t="str">
        <f t="shared" si="1"/>
        <v>초회</v>
      </c>
      <c r="E22" s="4">
        <f>INDEX('!참조_ENUM'!$F$3:$F$42,MATCH(F22,'!참조_ENUM'!$G$3:$G$42,0))</f>
        <v>112</v>
      </c>
      <c r="F22" s="61" t="s">
        <v>67</v>
      </c>
      <c r="G22" s="4">
        <v>100003</v>
      </c>
      <c r="H22" s="4">
        <v>5</v>
      </c>
      <c r="I22" s="4">
        <f>INDEX('!참조_ENUM'!$J$3:$J$5,MATCH(J22,'!참조_ENUM'!$K$3:$K$5,0))</f>
        <v>2</v>
      </c>
      <c r="J22" s="61" t="s">
        <v>79</v>
      </c>
      <c r="K22" s="4">
        <v>250000</v>
      </c>
      <c r="L22" s="4" t="b">
        <f t="shared" si="4"/>
        <v>1</v>
      </c>
      <c r="M22" s="4">
        <v>1</v>
      </c>
      <c r="N22" s="4"/>
    </row>
    <row r="23" spans="1:14">
      <c r="A23" s="43">
        <v>10019</v>
      </c>
      <c r="B23" s="4">
        <v>11001002</v>
      </c>
      <c r="C23" s="4" t="str">
        <f t="shared" si="0"/>
        <v>메인 스테이지</v>
      </c>
      <c r="D23" s="4" t="str">
        <f t="shared" si="1"/>
        <v>초회</v>
      </c>
      <c r="E23" s="4">
        <f>INDEX('!참조_ENUM'!$F$3:$F$42,MATCH(F23,'!참조_ENUM'!$G$3:$G$42,0))</f>
        <v>112</v>
      </c>
      <c r="F23" s="61" t="s">
        <v>67</v>
      </c>
      <c r="G23" s="4">
        <v>100004</v>
      </c>
      <c r="H23" s="4">
        <v>5</v>
      </c>
      <c r="I23" s="4">
        <f>INDEX('!참조_ENUM'!$J$3:$J$5,MATCH(J23,'!참조_ENUM'!$K$3:$K$5,0))</f>
        <v>2</v>
      </c>
      <c r="J23" s="61" t="s">
        <v>79</v>
      </c>
      <c r="K23" s="4">
        <v>250000</v>
      </c>
      <c r="L23" s="4" t="b">
        <f t="shared" si="4"/>
        <v>1</v>
      </c>
      <c r="M23" s="4">
        <v>2</v>
      </c>
      <c r="N23" s="4"/>
    </row>
    <row r="24" spans="1:14">
      <c r="A24" s="43">
        <v>10020</v>
      </c>
      <c r="B24" s="4">
        <v>11001002</v>
      </c>
      <c r="C24" s="4" t="str">
        <f t="shared" si="0"/>
        <v>메인 스테이지</v>
      </c>
      <c r="D24" s="4" t="str">
        <f t="shared" si="1"/>
        <v>초회</v>
      </c>
      <c r="E24" s="4">
        <f>INDEX('!참조_ENUM'!$F$3:$F$42,MATCH(F24,'!참조_ENUM'!$G$3:$G$42,0))</f>
        <v>112</v>
      </c>
      <c r="F24" s="61" t="s">
        <v>67</v>
      </c>
      <c r="G24" s="4">
        <v>100005</v>
      </c>
      <c r="H24" s="4">
        <v>5</v>
      </c>
      <c r="I24" s="4">
        <f>INDEX('!참조_ENUM'!$J$3:$J$5,MATCH(J24,'!참조_ENUM'!$K$3:$K$5,0))</f>
        <v>2</v>
      </c>
      <c r="J24" s="61" t="s">
        <v>79</v>
      </c>
      <c r="K24" s="4">
        <v>250000</v>
      </c>
      <c r="L24" s="4" t="b">
        <f t="shared" si="4"/>
        <v>0</v>
      </c>
      <c r="M24" s="4">
        <v>0</v>
      </c>
      <c r="N24" s="4"/>
    </row>
    <row r="25" spans="1:14">
      <c r="A25" s="43">
        <v>10021</v>
      </c>
      <c r="B25" s="4">
        <v>11001002</v>
      </c>
      <c r="C25" s="4" t="str">
        <f t="shared" si="0"/>
        <v>메인 스테이지</v>
      </c>
      <c r="D25" s="4" t="str">
        <f t="shared" si="1"/>
        <v>초회</v>
      </c>
      <c r="E25" s="4">
        <f>INDEX('!참조_ENUM'!$F$3:$F$42,MATCH(F25,'!참조_ENUM'!$G$3:$G$42,0))</f>
        <v>112</v>
      </c>
      <c r="F25" s="61" t="s">
        <v>67</v>
      </c>
      <c r="G25" s="4">
        <v>100006</v>
      </c>
      <c r="H25" s="4">
        <v>5</v>
      </c>
      <c r="I25" s="4">
        <f>INDEX('!참조_ENUM'!$J$3:$J$5,MATCH(J25,'!참조_ENUM'!$K$3:$K$5,0))</f>
        <v>2</v>
      </c>
      <c r="J25" s="61" t="s">
        <v>79</v>
      </c>
      <c r="K25" s="4">
        <v>250000</v>
      </c>
      <c r="L25" s="4" t="b">
        <f t="shared" si="4"/>
        <v>0</v>
      </c>
      <c r="M25" s="4">
        <v>0</v>
      </c>
      <c r="N25" s="4"/>
    </row>
    <row r="26" spans="1:14" s="46" customFormat="1">
      <c r="A26" s="43">
        <v>10022</v>
      </c>
      <c r="B26" s="45">
        <v>12001002</v>
      </c>
      <c r="C26" s="45" t="str">
        <f t="shared" si="0"/>
        <v>메인 스테이지</v>
      </c>
      <c r="D26" s="45" t="str">
        <f t="shared" si="1"/>
        <v>별 보상</v>
      </c>
      <c r="E26" s="45">
        <f>INDEX('!참조_ENUM'!$F$3:$F$42,MATCH(F26,'!참조_ENUM'!$G$3:$G$42,0))</f>
        <v>2</v>
      </c>
      <c r="F26" s="61" t="s">
        <v>62</v>
      </c>
      <c r="G26" s="45">
        <v>30</v>
      </c>
      <c r="H26" s="45">
        <v>30</v>
      </c>
      <c r="I26" s="45">
        <f>INDEX('!참조_ENUM'!$J$3:$J$5,MATCH(J26,'!참조_ENUM'!$K$3:$K$5,0))</f>
        <v>1</v>
      </c>
      <c r="J26" s="61" t="s">
        <v>78</v>
      </c>
      <c r="K26" s="45">
        <v>1000000</v>
      </c>
      <c r="L26" s="45" t="b">
        <f t="shared" si="4"/>
        <v>1</v>
      </c>
      <c r="M26" s="45">
        <v>1</v>
      </c>
      <c r="N26" s="45"/>
    </row>
    <row r="27" spans="1:14" s="44" customFormat="1">
      <c r="A27" s="43">
        <v>10023</v>
      </c>
      <c r="B27" s="43">
        <v>10001003</v>
      </c>
      <c r="C27" s="43" t="str">
        <f t="shared" si="0"/>
        <v>메인 스테이지</v>
      </c>
      <c r="D27" s="43" t="str">
        <f t="shared" si="1"/>
        <v>통상</v>
      </c>
      <c r="E27" s="43">
        <f>INDEX('!참조_ENUM'!$F$3:$F$42,MATCH(F27,'!참조_ENUM'!$G$3:$G$42,0))</f>
        <v>1000</v>
      </c>
      <c r="F27" s="61" t="s">
        <v>72</v>
      </c>
      <c r="G27" s="43">
        <v>16</v>
      </c>
      <c r="H27" s="43">
        <v>5</v>
      </c>
      <c r="I27" s="43">
        <f>INDEX('!참조_ENUM'!$J$3:$J$5,MATCH(J27,'!참조_ENUM'!$K$3:$K$5,0))</f>
        <v>1</v>
      </c>
      <c r="J27" s="61" t="s">
        <v>78</v>
      </c>
      <c r="K27" s="43">
        <v>1000000</v>
      </c>
      <c r="L27" s="43" t="b">
        <f t="shared" si="4"/>
        <v>0</v>
      </c>
      <c r="M27" s="43">
        <v>0</v>
      </c>
      <c r="N27" s="43"/>
    </row>
    <row r="28" spans="1:14" s="44" customFormat="1">
      <c r="A28" s="43">
        <v>10024</v>
      </c>
      <c r="B28" s="43">
        <v>10001003</v>
      </c>
      <c r="C28" s="43" t="str">
        <f t="shared" si="0"/>
        <v>메인 스테이지</v>
      </c>
      <c r="D28" s="43" t="str">
        <f t="shared" si="1"/>
        <v>통상</v>
      </c>
      <c r="E28" s="43">
        <f>INDEX('!참조_ENUM'!$F$3:$F$42,MATCH(F28,'!참조_ENUM'!$G$3:$G$42,0))</f>
        <v>1000</v>
      </c>
      <c r="F28" s="61" t="s">
        <v>72</v>
      </c>
      <c r="G28" s="43">
        <v>6</v>
      </c>
      <c r="H28" s="43">
        <v>10</v>
      </c>
      <c r="I28" s="43">
        <f>INDEX('!참조_ENUM'!$J$3:$J$5,MATCH(J28,'!참조_ENUM'!$K$3:$K$5,0))</f>
        <v>1</v>
      </c>
      <c r="J28" s="61" t="s">
        <v>78</v>
      </c>
      <c r="K28" s="43">
        <v>1000000</v>
      </c>
      <c r="L28" s="43" t="b">
        <f t="shared" si="4"/>
        <v>0</v>
      </c>
      <c r="M28" s="43">
        <v>0</v>
      </c>
      <c r="N28" s="43"/>
    </row>
    <row r="29" spans="1:14" s="44" customFormat="1">
      <c r="A29" s="43">
        <v>10025</v>
      </c>
      <c r="B29" s="43">
        <v>10001003</v>
      </c>
      <c r="C29" s="43" t="str">
        <f t="shared" si="0"/>
        <v>메인 스테이지</v>
      </c>
      <c r="D29" s="43" t="str">
        <f t="shared" si="1"/>
        <v>통상</v>
      </c>
      <c r="E29" s="43">
        <f>INDEX('!참조_ENUM'!$F$3:$F$42,MATCH(F29,'!참조_ENUM'!$G$3:$G$42,0))</f>
        <v>112</v>
      </c>
      <c r="F29" s="61" t="s">
        <v>67</v>
      </c>
      <c r="G29" s="43">
        <v>100001</v>
      </c>
      <c r="H29" s="43">
        <v>1</v>
      </c>
      <c r="I29" s="43">
        <f>INDEX('!참조_ENUM'!$J$3:$J$5,MATCH(J29,'!참조_ENUM'!$K$3:$K$5,0))</f>
        <v>1</v>
      </c>
      <c r="J29" s="61" t="s">
        <v>78</v>
      </c>
      <c r="K29" s="43">
        <v>250000</v>
      </c>
      <c r="L29" s="43" t="b">
        <f t="shared" si="4"/>
        <v>1</v>
      </c>
      <c r="M29" s="43">
        <v>1</v>
      </c>
      <c r="N29" s="43"/>
    </row>
    <row r="30" spans="1:14" s="44" customFormat="1">
      <c r="A30" s="43">
        <v>10026</v>
      </c>
      <c r="B30" s="43">
        <v>10001003</v>
      </c>
      <c r="C30" s="43" t="str">
        <f t="shared" si="0"/>
        <v>메인 스테이지</v>
      </c>
      <c r="D30" s="43" t="str">
        <f t="shared" si="1"/>
        <v>통상</v>
      </c>
      <c r="E30" s="43">
        <f>INDEX('!참조_ENUM'!$F$3:$F$42,MATCH(F30,'!참조_ENUM'!$G$3:$G$42,0))</f>
        <v>112</v>
      </c>
      <c r="F30" s="61" t="s">
        <v>67</v>
      </c>
      <c r="G30" s="43">
        <v>100002</v>
      </c>
      <c r="H30" s="43">
        <v>1</v>
      </c>
      <c r="I30" s="43">
        <f>INDEX('!참조_ENUM'!$J$3:$J$5,MATCH(J30,'!참조_ENUM'!$K$3:$K$5,0))</f>
        <v>1</v>
      </c>
      <c r="J30" s="61" t="s">
        <v>78</v>
      </c>
      <c r="K30" s="43">
        <v>250000</v>
      </c>
      <c r="L30" s="43" t="b">
        <f>IF(M30&gt;0,TRUE,FALSE)</f>
        <v>1</v>
      </c>
      <c r="M30" s="43">
        <v>2</v>
      </c>
      <c r="N30" s="43"/>
    </row>
    <row r="31" spans="1:14" s="44" customFormat="1">
      <c r="A31" s="43">
        <v>10027</v>
      </c>
      <c r="B31" s="43">
        <v>10001003</v>
      </c>
      <c r="C31" s="43" t="str">
        <f t="shared" si="0"/>
        <v>메인 스테이지</v>
      </c>
      <c r="D31" s="43" t="str">
        <f t="shared" si="1"/>
        <v>통상</v>
      </c>
      <c r="E31" s="43">
        <f>INDEX('!참조_ENUM'!$F$3:$F$42,MATCH(F31,'!참조_ENUM'!$G$3:$G$42,0))</f>
        <v>112</v>
      </c>
      <c r="F31" s="61" t="s">
        <v>67</v>
      </c>
      <c r="G31" s="43">
        <v>100003</v>
      </c>
      <c r="H31" s="43">
        <v>1</v>
      </c>
      <c r="I31" s="43">
        <f>INDEX('!참조_ENUM'!$J$3:$J$5,MATCH(J31,'!참조_ENUM'!$K$3:$K$5,0))</f>
        <v>1</v>
      </c>
      <c r="J31" s="61" t="s">
        <v>78</v>
      </c>
      <c r="K31" s="43">
        <v>250000</v>
      </c>
      <c r="L31" s="43" t="b">
        <f t="shared" ref="L31:L40" si="5">IF(M31&gt;0,TRUE,FALSE)</f>
        <v>1</v>
      </c>
      <c r="M31" s="43">
        <v>3</v>
      </c>
      <c r="N31" s="43"/>
    </row>
    <row r="32" spans="1:14" s="44" customFormat="1">
      <c r="A32" s="43">
        <v>10028</v>
      </c>
      <c r="B32" s="43">
        <v>10001003</v>
      </c>
      <c r="C32" s="43" t="str">
        <f t="shared" si="0"/>
        <v>메인 스테이지</v>
      </c>
      <c r="D32" s="43" t="str">
        <f t="shared" si="1"/>
        <v>통상</v>
      </c>
      <c r="E32" s="43">
        <f>INDEX('!참조_ENUM'!$F$3:$F$42,MATCH(F32,'!참조_ENUM'!$G$3:$G$42,0))</f>
        <v>112</v>
      </c>
      <c r="F32" s="61" t="s">
        <v>67</v>
      </c>
      <c r="G32" s="43">
        <v>100004</v>
      </c>
      <c r="H32" s="43">
        <v>1</v>
      </c>
      <c r="I32" s="43">
        <f>INDEX('!참조_ENUM'!$J$3:$J$5,MATCH(J32,'!참조_ENUM'!$K$3:$K$5,0))</f>
        <v>1</v>
      </c>
      <c r="J32" s="61" t="s">
        <v>78</v>
      </c>
      <c r="K32" s="43">
        <v>250000</v>
      </c>
      <c r="L32" s="43" t="b">
        <f t="shared" si="5"/>
        <v>0</v>
      </c>
      <c r="M32" s="43">
        <v>0</v>
      </c>
      <c r="N32" s="43"/>
    </row>
    <row r="33" spans="1:14">
      <c r="A33" s="43">
        <v>10029</v>
      </c>
      <c r="B33" s="4">
        <v>11001003</v>
      </c>
      <c r="C33" s="4" t="str">
        <f t="shared" si="0"/>
        <v>메인 스테이지</v>
      </c>
      <c r="D33" s="4" t="str">
        <f t="shared" si="1"/>
        <v>초회</v>
      </c>
      <c r="E33" s="4">
        <f>INDEX('!참조_ENUM'!$F$3:$F$42,MATCH(F33,'!참조_ENUM'!$G$3:$G$42,0))</f>
        <v>112</v>
      </c>
      <c r="F33" s="61" t="s">
        <v>67</v>
      </c>
      <c r="G33" s="4">
        <v>100003</v>
      </c>
      <c r="H33" s="4">
        <v>5</v>
      </c>
      <c r="I33" s="4">
        <f>INDEX('!참조_ENUM'!$J$3:$J$5,MATCH(J33,'!참조_ENUM'!$K$3:$K$5,0))</f>
        <v>2</v>
      </c>
      <c r="J33" s="61" t="s">
        <v>79</v>
      </c>
      <c r="K33" s="4">
        <v>250000</v>
      </c>
      <c r="L33" s="4" t="b">
        <f t="shared" si="5"/>
        <v>1</v>
      </c>
      <c r="M33" s="4">
        <v>1</v>
      </c>
      <c r="N33" s="4"/>
    </row>
    <row r="34" spans="1:14">
      <c r="A34" s="43">
        <v>10030</v>
      </c>
      <c r="B34" s="4">
        <v>11001003</v>
      </c>
      <c r="C34" s="4" t="str">
        <f t="shared" si="0"/>
        <v>메인 스테이지</v>
      </c>
      <c r="D34" s="4" t="str">
        <f t="shared" si="1"/>
        <v>초회</v>
      </c>
      <c r="E34" s="4">
        <f>INDEX('!참조_ENUM'!$F$3:$F$42,MATCH(F34,'!참조_ENUM'!$G$3:$G$42,0))</f>
        <v>112</v>
      </c>
      <c r="F34" s="61" t="s">
        <v>67</v>
      </c>
      <c r="G34" s="4">
        <v>100004</v>
      </c>
      <c r="H34" s="4">
        <v>5</v>
      </c>
      <c r="I34" s="4">
        <f>INDEX('!참조_ENUM'!$J$3:$J$5,MATCH(J34,'!참조_ENUM'!$K$3:$K$5,0))</f>
        <v>2</v>
      </c>
      <c r="J34" s="61" t="s">
        <v>79</v>
      </c>
      <c r="K34" s="4">
        <v>250000</v>
      </c>
      <c r="L34" s="4" t="b">
        <f t="shared" si="5"/>
        <v>1</v>
      </c>
      <c r="M34" s="4">
        <v>2</v>
      </c>
      <c r="N34" s="4"/>
    </row>
    <row r="35" spans="1:14">
      <c r="A35" s="43">
        <v>10031</v>
      </c>
      <c r="B35" s="4">
        <v>11001003</v>
      </c>
      <c r="C35" s="4" t="str">
        <f t="shared" si="0"/>
        <v>메인 스테이지</v>
      </c>
      <c r="D35" s="4" t="str">
        <f t="shared" si="1"/>
        <v>초회</v>
      </c>
      <c r="E35" s="4">
        <f>INDEX('!참조_ENUM'!$F$3:$F$42,MATCH(F35,'!참조_ENUM'!$G$3:$G$42,0))</f>
        <v>112</v>
      </c>
      <c r="F35" s="61" t="s">
        <v>67</v>
      </c>
      <c r="G35" s="4">
        <v>100005</v>
      </c>
      <c r="H35" s="4">
        <v>5</v>
      </c>
      <c r="I35" s="4">
        <f>INDEX('!참조_ENUM'!$J$3:$J$5,MATCH(J35,'!참조_ENUM'!$K$3:$K$5,0))</f>
        <v>2</v>
      </c>
      <c r="J35" s="61" t="s">
        <v>79</v>
      </c>
      <c r="K35" s="4">
        <v>250000</v>
      </c>
      <c r="L35" s="4" t="b">
        <f t="shared" si="5"/>
        <v>0</v>
      </c>
      <c r="M35" s="4">
        <v>0</v>
      </c>
      <c r="N35" s="4"/>
    </row>
    <row r="36" spans="1:14">
      <c r="A36" s="43">
        <v>10032</v>
      </c>
      <c r="B36" s="4">
        <v>11001003</v>
      </c>
      <c r="C36" s="4" t="str">
        <f t="shared" si="0"/>
        <v>메인 스테이지</v>
      </c>
      <c r="D36" s="4" t="str">
        <f t="shared" si="1"/>
        <v>초회</v>
      </c>
      <c r="E36" s="4">
        <f>INDEX('!참조_ENUM'!$F$3:$F$42,MATCH(F36,'!참조_ENUM'!$G$3:$G$42,0))</f>
        <v>112</v>
      </c>
      <c r="F36" s="61" t="s">
        <v>67</v>
      </c>
      <c r="G36" s="4">
        <v>100006</v>
      </c>
      <c r="H36" s="4">
        <v>5</v>
      </c>
      <c r="I36" s="4">
        <f>INDEX('!참조_ENUM'!$J$3:$J$5,MATCH(J36,'!참조_ENUM'!$K$3:$K$5,0))</f>
        <v>2</v>
      </c>
      <c r="J36" s="61" t="s">
        <v>79</v>
      </c>
      <c r="K36" s="4">
        <v>250000</v>
      </c>
      <c r="L36" s="4" t="b">
        <f t="shared" si="5"/>
        <v>0</v>
      </c>
      <c r="M36" s="4">
        <v>0</v>
      </c>
      <c r="N36" s="4"/>
    </row>
    <row r="37" spans="1:14" s="46" customFormat="1">
      <c r="A37" s="43">
        <v>10033</v>
      </c>
      <c r="B37" s="45">
        <v>12001003</v>
      </c>
      <c r="C37" s="45" t="str">
        <f t="shared" si="0"/>
        <v>메인 스테이지</v>
      </c>
      <c r="D37" s="45" t="str">
        <f t="shared" si="1"/>
        <v>별 보상</v>
      </c>
      <c r="E37" s="45">
        <f>INDEX('!참조_ENUM'!$F$3:$F$42,MATCH(F37,'!참조_ENUM'!$G$3:$G$42,0))</f>
        <v>2</v>
      </c>
      <c r="F37" s="61" t="s">
        <v>62</v>
      </c>
      <c r="G37" s="45">
        <v>30</v>
      </c>
      <c r="H37" s="45">
        <v>30</v>
      </c>
      <c r="I37" s="45">
        <f>INDEX('!참조_ENUM'!$J$3:$J$5,MATCH(J37,'!참조_ENUM'!$K$3:$K$5,0))</f>
        <v>1</v>
      </c>
      <c r="J37" s="61" t="s">
        <v>78</v>
      </c>
      <c r="K37" s="45">
        <v>1000000</v>
      </c>
      <c r="L37" s="45" t="b">
        <f t="shared" si="5"/>
        <v>1</v>
      </c>
      <c r="M37" s="45">
        <v>1</v>
      </c>
      <c r="N37" s="45"/>
    </row>
    <row r="38" spans="1:14" s="44" customFormat="1">
      <c r="A38" s="43">
        <v>10034</v>
      </c>
      <c r="B38" s="43">
        <v>10001004</v>
      </c>
      <c r="C38" s="43" t="str">
        <f t="shared" si="0"/>
        <v>메인 스테이지</v>
      </c>
      <c r="D38" s="43" t="str">
        <f t="shared" si="1"/>
        <v>통상</v>
      </c>
      <c r="E38" s="43">
        <f>INDEX('!참조_ENUM'!$F$3:$F$42,MATCH(F38,'!참조_ENUM'!$G$3:$G$42,0))</f>
        <v>1000</v>
      </c>
      <c r="F38" s="61" t="s">
        <v>72</v>
      </c>
      <c r="G38" s="43">
        <v>16</v>
      </c>
      <c r="H38" s="43">
        <v>5</v>
      </c>
      <c r="I38" s="43">
        <f>INDEX('!참조_ENUM'!$J$3:$J$5,MATCH(J38,'!참조_ENUM'!$K$3:$K$5,0))</f>
        <v>1</v>
      </c>
      <c r="J38" s="61" t="s">
        <v>78</v>
      </c>
      <c r="K38" s="43">
        <v>1000000</v>
      </c>
      <c r="L38" s="43" t="b">
        <f t="shared" si="5"/>
        <v>0</v>
      </c>
      <c r="M38" s="43">
        <v>0</v>
      </c>
      <c r="N38" s="43"/>
    </row>
    <row r="39" spans="1:14" s="44" customFormat="1">
      <c r="A39" s="43">
        <v>10035</v>
      </c>
      <c r="B39" s="43">
        <v>10001004</v>
      </c>
      <c r="C39" s="43" t="str">
        <f t="shared" si="0"/>
        <v>메인 스테이지</v>
      </c>
      <c r="D39" s="43" t="str">
        <f t="shared" si="1"/>
        <v>통상</v>
      </c>
      <c r="E39" s="43">
        <f>INDEX('!참조_ENUM'!$F$3:$F$42,MATCH(F39,'!참조_ENUM'!$G$3:$G$42,0))</f>
        <v>1000</v>
      </c>
      <c r="F39" s="61" t="s">
        <v>72</v>
      </c>
      <c r="G39" s="43">
        <v>6</v>
      </c>
      <c r="H39" s="43">
        <v>10</v>
      </c>
      <c r="I39" s="43">
        <f>INDEX('!참조_ENUM'!$J$3:$J$5,MATCH(J39,'!참조_ENUM'!$K$3:$K$5,0))</f>
        <v>1</v>
      </c>
      <c r="J39" s="61" t="s">
        <v>78</v>
      </c>
      <c r="K39" s="43">
        <v>1000000</v>
      </c>
      <c r="L39" s="43" t="b">
        <f t="shared" si="5"/>
        <v>0</v>
      </c>
      <c r="M39" s="43">
        <v>0</v>
      </c>
      <c r="N39" s="43"/>
    </row>
    <row r="40" spans="1:14" s="44" customFormat="1">
      <c r="A40" s="43">
        <v>10036</v>
      </c>
      <c r="B40" s="43">
        <v>10001004</v>
      </c>
      <c r="C40" s="43" t="str">
        <f t="shared" si="0"/>
        <v>메인 스테이지</v>
      </c>
      <c r="D40" s="43" t="str">
        <f t="shared" si="1"/>
        <v>통상</v>
      </c>
      <c r="E40" s="43">
        <f>INDEX('!참조_ENUM'!$F$3:$F$42,MATCH(F40,'!참조_ENUM'!$G$3:$G$42,0))</f>
        <v>112</v>
      </c>
      <c r="F40" s="61" t="s">
        <v>67</v>
      </c>
      <c r="G40" s="43">
        <v>100001</v>
      </c>
      <c r="H40" s="43">
        <v>1</v>
      </c>
      <c r="I40" s="43">
        <f>INDEX('!참조_ENUM'!$J$3:$J$5,MATCH(J40,'!참조_ENUM'!$K$3:$K$5,0))</f>
        <v>1</v>
      </c>
      <c r="J40" s="61" t="s">
        <v>78</v>
      </c>
      <c r="K40" s="43">
        <v>250000</v>
      </c>
      <c r="L40" s="43" t="b">
        <f t="shared" si="5"/>
        <v>1</v>
      </c>
      <c r="M40" s="43">
        <v>1</v>
      </c>
      <c r="N40" s="43"/>
    </row>
    <row r="41" spans="1:14" s="44" customFormat="1">
      <c r="A41" s="43">
        <v>10037</v>
      </c>
      <c r="B41" s="43">
        <v>10001004</v>
      </c>
      <c r="C41" s="43" t="str">
        <f t="shared" si="0"/>
        <v>메인 스테이지</v>
      </c>
      <c r="D41" s="43" t="str">
        <f t="shared" si="1"/>
        <v>통상</v>
      </c>
      <c r="E41" s="43">
        <f>INDEX('!참조_ENUM'!$F$3:$F$42,MATCH(F41,'!참조_ENUM'!$G$3:$G$42,0))</f>
        <v>112</v>
      </c>
      <c r="F41" s="61" t="s">
        <v>67</v>
      </c>
      <c r="G41" s="43">
        <v>100002</v>
      </c>
      <c r="H41" s="43">
        <v>1</v>
      </c>
      <c r="I41" s="43">
        <f>INDEX('!참조_ENUM'!$J$3:$J$5,MATCH(J41,'!참조_ENUM'!$K$3:$K$5,0))</f>
        <v>1</v>
      </c>
      <c r="J41" s="61" t="s">
        <v>78</v>
      </c>
      <c r="K41" s="43">
        <v>250000</v>
      </c>
      <c r="L41" s="43" t="b">
        <f>IF(M41&gt;0,TRUE,FALSE)</f>
        <v>1</v>
      </c>
      <c r="M41" s="43">
        <v>2</v>
      </c>
      <c r="N41" s="43"/>
    </row>
    <row r="42" spans="1:14" s="44" customFormat="1">
      <c r="A42" s="43">
        <v>10038</v>
      </c>
      <c r="B42" s="43">
        <v>10001004</v>
      </c>
      <c r="C42" s="43" t="str">
        <f t="shared" si="0"/>
        <v>메인 스테이지</v>
      </c>
      <c r="D42" s="43" t="str">
        <f t="shared" si="1"/>
        <v>통상</v>
      </c>
      <c r="E42" s="43">
        <f>INDEX('!참조_ENUM'!$F$3:$F$42,MATCH(F42,'!참조_ENUM'!$G$3:$G$42,0))</f>
        <v>112</v>
      </c>
      <c r="F42" s="61" t="s">
        <v>67</v>
      </c>
      <c r="G42" s="43">
        <v>100003</v>
      </c>
      <c r="H42" s="43">
        <v>1</v>
      </c>
      <c r="I42" s="43">
        <f>INDEX('!참조_ENUM'!$J$3:$J$5,MATCH(J42,'!참조_ENUM'!$K$3:$K$5,0))</f>
        <v>1</v>
      </c>
      <c r="J42" s="61" t="s">
        <v>78</v>
      </c>
      <c r="K42" s="43">
        <v>250000</v>
      </c>
      <c r="L42" s="43" t="b">
        <f t="shared" ref="L42:L51" si="6">IF(M42&gt;0,TRUE,FALSE)</f>
        <v>1</v>
      </c>
      <c r="M42" s="43">
        <v>3</v>
      </c>
      <c r="N42" s="43"/>
    </row>
    <row r="43" spans="1:14" s="44" customFormat="1">
      <c r="A43" s="43">
        <v>10039</v>
      </c>
      <c r="B43" s="43">
        <v>10001004</v>
      </c>
      <c r="C43" s="43" t="str">
        <f t="shared" si="0"/>
        <v>메인 스테이지</v>
      </c>
      <c r="D43" s="43" t="str">
        <f t="shared" si="1"/>
        <v>통상</v>
      </c>
      <c r="E43" s="43">
        <f>INDEX('!참조_ENUM'!$F$3:$F$42,MATCH(F43,'!참조_ENUM'!$G$3:$G$42,0))</f>
        <v>112</v>
      </c>
      <c r="F43" s="61" t="s">
        <v>67</v>
      </c>
      <c r="G43" s="43">
        <v>100004</v>
      </c>
      <c r="H43" s="43">
        <v>1</v>
      </c>
      <c r="I43" s="43">
        <f>INDEX('!참조_ENUM'!$J$3:$J$5,MATCH(J43,'!참조_ENUM'!$K$3:$K$5,0))</f>
        <v>1</v>
      </c>
      <c r="J43" s="61" t="s">
        <v>78</v>
      </c>
      <c r="K43" s="43">
        <v>250000</v>
      </c>
      <c r="L43" s="43" t="b">
        <f t="shared" si="6"/>
        <v>0</v>
      </c>
      <c r="M43" s="43">
        <v>0</v>
      </c>
      <c r="N43" s="43"/>
    </row>
    <row r="44" spans="1:14">
      <c r="A44" s="43">
        <v>10040</v>
      </c>
      <c r="B44" s="4">
        <v>11001004</v>
      </c>
      <c r="C44" s="4" t="str">
        <f t="shared" si="0"/>
        <v>메인 스테이지</v>
      </c>
      <c r="D44" s="4" t="str">
        <f t="shared" si="1"/>
        <v>초회</v>
      </c>
      <c r="E44" s="4">
        <f>INDEX('!참조_ENUM'!$F$3:$F$42,MATCH(F44,'!참조_ENUM'!$G$3:$G$42,0))</f>
        <v>112</v>
      </c>
      <c r="F44" s="61" t="s">
        <v>67</v>
      </c>
      <c r="G44" s="4">
        <v>100003</v>
      </c>
      <c r="H44" s="4">
        <v>5</v>
      </c>
      <c r="I44" s="4">
        <f>INDEX('!참조_ENUM'!$J$3:$J$5,MATCH(J44,'!참조_ENUM'!$K$3:$K$5,0))</f>
        <v>2</v>
      </c>
      <c r="J44" s="61" t="s">
        <v>79</v>
      </c>
      <c r="K44" s="4">
        <v>250000</v>
      </c>
      <c r="L44" s="4" t="b">
        <f t="shared" si="6"/>
        <v>1</v>
      </c>
      <c r="M44" s="4">
        <v>1</v>
      </c>
      <c r="N44" s="4"/>
    </row>
    <row r="45" spans="1:14">
      <c r="A45" s="43">
        <v>10041</v>
      </c>
      <c r="B45" s="4">
        <v>11001004</v>
      </c>
      <c r="C45" s="4" t="str">
        <f t="shared" si="0"/>
        <v>메인 스테이지</v>
      </c>
      <c r="D45" s="4" t="str">
        <f t="shared" si="1"/>
        <v>초회</v>
      </c>
      <c r="E45" s="4">
        <f>INDEX('!참조_ENUM'!$F$3:$F$42,MATCH(F45,'!참조_ENUM'!$G$3:$G$42,0))</f>
        <v>112</v>
      </c>
      <c r="F45" s="61" t="s">
        <v>67</v>
      </c>
      <c r="G45" s="4">
        <v>100004</v>
      </c>
      <c r="H45" s="4">
        <v>5</v>
      </c>
      <c r="I45" s="4">
        <f>INDEX('!참조_ENUM'!$J$3:$J$5,MATCH(J45,'!참조_ENUM'!$K$3:$K$5,0))</f>
        <v>2</v>
      </c>
      <c r="J45" s="61" t="s">
        <v>79</v>
      </c>
      <c r="K45" s="4">
        <v>250000</v>
      </c>
      <c r="L45" s="4" t="b">
        <f t="shared" si="6"/>
        <v>1</v>
      </c>
      <c r="M45" s="4">
        <v>2</v>
      </c>
      <c r="N45" s="4"/>
    </row>
    <row r="46" spans="1:14">
      <c r="A46" s="43">
        <v>10042</v>
      </c>
      <c r="B46" s="4">
        <v>11001004</v>
      </c>
      <c r="C46" s="4" t="str">
        <f t="shared" si="0"/>
        <v>메인 스테이지</v>
      </c>
      <c r="D46" s="4" t="str">
        <f t="shared" si="1"/>
        <v>초회</v>
      </c>
      <c r="E46" s="4">
        <f>INDEX('!참조_ENUM'!$F$3:$F$42,MATCH(F46,'!참조_ENUM'!$G$3:$G$42,0))</f>
        <v>112</v>
      </c>
      <c r="F46" s="61" t="s">
        <v>67</v>
      </c>
      <c r="G46" s="4">
        <v>100005</v>
      </c>
      <c r="H46" s="4">
        <v>5</v>
      </c>
      <c r="I46" s="4">
        <f>INDEX('!참조_ENUM'!$J$3:$J$5,MATCH(J46,'!참조_ENUM'!$K$3:$K$5,0))</f>
        <v>2</v>
      </c>
      <c r="J46" s="61" t="s">
        <v>79</v>
      </c>
      <c r="K46" s="4">
        <v>250000</v>
      </c>
      <c r="L46" s="4" t="b">
        <f t="shared" si="6"/>
        <v>0</v>
      </c>
      <c r="M46" s="4">
        <v>0</v>
      </c>
      <c r="N46" s="4"/>
    </row>
    <row r="47" spans="1:14">
      <c r="A47" s="43">
        <v>10043</v>
      </c>
      <c r="B47" s="4">
        <v>11001004</v>
      </c>
      <c r="C47" s="4" t="str">
        <f t="shared" si="0"/>
        <v>메인 스테이지</v>
      </c>
      <c r="D47" s="4" t="str">
        <f t="shared" si="1"/>
        <v>초회</v>
      </c>
      <c r="E47" s="4">
        <f>INDEX('!참조_ENUM'!$F$3:$F$42,MATCH(F47,'!참조_ENUM'!$G$3:$G$42,0))</f>
        <v>112</v>
      </c>
      <c r="F47" s="61" t="s">
        <v>67</v>
      </c>
      <c r="G47" s="4">
        <v>100006</v>
      </c>
      <c r="H47" s="4">
        <v>5</v>
      </c>
      <c r="I47" s="4">
        <f>INDEX('!참조_ENUM'!$J$3:$J$5,MATCH(J47,'!참조_ENUM'!$K$3:$K$5,0))</f>
        <v>2</v>
      </c>
      <c r="J47" s="61" t="s">
        <v>79</v>
      </c>
      <c r="K47" s="4">
        <v>250000</v>
      </c>
      <c r="L47" s="4" t="b">
        <f t="shared" si="6"/>
        <v>0</v>
      </c>
      <c r="M47" s="4">
        <v>0</v>
      </c>
      <c r="N47" s="4"/>
    </row>
    <row r="48" spans="1:14" s="46" customFormat="1">
      <c r="A48" s="43">
        <v>10044</v>
      </c>
      <c r="B48" s="45">
        <v>12001004</v>
      </c>
      <c r="C48" s="45" t="str">
        <f t="shared" si="0"/>
        <v>메인 스테이지</v>
      </c>
      <c r="D48" s="45" t="str">
        <f t="shared" si="1"/>
        <v>별 보상</v>
      </c>
      <c r="E48" s="45">
        <f>INDEX('!참조_ENUM'!$F$3:$F$42,MATCH(F48,'!참조_ENUM'!$G$3:$G$42,0))</f>
        <v>2</v>
      </c>
      <c r="F48" s="61" t="s">
        <v>62</v>
      </c>
      <c r="G48" s="45">
        <v>30</v>
      </c>
      <c r="H48" s="45">
        <v>30</v>
      </c>
      <c r="I48" s="45">
        <f>INDEX('!참조_ENUM'!$J$3:$J$5,MATCH(J48,'!참조_ENUM'!$K$3:$K$5,0))</f>
        <v>1</v>
      </c>
      <c r="J48" s="61" t="s">
        <v>78</v>
      </c>
      <c r="K48" s="45">
        <v>1000000</v>
      </c>
      <c r="L48" s="45" t="b">
        <f t="shared" si="6"/>
        <v>1</v>
      </c>
      <c r="M48" s="45">
        <v>1</v>
      </c>
      <c r="N48" s="45"/>
    </row>
    <row r="49" spans="1:14" s="44" customFormat="1">
      <c r="A49" s="43">
        <v>10045</v>
      </c>
      <c r="B49" s="43">
        <v>10001005</v>
      </c>
      <c r="C49" s="43" t="str">
        <f t="shared" si="0"/>
        <v>메인 스테이지</v>
      </c>
      <c r="D49" s="43" t="str">
        <f t="shared" si="1"/>
        <v>통상</v>
      </c>
      <c r="E49" s="43">
        <f>INDEX('!참조_ENUM'!$F$3:$F$42,MATCH(F49,'!참조_ENUM'!$G$3:$G$42,0))</f>
        <v>1000</v>
      </c>
      <c r="F49" s="61" t="s">
        <v>72</v>
      </c>
      <c r="G49" s="43">
        <v>16</v>
      </c>
      <c r="H49" s="43">
        <v>5</v>
      </c>
      <c r="I49" s="43">
        <f>INDEX('!참조_ENUM'!$J$3:$J$5,MATCH(J49,'!참조_ENUM'!$K$3:$K$5,0))</f>
        <v>1</v>
      </c>
      <c r="J49" s="61" t="s">
        <v>78</v>
      </c>
      <c r="K49" s="43">
        <v>1000000</v>
      </c>
      <c r="L49" s="43" t="b">
        <f t="shared" si="6"/>
        <v>0</v>
      </c>
      <c r="M49" s="43">
        <v>0</v>
      </c>
      <c r="N49" s="43"/>
    </row>
    <row r="50" spans="1:14" s="44" customFormat="1">
      <c r="A50" s="43">
        <v>10046</v>
      </c>
      <c r="B50" s="43">
        <v>10001005</v>
      </c>
      <c r="C50" s="43" t="str">
        <f t="shared" si="0"/>
        <v>메인 스테이지</v>
      </c>
      <c r="D50" s="43" t="str">
        <f t="shared" si="1"/>
        <v>통상</v>
      </c>
      <c r="E50" s="43">
        <f>INDEX('!참조_ENUM'!$F$3:$F$42,MATCH(F50,'!참조_ENUM'!$G$3:$G$42,0))</f>
        <v>1000</v>
      </c>
      <c r="F50" s="61" t="s">
        <v>72</v>
      </c>
      <c r="G50" s="43">
        <v>6</v>
      </c>
      <c r="H50" s="43">
        <v>10</v>
      </c>
      <c r="I50" s="43">
        <f>INDEX('!참조_ENUM'!$J$3:$J$5,MATCH(J50,'!참조_ENUM'!$K$3:$K$5,0))</f>
        <v>1</v>
      </c>
      <c r="J50" s="61" t="s">
        <v>78</v>
      </c>
      <c r="K50" s="43">
        <v>1000000</v>
      </c>
      <c r="L50" s="43" t="b">
        <f t="shared" si="6"/>
        <v>0</v>
      </c>
      <c r="M50" s="43">
        <v>0</v>
      </c>
      <c r="N50" s="43"/>
    </row>
    <row r="51" spans="1:14" s="44" customFormat="1">
      <c r="A51" s="43">
        <v>10047</v>
      </c>
      <c r="B51" s="43">
        <v>10001005</v>
      </c>
      <c r="C51" s="43" t="str">
        <f t="shared" si="0"/>
        <v>메인 스테이지</v>
      </c>
      <c r="D51" s="43" t="str">
        <f t="shared" si="1"/>
        <v>통상</v>
      </c>
      <c r="E51" s="43">
        <f>INDEX('!참조_ENUM'!$F$3:$F$42,MATCH(F51,'!참조_ENUM'!$G$3:$G$42,0))</f>
        <v>112</v>
      </c>
      <c r="F51" s="61" t="s">
        <v>67</v>
      </c>
      <c r="G51" s="43">
        <v>100001</v>
      </c>
      <c r="H51" s="43">
        <v>1</v>
      </c>
      <c r="I51" s="43">
        <f>INDEX('!참조_ENUM'!$J$3:$J$5,MATCH(J51,'!참조_ENUM'!$K$3:$K$5,0))</f>
        <v>1</v>
      </c>
      <c r="J51" s="61" t="s">
        <v>78</v>
      </c>
      <c r="K51" s="43">
        <v>250000</v>
      </c>
      <c r="L51" s="43" t="b">
        <f t="shared" si="6"/>
        <v>1</v>
      </c>
      <c r="M51" s="43">
        <v>1</v>
      </c>
      <c r="N51" s="43"/>
    </row>
    <row r="52" spans="1:14" s="44" customFormat="1">
      <c r="A52" s="43">
        <v>10048</v>
      </c>
      <c r="B52" s="43">
        <v>10001005</v>
      </c>
      <c r="C52" s="43" t="str">
        <f t="shared" si="0"/>
        <v>메인 스테이지</v>
      </c>
      <c r="D52" s="43" t="str">
        <f t="shared" si="1"/>
        <v>통상</v>
      </c>
      <c r="E52" s="43">
        <f>INDEX('!참조_ENUM'!$F$3:$F$42,MATCH(F52,'!참조_ENUM'!$G$3:$G$42,0))</f>
        <v>112</v>
      </c>
      <c r="F52" s="61" t="s">
        <v>67</v>
      </c>
      <c r="G52" s="43">
        <v>100002</v>
      </c>
      <c r="H52" s="43">
        <v>1</v>
      </c>
      <c r="I52" s="43">
        <f>INDEX('!참조_ENUM'!$J$3:$J$5,MATCH(J52,'!참조_ENUM'!$K$3:$K$5,0))</f>
        <v>1</v>
      </c>
      <c r="J52" s="61" t="s">
        <v>78</v>
      </c>
      <c r="K52" s="43">
        <v>250000</v>
      </c>
      <c r="L52" s="43" t="b">
        <f>IF(M52&gt;0,TRUE,FALSE)</f>
        <v>1</v>
      </c>
      <c r="M52" s="43">
        <v>2</v>
      </c>
      <c r="N52" s="43"/>
    </row>
    <row r="53" spans="1:14" s="44" customFormat="1">
      <c r="A53" s="43">
        <v>10049</v>
      </c>
      <c r="B53" s="43">
        <v>10001005</v>
      </c>
      <c r="C53" s="43" t="str">
        <f t="shared" si="0"/>
        <v>메인 스테이지</v>
      </c>
      <c r="D53" s="43" t="str">
        <f t="shared" si="1"/>
        <v>통상</v>
      </c>
      <c r="E53" s="43">
        <f>INDEX('!참조_ENUM'!$F$3:$F$42,MATCH(F53,'!참조_ENUM'!$G$3:$G$42,0))</f>
        <v>112</v>
      </c>
      <c r="F53" s="61" t="s">
        <v>67</v>
      </c>
      <c r="G53" s="43">
        <v>100003</v>
      </c>
      <c r="H53" s="43">
        <v>1</v>
      </c>
      <c r="I53" s="43">
        <f>INDEX('!참조_ENUM'!$J$3:$J$5,MATCH(J53,'!참조_ENUM'!$K$3:$K$5,0))</f>
        <v>1</v>
      </c>
      <c r="J53" s="61" t="s">
        <v>78</v>
      </c>
      <c r="K53" s="43">
        <v>250000</v>
      </c>
      <c r="L53" s="43" t="b">
        <f t="shared" ref="L53:L62" si="7">IF(M53&gt;0,TRUE,FALSE)</f>
        <v>1</v>
      </c>
      <c r="M53" s="43">
        <v>3</v>
      </c>
      <c r="N53" s="43"/>
    </row>
    <row r="54" spans="1:14" s="44" customFormat="1">
      <c r="A54" s="43">
        <v>10050</v>
      </c>
      <c r="B54" s="43">
        <v>10001005</v>
      </c>
      <c r="C54" s="43" t="str">
        <f t="shared" si="0"/>
        <v>메인 스테이지</v>
      </c>
      <c r="D54" s="43" t="str">
        <f t="shared" si="1"/>
        <v>통상</v>
      </c>
      <c r="E54" s="43">
        <f>INDEX('!참조_ENUM'!$F$3:$F$42,MATCH(F54,'!참조_ENUM'!$G$3:$G$42,0))</f>
        <v>112</v>
      </c>
      <c r="F54" s="61" t="s">
        <v>67</v>
      </c>
      <c r="G54" s="43">
        <v>100004</v>
      </c>
      <c r="H54" s="43">
        <v>1</v>
      </c>
      <c r="I54" s="43">
        <f>INDEX('!참조_ENUM'!$J$3:$J$5,MATCH(J54,'!참조_ENUM'!$K$3:$K$5,0))</f>
        <v>1</v>
      </c>
      <c r="J54" s="61" t="s">
        <v>78</v>
      </c>
      <c r="K54" s="43">
        <v>250000</v>
      </c>
      <c r="L54" s="43" t="b">
        <f t="shared" si="7"/>
        <v>0</v>
      </c>
      <c r="M54" s="43">
        <v>0</v>
      </c>
      <c r="N54" s="43"/>
    </row>
    <row r="55" spans="1:14">
      <c r="A55" s="43">
        <v>10051</v>
      </c>
      <c r="B55" s="4">
        <v>11001005</v>
      </c>
      <c r="C55" s="4" t="str">
        <f t="shared" si="0"/>
        <v>메인 스테이지</v>
      </c>
      <c r="D55" s="4" t="str">
        <f t="shared" si="1"/>
        <v>초회</v>
      </c>
      <c r="E55" s="4">
        <f>INDEX('!참조_ENUM'!$F$3:$F$42,MATCH(F55,'!참조_ENUM'!$G$3:$G$42,0))</f>
        <v>112</v>
      </c>
      <c r="F55" s="61" t="s">
        <v>67</v>
      </c>
      <c r="G55" s="4">
        <v>100003</v>
      </c>
      <c r="H55" s="4">
        <v>5</v>
      </c>
      <c r="I55" s="4">
        <f>INDEX('!참조_ENUM'!$J$3:$J$5,MATCH(J55,'!참조_ENUM'!$K$3:$K$5,0))</f>
        <v>2</v>
      </c>
      <c r="J55" s="61" t="s">
        <v>79</v>
      </c>
      <c r="K55" s="4">
        <v>250000</v>
      </c>
      <c r="L55" s="4" t="b">
        <f t="shared" si="7"/>
        <v>1</v>
      </c>
      <c r="M55" s="4">
        <v>1</v>
      </c>
      <c r="N55" s="4"/>
    </row>
    <row r="56" spans="1:14">
      <c r="A56" s="43">
        <v>10052</v>
      </c>
      <c r="B56" s="4">
        <v>11001005</v>
      </c>
      <c r="C56" s="4" t="str">
        <f t="shared" si="0"/>
        <v>메인 스테이지</v>
      </c>
      <c r="D56" s="4" t="str">
        <f t="shared" si="1"/>
        <v>초회</v>
      </c>
      <c r="E56" s="4">
        <f>INDEX('!참조_ENUM'!$F$3:$F$42,MATCH(F56,'!참조_ENUM'!$G$3:$G$42,0))</f>
        <v>112</v>
      </c>
      <c r="F56" s="61" t="s">
        <v>67</v>
      </c>
      <c r="G56" s="4">
        <v>100004</v>
      </c>
      <c r="H56" s="4">
        <v>5</v>
      </c>
      <c r="I56" s="4">
        <f>INDEX('!참조_ENUM'!$J$3:$J$5,MATCH(J56,'!참조_ENUM'!$K$3:$K$5,0))</f>
        <v>2</v>
      </c>
      <c r="J56" s="61" t="s">
        <v>79</v>
      </c>
      <c r="K56" s="4">
        <v>250000</v>
      </c>
      <c r="L56" s="4" t="b">
        <f t="shared" si="7"/>
        <v>1</v>
      </c>
      <c r="M56" s="4">
        <v>2</v>
      </c>
      <c r="N56" s="4"/>
    </row>
    <row r="57" spans="1:14">
      <c r="A57" s="43">
        <v>10053</v>
      </c>
      <c r="B57" s="4">
        <v>11001005</v>
      </c>
      <c r="C57" s="4" t="str">
        <f t="shared" si="0"/>
        <v>메인 스테이지</v>
      </c>
      <c r="D57" s="4" t="str">
        <f t="shared" si="1"/>
        <v>초회</v>
      </c>
      <c r="E57" s="4">
        <f>INDEX('!참조_ENUM'!$F$3:$F$42,MATCH(F57,'!참조_ENUM'!$G$3:$G$42,0))</f>
        <v>112</v>
      </c>
      <c r="F57" s="61" t="s">
        <v>67</v>
      </c>
      <c r="G57" s="4">
        <v>100005</v>
      </c>
      <c r="H57" s="4">
        <v>5</v>
      </c>
      <c r="I57" s="4">
        <f>INDEX('!참조_ENUM'!$J$3:$J$5,MATCH(J57,'!참조_ENUM'!$K$3:$K$5,0))</f>
        <v>2</v>
      </c>
      <c r="J57" s="61" t="s">
        <v>79</v>
      </c>
      <c r="K57" s="4">
        <v>250000</v>
      </c>
      <c r="L57" s="4" t="b">
        <f t="shared" si="7"/>
        <v>0</v>
      </c>
      <c r="M57" s="4">
        <v>0</v>
      </c>
      <c r="N57" s="4"/>
    </row>
    <row r="58" spans="1:14">
      <c r="A58" s="43">
        <v>10054</v>
      </c>
      <c r="B58" s="4">
        <v>11001005</v>
      </c>
      <c r="C58" s="4" t="str">
        <f t="shared" si="0"/>
        <v>메인 스테이지</v>
      </c>
      <c r="D58" s="4" t="str">
        <f t="shared" si="1"/>
        <v>초회</v>
      </c>
      <c r="E58" s="4">
        <f>INDEX('!참조_ENUM'!$F$3:$F$42,MATCH(F58,'!참조_ENUM'!$G$3:$G$42,0))</f>
        <v>112</v>
      </c>
      <c r="F58" s="61" t="s">
        <v>67</v>
      </c>
      <c r="G58" s="4">
        <v>100006</v>
      </c>
      <c r="H58" s="4">
        <v>5</v>
      </c>
      <c r="I58" s="4">
        <f>INDEX('!참조_ENUM'!$J$3:$J$5,MATCH(J58,'!참조_ENUM'!$K$3:$K$5,0))</f>
        <v>2</v>
      </c>
      <c r="J58" s="61" t="s">
        <v>79</v>
      </c>
      <c r="K58" s="4">
        <v>250000</v>
      </c>
      <c r="L58" s="4" t="b">
        <f t="shared" si="7"/>
        <v>0</v>
      </c>
      <c r="M58" s="4">
        <v>0</v>
      </c>
      <c r="N58" s="4"/>
    </row>
    <row r="59" spans="1:14" s="46" customFormat="1">
      <c r="A59" s="43">
        <v>10055</v>
      </c>
      <c r="B59" s="45">
        <v>12001005</v>
      </c>
      <c r="C59" s="45" t="str">
        <f t="shared" si="0"/>
        <v>메인 스테이지</v>
      </c>
      <c r="D59" s="45" t="str">
        <f t="shared" si="1"/>
        <v>별 보상</v>
      </c>
      <c r="E59" s="45">
        <f>INDEX('!참조_ENUM'!$F$3:$F$42,MATCH(F59,'!참조_ENUM'!$G$3:$G$42,0))</f>
        <v>2</v>
      </c>
      <c r="F59" s="61" t="s">
        <v>62</v>
      </c>
      <c r="G59" s="45">
        <v>30</v>
      </c>
      <c r="H59" s="45">
        <v>30</v>
      </c>
      <c r="I59" s="45">
        <f>INDEX('!참조_ENUM'!$J$3:$J$5,MATCH(J59,'!참조_ENUM'!$K$3:$K$5,0))</f>
        <v>1</v>
      </c>
      <c r="J59" s="61" t="s">
        <v>78</v>
      </c>
      <c r="K59" s="45">
        <v>1000000</v>
      </c>
      <c r="L59" s="45" t="b">
        <f t="shared" si="7"/>
        <v>1</v>
      </c>
      <c r="M59" s="45">
        <v>1</v>
      </c>
      <c r="N59" s="45"/>
    </row>
    <row r="60" spans="1:14" s="44" customFormat="1">
      <c r="A60" s="43">
        <v>10056</v>
      </c>
      <c r="B60" s="43">
        <v>10001006</v>
      </c>
      <c r="C60" s="43" t="str">
        <f t="shared" si="0"/>
        <v>메인 스테이지</v>
      </c>
      <c r="D60" s="43" t="str">
        <f t="shared" si="1"/>
        <v>통상</v>
      </c>
      <c r="E60" s="43">
        <f>INDEX('!참조_ENUM'!$F$3:$F$42,MATCH(F60,'!참조_ENUM'!$G$3:$G$42,0))</f>
        <v>1000</v>
      </c>
      <c r="F60" s="61" t="s">
        <v>72</v>
      </c>
      <c r="G60" s="43">
        <v>16</v>
      </c>
      <c r="H60" s="43">
        <v>5</v>
      </c>
      <c r="I60" s="43">
        <f>INDEX('!참조_ENUM'!$J$3:$J$5,MATCH(J60,'!참조_ENUM'!$K$3:$K$5,0))</f>
        <v>1</v>
      </c>
      <c r="J60" s="61" t="s">
        <v>78</v>
      </c>
      <c r="K60" s="43">
        <v>1000000</v>
      </c>
      <c r="L60" s="43" t="b">
        <f t="shared" si="7"/>
        <v>0</v>
      </c>
      <c r="M60" s="43">
        <v>0</v>
      </c>
      <c r="N60" s="43"/>
    </row>
    <row r="61" spans="1:14" s="44" customFormat="1">
      <c r="A61" s="43">
        <v>10057</v>
      </c>
      <c r="B61" s="43">
        <v>10001006</v>
      </c>
      <c r="C61" s="43" t="str">
        <f t="shared" si="0"/>
        <v>메인 스테이지</v>
      </c>
      <c r="D61" s="43" t="str">
        <f t="shared" si="1"/>
        <v>통상</v>
      </c>
      <c r="E61" s="43">
        <f>INDEX('!참조_ENUM'!$F$3:$F$42,MATCH(F61,'!참조_ENUM'!$G$3:$G$42,0))</f>
        <v>1000</v>
      </c>
      <c r="F61" s="61" t="s">
        <v>72</v>
      </c>
      <c r="G61" s="43">
        <v>6</v>
      </c>
      <c r="H61" s="43">
        <v>10</v>
      </c>
      <c r="I61" s="43">
        <f>INDEX('!참조_ENUM'!$J$3:$J$5,MATCH(J61,'!참조_ENUM'!$K$3:$K$5,0))</f>
        <v>1</v>
      </c>
      <c r="J61" s="61" t="s">
        <v>78</v>
      </c>
      <c r="K61" s="43">
        <v>1000000</v>
      </c>
      <c r="L61" s="43" t="b">
        <f t="shared" si="7"/>
        <v>0</v>
      </c>
      <c r="M61" s="43">
        <v>0</v>
      </c>
      <c r="N61" s="43"/>
    </row>
    <row r="62" spans="1:14" s="44" customFormat="1">
      <c r="A62" s="43">
        <v>10058</v>
      </c>
      <c r="B62" s="43">
        <v>10001006</v>
      </c>
      <c r="C62" s="43" t="str">
        <f t="shared" si="0"/>
        <v>메인 스테이지</v>
      </c>
      <c r="D62" s="43" t="str">
        <f t="shared" si="1"/>
        <v>통상</v>
      </c>
      <c r="E62" s="43">
        <f>INDEX('!참조_ENUM'!$F$3:$F$42,MATCH(F62,'!참조_ENUM'!$G$3:$G$42,0))</f>
        <v>112</v>
      </c>
      <c r="F62" s="61" t="s">
        <v>67</v>
      </c>
      <c r="G62" s="43">
        <v>100001</v>
      </c>
      <c r="H62" s="43">
        <v>1</v>
      </c>
      <c r="I62" s="43">
        <f>INDEX('!참조_ENUM'!$J$3:$J$5,MATCH(J62,'!참조_ENUM'!$K$3:$K$5,0))</f>
        <v>1</v>
      </c>
      <c r="J62" s="61" t="s">
        <v>78</v>
      </c>
      <c r="K62" s="43">
        <v>250000</v>
      </c>
      <c r="L62" s="43" t="b">
        <f t="shared" si="7"/>
        <v>1</v>
      </c>
      <c r="M62" s="43">
        <v>1</v>
      </c>
      <c r="N62" s="43"/>
    </row>
    <row r="63" spans="1:14" s="44" customFormat="1">
      <c r="A63" s="43">
        <v>10059</v>
      </c>
      <c r="B63" s="43">
        <v>10001006</v>
      </c>
      <c r="C63" s="43" t="str">
        <f t="shared" si="0"/>
        <v>메인 스테이지</v>
      </c>
      <c r="D63" s="43" t="str">
        <f t="shared" si="1"/>
        <v>통상</v>
      </c>
      <c r="E63" s="43">
        <f>INDEX('!참조_ENUM'!$F$3:$F$42,MATCH(F63,'!참조_ENUM'!$G$3:$G$42,0))</f>
        <v>112</v>
      </c>
      <c r="F63" s="61" t="s">
        <v>67</v>
      </c>
      <c r="G63" s="43">
        <v>100002</v>
      </c>
      <c r="H63" s="43">
        <v>1</v>
      </c>
      <c r="I63" s="43">
        <f>INDEX('!참조_ENUM'!$J$3:$J$5,MATCH(J63,'!참조_ENUM'!$K$3:$K$5,0))</f>
        <v>1</v>
      </c>
      <c r="J63" s="61" t="s">
        <v>78</v>
      </c>
      <c r="K63" s="43">
        <v>250000</v>
      </c>
      <c r="L63" s="43" t="b">
        <f>IF(M63&gt;0,TRUE,FALSE)</f>
        <v>1</v>
      </c>
      <c r="M63" s="43">
        <v>2</v>
      </c>
      <c r="N63" s="43"/>
    </row>
    <row r="64" spans="1:14" s="44" customFormat="1">
      <c r="A64" s="43">
        <v>10060</v>
      </c>
      <c r="B64" s="43">
        <v>10001006</v>
      </c>
      <c r="C64" s="43" t="str">
        <f t="shared" si="0"/>
        <v>메인 스테이지</v>
      </c>
      <c r="D64" s="43" t="str">
        <f t="shared" si="1"/>
        <v>통상</v>
      </c>
      <c r="E64" s="43">
        <f>INDEX('!참조_ENUM'!$F$3:$F$42,MATCH(F64,'!참조_ENUM'!$G$3:$G$42,0))</f>
        <v>112</v>
      </c>
      <c r="F64" s="61" t="s">
        <v>67</v>
      </c>
      <c r="G64" s="43">
        <v>100003</v>
      </c>
      <c r="H64" s="43">
        <v>1</v>
      </c>
      <c r="I64" s="43">
        <f>INDEX('!참조_ENUM'!$J$3:$J$5,MATCH(J64,'!참조_ENUM'!$K$3:$K$5,0))</f>
        <v>1</v>
      </c>
      <c r="J64" s="61" t="s">
        <v>78</v>
      </c>
      <c r="K64" s="43">
        <v>250000</v>
      </c>
      <c r="L64" s="43" t="b">
        <f t="shared" ref="L64:L73" si="8">IF(M64&gt;0,TRUE,FALSE)</f>
        <v>1</v>
      </c>
      <c r="M64" s="43">
        <v>3</v>
      </c>
      <c r="N64" s="43"/>
    </row>
    <row r="65" spans="1:14" s="44" customFormat="1">
      <c r="A65" s="43">
        <v>10061</v>
      </c>
      <c r="B65" s="43">
        <v>10001006</v>
      </c>
      <c r="C65" s="43" t="str">
        <f t="shared" si="0"/>
        <v>메인 스테이지</v>
      </c>
      <c r="D65" s="43" t="str">
        <f t="shared" si="1"/>
        <v>통상</v>
      </c>
      <c r="E65" s="43">
        <f>INDEX('!참조_ENUM'!$F$3:$F$42,MATCH(F65,'!참조_ENUM'!$G$3:$G$42,0))</f>
        <v>112</v>
      </c>
      <c r="F65" s="61" t="s">
        <v>67</v>
      </c>
      <c r="G65" s="43">
        <v>100004</v>
      </c>
      <c r="H65" s="43">
        <v>1</v>
      </c>
      <c r="I65" s="43">
        <f>INDEX('!참조_ENUM'!$J$3:$J$5,MATCH(J65,'!참조_ENUM'!$K$3:$K$5,0))</f>
        <v>1</v>
      </c>
      <c r="J65" s="61" t="s">
        <v>78</v>
      </c>
      <c r="K65" s="43">
        <v>250000</v>
      </c>
      <c r="L65" s="43" t="b">
        <f t="shared" si="8"/>
        <v>0</v>
      </c>
      <c r="M65" s="43">
        <v>0</v>
      </c>
      <c r="N65" s="43"/>
    </row>
    <row r="66" spans="1:14">
      <c r="A66" s="43">
        <v>10062</v>
      </c>
      <c r="B66" s="4">
        <v>11001006</v>
      </c>
      <c r="C66" s="4" t="str">
        <f t="shared" si="0"/>
        <v>메인 스테이지</v>
      </c>
      <c r="D66" s="4" t="str">
        <f t="shared" si="1"/>
        <v>초회</v>
      </c>
      <c r="E66" s="4">
        <f>INDEX('!참조_ENUM'!$F$3:$F$42,MATCH(F66,'!참조_ENUM'!$G$3:$G$42,0))</f>
        <v>112</v>
      </c>
      <c r="F66" s="61" t="s">
        <v>67</v>
      </c>
      <c r="G66" s="4">
        <v>100003</v>
      </c>
      <c r="H66" s="4">
        <v>5</v>
      </c>
      <c r="I66" s="4">
        <f>INDEX('!참조_ENUM'!$J$3:$J$5,MATCH(J66,'!참조_ENUM'!$K$3:$K$5,0))</f>
        <v>2</v>
      </c>
      <c r="J66" s="61" t="s">
        <v>79</v>
      </c>
      <c r="K66" s="4">
        <v>250000</v>
      </c>
      <c r="L66" s="4" t="b">
        <f t="shared" si="8"/>
        <v>1</v>
      </c>
      <c r="M66" s="4">
        <v>1</v>
      </c>
      <c r="N66" s="4"/>
    </row>
    <row r="67" spans="1:14">
      <c r="A67" s="43">
        <v>10063</v>
      </c>
      <c r="B67" s="4">
        <v>11001006</v>
      </c>
      <c r="C67" s="4" t="str">
        <f t="shared" si="0"/>
        <v>메인 스테이지</v>
      </c>
      <c r="D67" s="4" t="str">
        <f t="shared" si="1"/>
        <v>초회</v>
      </c>
      <c r="E67" s="4">
        <f>INDEX('!참조_ENUM'!$F$3:$F$42,MATCH(F67,'!참조_ENUM'!$G$3:$G$42,0))</f>
        <v>112</v>
      </c>
      <c r="F67" s="61" t="s">
        <v>67</v>
      </c>
      <c r="G67" s="4">
        <v>100004</v>
      </c>
      <c r="H67" s="4">
        <v>5</v>
      </c>
      <c r="I67" s="4">
        <f>INDEX('!참조_ENUM'!$J$3:$J$5,MATCH(J67,'!참조_ENUM'!$K$3:$K$5,0))</f>
        <v>2</v>
      </c>
      <c r="J67" s="61" t="s">
        <v>79</v>
      </c>
      <c r="K67" s="4">
        <v>250000</v>
      </c>
      <c r="L67" s="4" t="b">
        <f t="shared" si="8"/>
        <v>1</v>
      </c>
      <c r="M67" s="4">
        <v>2</v>
      </c>
      <c r="N67" s="4"/>
    </row>
    <row r="68" spans="1:14">
      <c r="A68" s="43">
        <v>10064</v>
      </c>
      <c r="B68" s="4">
        <v>11001006</v>
      </c>
      <c r="C68" s="4" t="str">
        <f t="shared" si="0"/>
        <v>메인 스테이지</v>
      </c>
      <c r="D68" s="4" t="str">
        <f t="shared" si="1"/>
        <v>초회</v>
      </c>
      <c r="E68" s="4">
        <f>INDEX('!참조_ENUM'!$F$3:$F$42,MATCH(F68,'!참조_ENUM'!$G$3:$G$42,0))</f>
        <v>112</v>
      </c>
      <c r="F68" s="61" t="s">
        <v>67</v>
      </c>
      <c r="G68" s="4">
        <v>100005</v>
      </c>
      <c r="H68" s="4">
        <v>5</v>
      </c>
      <c r="I68" s="4">
        <f>INDEX('!참조_ENUM'!$J$3:$J$5,MATCH(J68,'!참조_ENUM'!$K$3:$K$5,0))</f>
        <v>2</v>
      </c>
      <c r="J68" s="61" t="s">
        <v>79</v>
      </c>
      <c r="K68" s="4">
        <v>250000</v>
      </c>
      <c r="L68" s="4" t="b">
        <f t="shared" si="8"/>
        <v>0</v>
      </c>
      <c r="M68" s="4">
        <v>0</v>
      </c>
      <c r="N68" s="4"/>
    </row>
    <row r="69" spans="1:14">
      <c r="A69" s="43">
        <v>10065</v>
      </c>
      <c r="B69" s="4">
        <v>11001006</v>
      </c>
      <c r="C69" s="4" t="str">
        <f t="shared" ref="C69:C165" si="9">IF(MID(B69, 1, 1) = "1", "메인 스테이지", IF(MID(B69, 1, 1) = "2", "일일던전", IF(MID(B69, 1, 1) = "3", "보스전", "다른 경우")))</f>
        <v>메인 스테이지</v>
      </c>
      <c r="D69" s="4" t="str">
        <f t="shared" ref="D69:D165" si="10">IF(MID(B69, 2, 1) = "0", "통상", IF(MID(B69, 2, 1) = "1", "초회", IF(MID(B69, 2, 1) = "2", "별 보상", "다른 경우")))</f>
        <v>초회</v>
      </c>
      <c r="E69" s="4">
        <f>INDEX('!참조_ENUM'!$F$3:$F$42,MATCH(F69,'!참조_ENUM'!$G$3:$G$42,0))</f>
        <v>112</v>
      </c>
      <c r="F69" s="61" t="s">
        <v>67</v>
      </c>
      <c r="G69" s="4">
        <v>100006</v>
      </c>
      <c r="H69" s="4">
        <v>5</v>
      </c>
      <c r="I69" s="4">
        <f>INDEX('!참조_ENUM'!$J$3:$J$5,MATCH(J69,'!참조_ENUM'!$K$3:$K$5,0))</f>
        <v>2</v>
      </c>
      <c r="J69" s="61" t="s">
        <v>79</v>
      </c>
      <c r="K69" s="4">
        <v>250000</v>
      </c>
      <c r="L69" s="4" t="b">
        <f t="shared" si="8"/>
        <v>0</v>
      </c>
      <c r="M69" s="4">
        <v>0</v>
      </c>
      <c r="N69" s="4"/>
    </row>
    <row r="70" spans="1:14" s="46" customFormat="1">
      <c r="A70" s="43">
        <v>10066</v>
      </c>
      <c r="B70" s="45">
        <v>12001006</v>
      </c>
      <c r="C70" s="45" t="str">
        <f t="shared" si="9"/>
        <v>메인 스테이지</v>
      </c>
      <c r="D70" s="45" t="str">
        <f t="shared" si="10"/>
        <v>별 보상</v>
      </c>
      <c r="E70" s="45">
        <f>INDEX('!참조_ENUM'!$F$3:$F$42,MATCH(F70,'!참조_ENUM'!$G$3:$G$42,0))</f>
        <v>2</v>
      </c>
      <c r="F70" s="61" t="s">
        <v>62</v>
      </c>
      <c r="G70" s="45">
        <v>30</v>
      </c>
      <c r="H70" s="45">
        <v>30</v>
      </c>
      <c r="I70" s="45">
        <f>INDEX('!참조_ENUM'!$J$3:$J$5,MATCH(J70,'!참조_ENUM'!$K$3:$K$5,0))</f>
        <v>1</v>
      </c>
      <c r="J70" s="61" t="s">
        <v>78</v>
      </c>
      <c r="K70" s="45">
        <v>1000000</v>
      </c>
      <c r="L70" s="45" t="b">
        <f t="shared" si="8"/>
        <v>1</v>
      </c>
      <c r="M70" s="45">
        <v>1</v>
      </c>
      <c r="N70" s="45"/>
    </row>
    <row r="71" spans="1:14" s="44" customFormat="1">
      <c r="A71" s="43">
        <v>10067</v>
      </c>
      <c r="B71" s="43">
        <v>10001007</v>
      </c>
      <c r="C71" s="43" t="str">
        <f t="shared" si="9"/>
        <v>메인 스테이지</v>
      </c>
      <c r="D71" s="43" t="str">
        <f t="shared" si="10"/>
        <v>통상</v>
      </c>
      <c r="E71" s="43">
        <f>INDEX('!참조_ENUM'!$F$3:$F$42,MATCH(F71,'!참조_ENUM'!$G$3:$G$42,0))</f>
        <v>1000</v>
      </c>
      <c r="F71" s="61" t="s">
        <v>72</v>
      </c>
      <c r="G71" s="43">
        <v>16</v>
      </c>
      <c r="H71" s="43">
        <v>5</v>
      </c>
      <c r="I71" s="43">
        <f>INDEX('!참조_ENUM'!$J$3:$J$5,MATCH(J71,'!참조_ENUM'!$K$3:$K$5,0))</f>
        <v>1</v>
      </c>
      <c r="J71" s="61" t="s">
        <v>78</v>
      </c>
      <c r="K71" s="43">
        <v>1000000</v>
      </c>
      <c r="L71" s="43" t="b">
        <f t="shared" si="8"/>
        <v>0</v>
      </c>
      <c r="M71" s="43">
        <v>0</v>
      </c>
      <c r="N71" s="43"/>
    </row>
    <row r="72" spans="1:14" s="44" customFormat="1">
      <c r="A72" s="43">
        <v>10068</v>
      </c>
      <c r="B72" s="43">
        <v>10001007</v>
      </c>
      <c r="C72" s="43" t="str">
        <f t="shared" si="9"/>
        <v>메인 스테이지</v>
      </c>
      <c r="D72" s="43" t="str">
        <f t="shared" si="10"/>
        <v>통상</v>
      </c>
      <c r="E72" s="43">
        <f>INDEX('!참조_ENUM'!$F$3:$F$42,MATCH(F72,'!참조_ENUM'!$G$3:$G$42,0))</f>
        <v>1000</v>
      </c>
      <c r="F72" s="61" t="s">
        <v>72</v>
      </c>
      <c r="G72" s="43">
        <v>6</v>
      </c>
      <c r="H72" s="43">
        <v>10</v>
      </c>
      <c r="I72" s="43">
        <f>INDEX('!참조_ENUM'!$J$3:$J$5,MATCH(J72,'!참조_ENUM'!$K$3:$K$5,0))</f>
        <v>1</v>
      </c>
      <c r="J72" s="61" t="s">
        <v>78</v>
      </c>
      <c r="K72" s="43">
        <v>1000000</v>
      </c>
      <c r="L72" s="43" t="b">
        <f t="shared" si="8"/>
        <v>0</v>
      </c>
      <c r="M72" s="43">
        <v>0</v>
      </c>
      <c r="N72" s="43"/>
    </row>
    <row r="73" spans="1:14" s="44" customFormat="1">
      <c r="A73" s="43">
        <v>10069</v>
      </c>
      <c r="B73" s="43">
        <v>10001007</v>
      </c>
      <c r="C73" s="43" t="str">
        <f t="shared" si="9"/>
        <v>메인 스테이지</v>
      </c>
      <c r="D73" s="43" t="str">
        <f t="shared" si="10"/>
        <v>통상</v>
      </c>
      <c r="E73" s="43">
        <f>INDEX('!참조_ENUM'!$F$3:$F$42,MATCH(F73,'!참조_ENUM'!$G$3:$G$42,0))</f>
        <v>112</v>
      </c>
      <c r="F73" s="61" t="s">
        <v>67</v>
      </c>
      <c r="G73" s="43">
        <v>100001</v>
      </c>
      <c r="H73" s="43">
        <v>1</v>
      </c>
      <c r="I73" s="43">
        <f>INDEX('!참조_ENUM'!$J$3:$J$5,MATCH(J73,'!참조_ENUM'!$K$3:$K$5,0))</f>
        <v>1</v>
      </c>
      <c r="J73" s="61" t="s">
        <v>78</v>
      </c>
      <c r="K73" s="43">
        <v>250000</v>
      </c>
      <c r="L73" s="43" t="b">
        <f t="shared" si="8"/>
        <v>1</v>
      </c>
      <c r="M73" s="43">
        <v>1</v>
      </c>
      <c r="N73" s="43"/>
    </row>
    <row r="74" spans="1:14" s="44" customFormat="1">
      <c r="A74" s="43">
        <v>10070</v>
      </c>
      <c r="B74" s="43">
        <v>10001007</v>
      </c>
      <c r="C74" s="43" t="str">
        <f t="shared" si="9"/>
        <v>메인 스테이지</v>
      </c>
      <c r="D74" s="43" t="str">
        <f t="shared" si="10"/>
        <v>통상</v>
      </c>
      <c r="E74" s="43">
        <f>INDEX('!참조_ENUM'!$F$3:$F$42,MATCH(F74,'!참조_ENUM'!$G$3:$G$42,0))</f>
        <v>112</v>
      </c>
      <c r="F74" s="61" t="s">
        <v>67</v>
      </c>
      <c r="G74" s="43">
        <v>100002</v>
      </c>
      <c r="H74" s="43">
        <v>1</v>
      </c>
      <c r="I74" s="43">
        <f>INDEX('!참조_ENUM'!$J$3:$J$5,MATCH(J74,'!참조_ENUM'!$K$3:$K$5,0))</f>
        <v>1</v>
      </c>
      <c r="J74" s="61" t="s">
        <v>78</v>
      </c>
      <c r="K74" s="43">
        <v>250000</v>
      </c>
      <c r="L74" s="43" t="b">
        <f>IF(M74&gt;0,TRUE,FALSE)</f>
        <v>1</v>
      </c>
      <c r="M74" s="43">
        <v>2</v>
      </c>
      <c r="N74" s="43"/>
    </row>
    <row r="75" spans="1:14" s="44" customFormat="1">
      <c r="A75" s="43">
        <v>10071</v>
      </c>
      <c r="B75" s="43">
        <v>10001007</v>
      </c>
      <c r="C75" s="43" t="str">
        <f t="shared" si="9"/>
        <v>메인 스테이지</v>
      </c>
      <c r="D75" s="43" t="str">
        <f t="shared" si="10"/>
        <v>통상</v>
      </c>
      <c r="E75" s="43">
        <f>INDEX('!참조_ENUM'!$F$3:$F$42,MATCH(F75,'!참조_ENUM'!$G$3:$G$42,0))</f>
        <v>112</v>
      </c>
      <c r="F75" s="61" t="s">
        <v>67</v>
      </c>
      <c r="G75" s="43">
        <v>100003</v>
      </c>
      <c r="H75" s="43">
        <v>1</v>
      </c>
      <c r="I75" s="43">
        <f>INDEX('!참조_ENUM'!$J$3:$J$5,MATCH(J75,'!참조_ENUM'!$K$3:$K$5,0))</f>
        <v>1</v>
      </c>
      <c r="J75" s="61" t="s">
        <v>78</v>
      </c>
      <c r="K75" s="43">
        <v>250000</v>
      </c>
      <c r="L75" s="43" t="b">
        <f t="shared" ref="L75:L84" si="11">IF(M75&gt;0,TRUE,FALSE)</f>
        <v>1</v>
      </c>
      <c r="M75" s="43">
        <v>3</v>
      </c>
      <c r="N75" s="43"/>
    </row>
    <row r="76" spans="1:14" s="44" customFormat="1">
      <c r="A76" s="43">
        <v>10072</v>
      </c>
      <c r="B76" s="43">
        <v>10001007</v>
      </c>
      <c r="C76" s="43" t="str">
        <f t="shared" si="9"/>
        <v>메인 스테이지</v>
      </c>
      <c r="D76" s="43" t="str">
        <f t="shared" si="10"/>
        <v>통상</v>
      </c>
      <c r="E76" s="43">
        <f>INDEX('!참조_ENUM'!$F$3:$F$42,MATCH(F76,'!참조_ENUM'!$G$3:$G$42,0))</f>
        <v>112</v>
      </c>
      <c r="F76" s="61" t="s">
        <v>67</v>
      </c>
      <c r="G76" s="43">
        <v>100004</v>
      </c>
      <c r="H76" s="43">
        <v>1</v>
      </c>
      <c r="I76" s="43">
        <f>INDEX('!참조_ENUM'!$J$3:$J$5,MATCH(J76,'!참조_ENUM'!$K$3:$K$5,0))</f>
        <v>1</v>
      </c>
      <c r="J76" s="61" t="s">
        <v>78</v>
      </c>
      <c r="K76" s="43">
        <v>250000</v>
      </c>
      <c r="L76" s="43" t="b">
        <f t="shared" si="11"/>
        <v>0</v>
      </c>
      <c r="M76" s="43">
        <v>0</v>
      </c>
      <c r="N76" s="43"/>
    </row>
    <row r="77" spans="1:14">
      <c r="A77" s="43">
        <v>10073</v>
      </c>
      <c r="B77" s="4">
        <v>11001007</v>
      </c>
      <c r="C77" s="4" t="str">
        <f t="shared" si="9"/>
        <v>메인 스테이지</v>
      </c>
      <c r="D77" s="4" t="str">
        <f t="shared" si="10"/>
        <v>초회</v>
      </c>
      <c r="E77" s="4">
        <f>INDEX('!참조_ENUM'!$F$3:$F$42,MATCH(F77,'!참조_ENUM'!$G$3:$G$42,0))</f>
        <v>112</v>
      </c>
      <c r="F77" s="61" t="s">
        <v>67</v>
      </c>
      <c r="G77" s="4">
        <v>100003</v>
      </c>
      <c r="H77" s="4">
        <v>5</v>
      </c>
      <c r="I77" s="4">
        <f>INDEX('!참조_ENUM'!$J$3:$J$5,MATCH(J77,'!참조_ENUM'!$K$3:$K$5,0))</f>
        <v>2</v>
      </c>
      <c r="J77" s="61" t="s">
        <v>79</v>
      </c>
      <c r="K77" s="4">
        <v>250000</v>
      </c>
      <c r="L77" s="4" t="b">
        <f t="shared" si="11"/>
        <v>1</v>
      </c>
      <c r="M77" s="4">
        <v>1</v>
      </c>
      <c r="N77" s="4"/>
    </row>
    <row r="78" spans="1:14">
      <c r="A78" s="43">
        <v>10074</v>
      </c>
      <c r="B78" s="4">
        <v>11001007</v>
      </c>
      <c r="C78" s="4" t="str">
        <f t="shared" si="9"/>
        <v>메인 스테이지</v>
      </c>
      <c r="D78" s="4" t="str">
        <f t="shared" si="10"/>
        <v>초회</v>
      </c>
      <c r="E78" s="4">
        <f>INDEX('!참조_ENUM'!$F$3:$F$42,MATCH(F78,'!참조_ENUM'!$G$3:$G$42,0))</f>
        <v>112</v>
      </c>
      <c r="F78" s="61" t="s">
        <v>67</v>
      </c>
      <c r="G78" s="4">
        <v>100004</v>
      </c>
      <c r="H78" s="4">
        <v>5</v>
      </c>
      <c r="I78" s="4">
        <f>INDEX('!참조_ENUM'!$J$3:$J$5,MATCH(J78,'!참조_ENUM'!$K$3:$K$5,0))</f>
        <v>2</v>
      </c>
      <c r="J78" s="61" t="s">
        <v>79</v>
      </c>
      <c r="K78" s="4">
        <v>250000</v>
      </c>
      <c r="L78" s="4" t="b">
        <f t="shared" si="11"/>
        <v>1</v>
      </c>
      <c r="M78" s="4">
        <v>2</v>
      </c>
      <c r="N78" s="4"/>
    </row>
    <row r="79" spans="1:14">
      <c r="A79" s="43">
        <v>10075</v>
      </c>
      <c r="B79" s="4">
        <v>11001007</v>
      </c>
      <c r="C79" s="4" t="str">
        <f t="shared" si="9"/>
        <v>메인 스테이지</v>
      </c>
      <c r="D79" s="4" t="str">
        <f t="shared" si="10"/>
        <v>초회</v>
      </c>
      <c r="E79" s="4">
        <f>INDEX('!참조_ENUM'!$F$3:$F$42,MATCH(F79,'!참조_ENUM'!$G$3:$G$42,0))</f>
        <v>112</v>
      </c>
      <c r="F79" s="61" t="s">
        <v>67</v>
      </c>
      <c r="G79" s="4">
        <v>100005</v>
      </c>
      <c r="H79" s="4">
        <v>5</v>
      </c>
      <c r="I79" s="4">
        <f>INDEX('!참조_ENUM'!$J$3:$J$5,MATCH(J79,'!참조_ENUM'!$K$3:$K$5,0))</f>
        <v>2</v>
      </c>
      <c r="J79" s="61" t="s">
        <v>79</v>
      </c>
      <c r="K79" s="4">
        <v>250000</v>
      </c>
      <c r="L79" s="4" t="b">
        <f t="shared" si="11"/>
        <v>0</v>
      </c>
      <c r="M79" s="4">
        <v>0</v>
      </c>
      <c r="N79" s="4"/>
    </row>
    <row r="80" spans="1:14">
      <c r="A80" s="43">
        <v>10076</v>
      </c>
      <c r="B80" s="4">
        <v>11001007</v>
      </c>
      <c r="C80" s="4" t="str">
        <f t="shared" si="9"/>
        <v>메인 스테이지</v>
      </c>
      <c r="D80" s="4" t="str">
        <f t="shared" si="10"/>
        <v>초회</v>
      </c>
      <c r="E80" s="4">
        <f>INDEX('!참조_ENUM'!$F$3:$F$42,MATCH(F80,'!참조_ENUM'!$G$3:$G$42,0))</f>
        <v>112</v>
      </c>
      <c r="F80" s="61" t="s">
        <v>67</v>
      </c>
      <c r="G80" s="4">
        <v>100006</v>
      </c>
      <c r="H80" s="4">
        <v>5</v>
      </c>
      <c r="I80" s="4">
        <f>INDEX('!참조_ENUM'!$J$3:$J$5,MATCH(J80,'!참조_ENUM'!$K$3:$K$5,0))</f>
        <v>2</v>
      </c>
      <c r="J80" s="61" t="s">
        <v>79</v>
      </c>
      <c r="K80" s="4">
        <v>250000</v>
      </c>
      <c r="L80" s="4" t="b">
        <f t="shared" si="11"/>
        <v>0</v>
      </c>
      <c r="M80" s="4">
        <v>0</v>
      </c>
      <c r="N80" s="4"/>
    </row>
    <row r="81" spans="1:14" s="46" customFormat="1">
      <c r="A81" s="43">
        <v>10077</v>
      </c>
      <c r="B81" s="45">
        <v>12001007</v>
      </c>
      <c r="C81" s="45" t="str">
        <f t="shared" si="9"/>
        <v>메인 스테이지</v>
      </c>
      <c r="D81" s="45" t="str">
        <f t="shared" si="10"/>
        <v>별 보상</v>
      </c>
      <c r="E81" s="45">
        <f>INDEX('!참조_ENUM'!$F$3:$F$42,MATCH(F81,'!참조_ENUM'!$G$3:$G$42,0))</f>
        <v>2</v>
      </c>
      <c r="F81" s="61" t="s">
        <v>62</v>
      </c>
      <c r="G81" s="45">
        <v>30</v>
      </c>
      <c r="H81" s="45">
        <v>30</v>
      </c>
      <c r="I81" s="45">
        <f>INDEX('!참조_ENUM'!$J$3:$J$5,MATCH(J81,'!참조_ENUM'!$K$3:$K$5,0))</f>
        <v>1</v>
      </c>
      <c r="J81" s="61" t="s">
        <v>78</v>
      </c>
      <c r="K81" s="45">
        <v>1000000</v>
      </c>
      <c r="L81" s="45" t="b">
        <f t="shared" si="11"/>
        <v>1</v>
      </c>
      <c r="M81" s="45">
        <v>1</v>
      </c>
      <c r="N81" s="45"/>
    </row>
    <row r="82" spans="1:14" s="44" customFormat="1">
      <c r="A82" s="43">
        <v>10078</v>
      </c>
      <c r="B82" s="43">
        <v>10001008</v>
      </c>
      <c r="C82" s="43" t="str">
        <f t="shared" si="9"/>
        <v>메인 스테이지</v>
      </c>
      <c r="D82" s="43" t="str">
        <f t="shared" si="10"/>
        <v>통상</v>
      </c>
      <c r="E82" s="43">
        <f>INDEX('!참조_ENUM'!$F$3:$F$42,MATCH(F82,'!참조_ENUM'!$G$3:$G$42,0))</f>
        <v>1000</v>
      </c>
      <c r="F82" s="61" t="s">
        <v>72</v>
      </c>
      <c r="G82" s="43">
        <v>16</v>
      </c>
      <c r="H82" s="43">
        <v>5</v>
      </c>
      <c r="I82" s="43">
        <f>INDEX('!참조_ENUM'!$J$3:$J$5,MATCH(J82,'!참조_ENUM'!$K$3:$K$5,0))</f>
        <v>1</v>
      </c>
      <c r="J82" s="61" t="s">
        <v>78</v>
      </c>
      <c r="K82" s="43">
        <v>1000000</v>
      </c>
      <c r="L82" s="43" t="b">
        <f t="shared" si="11"/>
        <v>0</v>
      </c>
      <c r="M82" s="43">
        <v>0</v>
      </c>
      <c r="N82" s="43"/>
    </row>
    <row r="83" spans="1:14" s="44" customFormat="1">
      <c r="A83" s="43">
        <v>10079</v>
      </c>
      <c r="B83" s="43">
        <v>10001008</v>
      </c>
      <c r="C83" s="43" t="str">
        <f t="shared" si="9"/>
        <v>메인 스테이지</v>
      </c>
      <c r="D83" s="43" t="str">
        <f t="shared" si="10"/>
        <v>통상</v>
      </c>
      <c r="E83" s="43">
        <f>INDEX('!참조_ENUM'!$F$3:$F$42,MATCH(F83,'!참조_ENUM'!$G$3:$G$42,0))</f>
        <v>1000</v>
      </c>
      <c r="F83" s="61" t="s">
        <v>72</v>
      </c>
      <c r="G83" s="43">
        <v>6</v>
      </c>
      <c r="H83" s="43">
        <v>10</v>
      </c>
      <c r="I83" s="43">
        <f>INDEX('!참조_ENUM'!$J$3:$J$5,MATCH(J83,'!참조_ENUM'!$K$3:$K$5,0))</f>
        <v>1</v>
      </c>
      <c r="J83" s="61" t="s">
        <v>78</v>
      </c>
      <c r="K83" s="43">
        <v>1000000</v>
      </c>
      <c r="L83" s="43" t="b">
        <f t="shared" si="11"/>
        <v>0</v>
      </c>
      <c r="M83" s="43">
        <v>0</v>
      </c>
      <c r="N83" s="43"/>
    </row>
    <row r="84" spans="1:14" s="44" customFormat="1">
      <c r="A84" s="43">
        <v>10080</v>
      </c>
      <c r="B84" s="43">
        <v>10001008</v>
      </c>
      <c r="C84" s="43" t="str">
        <f t="shared" si="9"/>
        <v>메인 스테이지</v>
      </c>
      <c r="D84" s="43" t="str">
        <f t="shared" si="10"/>
        <v>통상</v>
      </c>
      <c r="E84" s="43">
        <f>INDEX('!참조_ENUM'!$F$3:$F$42,MATCH(F84,'!참조_ENUM'!$G$3:$G$42,0))</f>
        <v>112</v>
      </c>
      <c r="F84" s="61" t="s">
        <v>67</v>
      </c>
      <c r="G84" s="43">
        <v>100001</v>
      </c>
      <c r="H84" s="43">
        <v>1</v>
      </c>
      <c r="I84" s="43">
        <f>INDEX('!참조_ENUM'!$J$3:$J$5,MATCH(J84,'!참조_ENUM'!$K$3:$K$5,0))</f>
        <v>1</v>
      </c>
      <c r="J84" s="61" t="s">
        <v>78</v>
      </c>
      <c r="K84" s="43">
        <v>250000</v>
      </c>
      <c r="L84" s="43" t="b">
        <f t="shared" si="11"/>
        <v>1</v>
      </c>
      <c r="M84" s="43">
        <v>1</v>
      </c>
      <c r="N84" s="43"/>
    </row>
    <row r="85" spans="1:14" s="44" customFormat="1">
      <c r="A85" s="43">
        <v>10081</v>
      </c>
      <c r="B85" s="43">
        <v>10001008</v>
      </c>
      <c r="C85" s="43" t="str">
        <f t="shared" si="9"/>
        <v>메인 스테이지</v>
      </c>
      <c r="D85" s="43" t="str">
        <f t="shared" si="10"/>
        <v>통상</v>
      </c>
      <c r="E85" s="43">
        <f>INDEX('!참조_ENUM'!$F$3:$F$42,MATCH(F85,'!참조_ENUM'!$G$3:$G$42,0))</f>
        <v>112</v>
      </c>
      <c r="F85" s="61" t="s">
        <v>67</v>
      </c>
      <c r="G85" s="43">
        <v>100002</v>
      </c>
      <c r="H85" s="43">
        <v>1</v>
      </c>
      <c r="I85" s="43">
        <f>INDEX('!참조_ENUM'!$J$3:$J$5,MATCH(J85,'!참조_ENUM'!$K$3:$K$5,0))</f>
        <v>1</v>
      </c>
      <c r="J85" s="61" t="s">
        <v>78</v>
      </c>
      <c r="K85" s="43">
        <v>250000</v>
      </c>
      <c r="L85" s="43" t="b">
        <f>IF(M85&gt;0,TRUE,FALSE)</f>
        <v>1</v>
      </c>
      <c r="M85" s="43">
        <v>2</v>
      </c>
      <c r="N85" s="43"/>
    </row>
    <row r="86" spans="1:14" s="44" customFormat="1">
      <c r="A86" s="43">
        <v>10082</v>
      </c>
      <c r="B86" s="43">
        <v>10001008</v>
      </c>
      <c r="C86" s="43" t="str">
        <f t="shared" si="9"/>
        <v>메인 스테이지</v>
      </c>
      <c r="D86" s="43" t="str">
        <f t="shared" si="10"/>
        <v>통상</v>
      </c>
      <c r="E86" s="43">
        <f>INDEX('!참조_ENUM'!$F$3:$F$42,MATCH(F86,'!참조_ENUM'!$G$3:$G$42,0))</f>
        <v>112</v>
      </c>
      <c r="F86" s="61" t="s">
        <v>67</v>
      </c>
      <c r="G86" s="43">
        <v>100003</v>
      </c>
      <c r="H86" s="43">
        <v>1</v>
      </c>
      <c r="I86" s="43">
        <f>INDEX('!참조_ENUM'!$J$3:$J$5,MATCH(J86,'!참조_ENUM'!$K$3:$K$5,0))</f>
        <v>1</v>
      </c>
      <c r="J86" s="61" t="s">
        <v>78</v>
      </c>
      <c r="K86" s="43">
        <v>250000</v>
      </c>
      <c r="L86" s="43" t="b">
        <f t="shared" ref="L86:L95" si="12">IF(M86&gt;0,TRUE,FALSE)</f>
        <v>1</v>
      </c>
      <c r="M86" s="43">
        <v>3</v>
      </c>
      <c r="N86" s="43"/>
    </row>
    <row r="87" spans="1:14" s="44" customFormat="1">
      <c r="A87" s="43">
        <v>10083</v>
      </c>
      <c r="B87" s="43">
        <v>10001008</v>
      </c>
      <c r="C87" s="43" t="str">
        <f t="shared" si="9"/>
        <v>메인 스테이지</v>
      </c>
      <c r="D87" s="43" t="str">
        <f t="shared" si="10"/>
        <v>통상</v>
      </c>
      <c r="E87" s="43">
        <f>INDEX('!참조_ENUM'!$F$3:$F$42,MATCH(F87,'!참조_ENUM'!$G$3:$G$42,0))</f>
        <v>112</v>
      </c>
      <c r="F87" s="61" t="s">
        <v>67</v>
      </c>
      <c r="G87" s="43">
        <v>100004</v>
      </c>
      <c r="H87" s="43">
        <v>1</v>
      </c>
      <c r="I87" s="43">
        <f>INDEX('!참조_ENUM'!$J$3:$J$5,MATCH(J87,'!참조_ENUM'!$K$3:$K$5,0))</f>
        <v>1</v>
      </c>
      <c r="J87" s="61" t="s">
        <v>78</v>
      </c>
      <c r="K87" s="43">
        <v>250000</v>
      </c>
      <c r="L87" s="43" t="b">
        <f t="shared" si="12"/>
        <v>0</v>
      </c>
      <c r="M87" s="43">
        <v>0</v>
      </c>
      <c r="N87" s="43"/>
    </row>
    <row r="88" spans="1:14">
      <c r="A88" s="43">
        <v>10084</v>
      </c>
      <c r="B88" s="4">
        <v>11001008</v>
      </c>
      <c r="C88" s="4" t="str">
        <f t="shared" si="9"/>
        <v>메인 스테이지</v>
      </c>
      <c r="D88" s="4" t="str">
        <f t="shared" si="10"/>
        <v>초회</v>
      </c>
      <c r="E88" s="4">
        <f>INDEX('!참조_ENUM'!$F$3:$F$42,MATCH(F88,'!참조_ENUM'!$G$3:$G$42,0))</f>
        <v>112</v>
      </c>
      <c r="F88" s="61" t="s">
        <v>67</v>
      </c>
      <c r="G88" s="4">
        <v>100003</v>
      </c>
      <c r="H88" s="4">
        <v>5</v>
      </c>
      <c r="I88" s="4">
        <f>INDEX('!참조_ENUM'!$J$3:$J$5,MATCH(J88,'!참조_ENUM'!$K$3:$K$5,0))</f>
        <v>2</v>
      </c>
      <c r="J88" s="61" t="s">
        <v>79</v>
      </c>
      <c r="K88" s="4">
        <v>250000</v>
      </c>
      <c r="L88" s="4" t="b">
        <f t="shared" si="12"/>
        <v>1</v>
      </c>
      <c r="M88" s="4">
        <v>1</v>
      </c>
      <c r="N88" s="4"/>
    </row>
    <row r="89" spans="1:14">
      <c r="A89" s="43">
        <v>10085</v>
      </c>
      <c r="B89" s="4">
        <v>11001008</v>
      </c>
      <c r="C89" s="4" t="str">
        <f t="shared" si="9"/>
        <v>메인 스테이지</v>
      </c>
      <c r="D89" s="4" t="str">
        <f t="shared" si="10"/>
        <v>초회</v>
      </c>
      <c r="E89" s="4">
        <f>INDEX('!참조_ENUM'!$F$3:$F$42,MATCH(F89,'!참조_ENUM'!$G$3:$G$42,0))</f>
        <v>112</v>
      </c>
      <c r="F89" s="61" t="s">
        <v>67</v>
      </c>
      <c r="G89" s="4">
        <v>100004</v>
      </c>
      <c r="H89" s="4">
        <v>5</v>
      </c>
      <c r="I89" s="4">
        <f>INDEX('!참조_ENUM'!$J$3:$J$5,MATCH(J89,'!참조_ENUM'!$K$3:$K$5,0))</f>
        <v>2</v>
      </c>
      <c r="J89" s="61" t="s">
        <v>79</v>
      </c>
      <c r="K89" s="4">
        <v>250000</v>
      </c>
      <c r="L89" s="4" t="b">
        <f t="shared" si="12"/>
        <v>1</v>
      </c>
      <c r="M89" s="4">
        <v>2</v>
      </c>
      <c r="N89" s="4"/>
    </row>
    <row r="90" spans="1:14">
      <c r="A90" s="43">
        <v>10086</v>
      </c>
      <c r="B90" s="4">
        <v>11001008</v>
      </c>
      <c r="C90" s="4" t="str">
        <f t="shared" si="9"/>
        <v>메인 스테이지</v>
      </c>
      <c r="D90" s="4" t="str">
        <f t="shared" si="10"/>
        <v>초회</v>
      </c>
      <c r="E90" s="4">
        <f>INDEX('!참조_ENUM'!$F$3:$F$42,MATCH(F90,'!참조_ENUM'!$G$3:$G$42,0))</f>
        <v>112</v>
      </c>
      <c r="F90" s="61" t="s">
        <v>67</v>
      </c>
      <c r="G90" s="4">
        <v>100005</v>
      </c>
      <c r="H90" s="4">
        <v>5</v>
      </c>
      <c r="I90" s="4">
        <f>INDEX('!참조_ENUM'!$J$3:$J$5,MATCH(J90,'!참조_ENUM'!$K$3:$K$5,0))</f>
        <v>2</v>
      </c>
      <c r="J90" s="61" t="s">
        <v>79</v>
      </c>
      <c r="K90" s="4">
        <v>250000</v>
      </c>
      <c r="L90" s="4" t="b">
        <f t="shared" si="12"/>
        <v>0</v>
      </c>
      <c r="M90" s="4">
        <v>0</v>
      </c>
      <c r="N90" s="4"/>
    </row>
    <row r="91" spans="1:14">
      <c r="A91" s="43">
        <v>10087</v>
      </c>
      <c r="B91" s="4">
        <v>11001008</v>
      </c>
      <c r="C91" s="4" t="str">
        <f t="shared" si="9"/>
        <v>메인 스테이지</v>
      </c>
      <c r="D91" s="4" t="str">
        <f t="shared" si="10"/>
        <v>초회</v>
      </c>
      <c r="E91" s="4">
        <f>INDEX('!참조_ENUM'!$F$3:$F$42,MATCH(F91,'!참조_ENUM'!$G$3:$G$42,0))</f>
        <v>112</v>
      </c>
      <c r="F91" s="61" t="s">
        <v>67</v>
      </c>
      <c r="G91" s="4">
        <v>100006</v>
      </c>
      <c r="H91" s="4">
        <v>5</v>
      </c>
      <c r="I91" s="4">
        <f>INDEX('!참조_ENUM'!$J$3:$J$5,MATCH(J91,'!참조_ENUM'!$K$3:$K$5,0))</f>
        <v>2</v>
      </c>
      <c r="J91" s="61" t="s">
        <v>79</v>
      </c>
      <c r="K91" s="4">
        <v>250000</v>
      </c>
      <c r="L91" s="4" t="b">
        <f t="shared" si="12"/>
        <v>0</v>
      </c>
      <c r="M91" s="4">
        <v>0</v>
      </c>
      <c r="N91" s="4"/>
    </row>
    <row r="92" spans="1:14" s="46" customFormat="1">
      <c r="A92" s="43">
        <v>10088</v>
      </c>
      <c r="B92" s="45">
        <v>12001008</v>
      </c>
      <c r="C92" s="45" t="str">
        <f t="shared" si="9"/>
        <v>메인 스테이지</v>
      </c>
      <c r="D92" s="45" t="str">
        <f t="shared" si="10"/>
        <v>별 보상</v>
      </c>
      <c r="E92" s="45">
        <f>INDEX('!참조_ENUM'!$F$3:$F$42,MATCH(F92,'!참조_ENUM'!$G$3:$G$42,0))</f>
        <v>2</v>
      </c>
      <c r="F92" s="61" t="s">
        <v>62</v>
      </c>
      <c r="G92" s="45">
        <v>30</v>
      </c>
      <c r="H92" s="45">
        <v>30</v>
      </c>
      <c r="I92" s="45">
        <f>INDEX('!참조_ENUM'!$J$3:$J$5,MATCH(J92,'!참조_ENUM'!$K$3:$K$5,0))</f>
        <v>1</v>
      </c>
      <c r="J92" s="61" t="s">
        <v>78</v>
      </c>
      <c r="K92" s="45">
        <v>1000000</v>
      </c>
      <c r="L92" s="45" t="b">
        <f t="shared" si="12"/>
        <v>1</v>
      </c>
      <c r="M92" s="45">
        <v>1</v>
      </c>
      <c r="N92" s="45"/>
    </row>
    <row r="93" spans="1:14" s="44" customFormat="1">
      <c r="A93" s="43">
        <v>10089</v>
      </c>
      <c r="B93" s="43">
        <v>10001009</v>
      </c>
      <c r="C93" s="43" t="str">
        <f t="shared" si="9"/>
        <v>메인 스테이지</v>
      </c>
      <c r="D93" s="43" t="str">
        <f t="shared" si="10"/>
        <v>통상</v>
      </c>
      <c r="E93" s="43">
        <f>INDEX('!참조_ENUM'!$F$3:$F$42,MATCH(F93,'!참조_ENUM'!$G$3:$G$42,0))</f>
        <v>1000</v>
      </c>
      <c r="F93" s="61" t="s">
        <v>72</v>
      </c>
      <c r="G93" s="43">
        <v>16</v>
      </c>
      <c r="H93" s="43">
        <v>5</v>
      </c>
      <c r="I93" s="43">
        <f>INDEX('!참조_ENUM'!$J$3:$J$5,MATCH(J93,'!참조_ENUM'!$K$3:$K$5,0))</f>
        <v>1</v>
      </c>
      <c r="J93" s="61" t="s">
        <v>78</v>
      </c>
      <c r="K93" s="43">
        <v>1000000</v>
      </c>
      <c r="L93" s="43" t="b">
        <f t="shared" si="12"/>
        <v>0</v>
      </c>
      <c r="M93" s="43">
        <v>0</v>
      </c>
      <c r="N93" s="43"/>
    </row>
    <row r="94" spans="1:14" s="44" customFormat="1">
      <c r="A94" s="43">
        <v>10090</v>
      </c>
      <c r="B94" s="43">
        <v>10001009</v>
      </c>
      <c r="C94" s="43" t="str">
        <f t="shared" si="9"/>
        <v>메인 스테이지</v>
      </c>
      <c r="D94" s="43" t="str">
        <f t="shared" si="10"/>
        <v>통상</v>
      </c>
      <c r="E94" s="43">
        <f>INDEX('!참조_ENUM'!$F$3:$F$42,MATCH(F94,'!참조_ENUM'!$G$3:$G$42,0))</f>
        <v>1000</v>
      </c>
      <c r="F94" s="61" t="s">
        <v>72</v>
      </c>
      <c r="G94" s="43">
        <v>6</v>
      </c>
      <c r="H94" s="43">
        <v>10</v>
      </c>
      <c r="I94" s="43">
        <f>INDEX('!참조_ENUM'!$J$3:$J$5,MATCH(J94,'!참조_ENUM'!$K$3:$K$5,0))</f>
        <v>1</v>
      </c>
      <c r="J94" s="61" t="s">
        <v>78</v>
      </c>
      <c r="K94" s="43">
        <v>1000000</v>
      </c>
      <c r="L94" s="43" t="b">
        <f t="shared" si="12"/>
        <v>0</v>
      </c>
      <c r="M94" s="43">
        <v>0</v>
      </c>
      <c r="N94" s="43"/>
    </row>
    <row r="95" spans="1:14" s="44" customFormat="1">
      <c r="A95" s="43">
        <v>10091</v>
      </c>
      <c r="B95" s="43">
        <v>10001009</v>
      </c>
      <c r="C95" s="43" t="str">
        <f t="shared" si="9"/>
        <v>메인 스테이지</v>
      </c>
      <c r="D95" s="43" t="str">
        <f t="shared" si="10"/>
        <v>통상</v>
      </c>
      <c r="E95" s="43">
        <f>INDEX('!참조_ENUM'!$F$3:$F$42,MATCH(F95,'!참조_ENUM'!$G$3:$G$42,0))</f>
        <v>112</v>
      </c>
      <c r="F95" s="61" t="s">
        <v>67</v>
      </c>
      <c r="G95" s="43">
        <v>100001</v>
      </c>
      <c r="H95" s="43">
        <v>1</v>
      </c>
      <c r="I95" s="43">
        <f>INDEX('!참조_ENUM'!$J$3:$J$5,MATCH(J95,'!참조_ENUM'!$K$3:$K$5,0))</f>
        <v>1</v>
      </c>
      <c r="J95" s="61" t="s">
        <v>78</v>
      </c>
      <c r="K95" s="43">
        <v>250000</v>
      </c>
      <c r="L95" s="43" t="b">
        <f t="shared" si="12"/>
        <v>1</v>
      </c>
      <c r="M95" s="43">
        <v>1</v>
      </c>
      <c r="N95" s="43"/>
    </row>
    <row r="96" spans="1:14" s="44" customFormat="1">
      <c r="A96" s="43">
        <v>10092</v>
      </c>
      <c r="B96" s="43">
        <v>10001009</v>
      </c>
      <c r="C96" s="43" t="str">
        <f t="shared" si="9"/>
        <v>메인 스테이지</v>
      </c>
      <c r="D96" s="43" t="str">
        <f t="shared" si="10"/>
        <v>통상</v>
      </c>
      <c r="E96" s="43">
        <f>INDEX('!참조_ENUM'!$F$3:$F$42,MATCH(F96,'!참조_ENUM'!$G$3:$G$42,0))</f>
        <v>112</v>
      </c>
      <c r="F96" s="61" t="s">
        <v>67</v>
      </c>
      <c r="G96" s="43">
        <v>100002</v>
      </c>
      <c r="H96" s="43">
        <v>1</v>
      </c>
      <c r="I96" s="43">
        <f>INDEX('!참조_ENUM'!$J$3:$J$5,MATCH(J96,'!참조_ENUM'!$K$3:$K$5,0))</f>
        <v>1</v>
      </c>
      <c r="J96" s="61" t="s">
        <v>78</v>
      </c>
      <c r="K96" s="43">
        <v>250000</v>
      </c>
      <c r="L96" s="43" t="b">
        <f>IF(M96&gt;0,TRUE,FALSE)</f>
        <v>1</v>
      </c>
      <c r="M96" s="43">
        <v>2</v>
      </c>
      <c r="N96" s="43"/>
    </row>
    <row r="97" spans="1:14" s="44" customFormat="1">
      <c r="A97" s="43">
        <v>10093</v>
      </c>
      <c r="B97" s="43">
        <v>10001009</v>
      </c>
      <c r="C97" s="43" t="str">
        <f t="shared" si="9"/>
        <v>메인 스테이지</v>
      </c>
      <c r="D97" s="43" t="str">
        <f t="shared" si="10"/>
        <v>통상</v>
      </c>
      <c r="E97" s="43">
        <f>INDEX('!참조_ENUM'!$F$3:$F$42,MATCH(F97,'!참조_ENUM'!$G$3:$G$42,0))</f>
        <v>112</v>
      </c>
      <c r="F97" s="61" t="s">
        <v>67</v>
      </c>
      <c r="G97" s="43">
        <v>100003</v>
      </c>
      <c r="H97" s="43">
        <v>1</v>
      </c>
      <c r="I97" s="43">
        <f>INDEX('!참조_ENUM'!$J$3:$J$5,MATCH(J97,'!참조_ENUM'!$K$3:$K$5,0))</f>
        <v>1</v>
      </c>
      <c r="J97" s="61" t="s">
        <v>78</v>
      </c>
      <c r="K97" s="43">
        <v>250000</v>
      </c>
      <c r="L97" s="43" t="b">
        <f t="shared" ref="L97:L106" si="13">IF(M97&gt;0,TRUE,FALSE)</f>
        <v>1</v>
      </c>
      <c r="M97" s="43">
        <v>3</v>
      </c>
      <c r="N97" s="43"/>
    </row>
    <row r="98" spans="1:14" s="44" customFormat="1">
      <c r="A98" s="43">
        <v>10094</v>
      </c>
      <c r="B98" s="43">
        <v>10001009</v>
      </c>
      <c r="C98" s="43" t="str">
        <f t="shared" si="9"/>
        <v>메인 스테이지</v>
      </c>
      <c r="D98" s="43" t="str">
        <f t="shared" si="10"/>
        <v>통상</v>
      </c>
      <c r="E98" s="43">
        <f>INDEX('!참조_ENUM'!$F$3:$F$42,MATCH(F98,'!참조_ENUM'!$G$3:$G$42,0))</f>
        <v>112</v>
      </c>
      <c r="F98" s="61" t="s">
        <v>67</v>
      </c>
      <c r="G98" s="43">
        <v>100004</v>
      </c>
      <c r="H98" s="43">
        <v>1</v>
      </c>
      <c r="I98" s="43">
        <f>INDEX('!참조_ENUM'!$J$3:$J$5,MATCH(J98,'!참조_ENUM'!$K$3:$K$5,0))</f>
        <v>1</v>
      </c>
      <c r="J98" s="61" t="s">
        <v>78</v>
      </c>
      <c r="K98" s="43">
        <v>250000</v>
      </c>
      <c r="L98" s="43" t="b">
        <f t="shared" si="13"/>
        <v>0</v>
      </c>
      <c r="M98" s="43">
        <v>0</v>
      </c>
      <c r="N98" s="43"/>
    </row>
    <row r="99" spans="1:14">
      <c r="A99" s="43">
        <v>10095</v>
      </c>
      <c r="B99" s="4">
        <v>11001009</v>
      </c>
      <c r="C99" s="4" t="str">
        <f t="shared" si="9"/>
        <v>메인 스테이지</v>
      </c>
      <c r="D99" s="4" t="str">
        <f t="shared" si="10"/>
        <v>초회</v>
      </c>
      <c r="E99" s="4">
        <f>INDEX('!참조_ENUM'!$F$3:$F$42,MATCH(F99,'!참조_ENUM'!$G$3:$G$42,0))</f>
        <v>112</v>
      </c>
      <c r="F99" s="61" t="s">
        <v>67</v>
      </c>
      <c r="G99" s="4">
        <v>100003</v>
      </c>
      <c r="H99" s="4">
        <v>5</v>
      </c>
      <c r="I99" s="4">
        <f>INDEX('!참조_ENUM'!$J$3:$J$5,MATCH(J99,'!참조_ENUM'!$K$3:$K$5,0))</f>
        <v>2</v>
      </c>
      <c r="J99" s="61" t="s">
        <v>79</v>
      </c>
      <c r="K99" s="4">
        <v>250000</v>
      </c>
      <c r="L99" s="4" t="b">
        <f t="shared" si="13"/>
        <v>1</v>
      </c>
      <c r="M99" s="4">
        <v>1</v>
      </c>
      <c r="N99" s="4"/>
    </row>
    <row r="100" spans="1:14">
      <c r="A100" s="43">
        <v>10096</v>
      </c>
      <c r="B100" s="4">
        <v>11001009</v>
      </c>
      <c r="C100" s="4" t="str">
        <f t="shared" si="9"/>
        <v>메인 스테이지</v>
      </c>
      <c r="D100" s="4" t="str">
        <f t="shared" si="10"/>
        <v>초회</v>
      </c>
      <c r="E100" s="4">
        <f>INDEX('!참조_ENUM'!$F$3:$F$42,MATCH(F100,'!참조_ENUM'!$G$3:$G$42,0))</f>
        <v>112</v>
      </c>
      <c r="F100" s="61" t="s">
        <v>67</v>
      </c>
      <c r="G100" s="4">
        <v>100004</v>
      </c>
      <c r="H100" s="4">
        <v>5</v>
      </c>
      <c r="I100" s="4">
        <f>INDEX('!참조_ENUM'!$J$3:$J$5,MATCH(J100,'!참조_ENUM'!$K$3:$K$5,0))</f>
        <v>2</v>
      </c>
      <c r="J100" s="61" t="s">
        <v>79</v>
      </c>
      <c r="K100" s="4">
        <v>250000</v>
      </c>
      <c r="L100" s="4" t="b">
        <f t="shared" si="13"/>
        <v>1</v>
      </c>
      <c r="M100" s="4">
        <v>2</v>
      </c>
      <c r="N100" s="4"/>
    </row>
    <row r="101" spans="1:14">
      <c r="A101" s="43">
        <v>10097</v>
      </c>
      <c r="B101" s="4">
        <v>11001009</v>
      </c>
      <c r="C101" s="4" t="str">
        <f t="shared" si="9"/>
        <v>메인 스테이지</v>
      </c>
      <c r="D101" s="4" t="str">
        <f t="shared" si="10"/>
        <v>초회</v>
      </c>
      <c r="E101" s="4">
        <f>INDEX('!참조_ENUM'!$F$3:$F$42,MATCH(F101,'!참조_ENUM'!$G$3:$G$42,0))</f>
        <v>112</v>
      </c>
      <c r="F101" s="61" t="s">
        <v>67</v>
      </c>
      <c r="G101" s="4">
        <v>100005</v>
      </c>
      <c r="H101" s="4">
        <v>5</v>
      </c>
      <c r="I101" s="4">
        <f>INDEX('!참조_ENUM'!$J$3:$J$5,MATCH(J101,'!참조_ENUM'!$K$3:$K$5,0))</f>
        <v>2</v>
      </c>
      <c r="J101" s="61" t="s">
        <v>79</v>
      </c>
      <c r="K101" s="4">
        <v>250000</v>
      </c>
      <c r="L101" s="4" t="b">
        <f t="shared" si="13"/>
        <v>0</v>
      </c>
      <c r="M101" s="4">
        <v>0</v>
      </c>
      <c r="N101" s="4"/>
    </row>
    <row r="102" spans="1:14">
      <c r="A102" s="43">
        <v>10098</v>
      </c>
      <c r="B102" s="4">
        <v>11001009</v>
      </c>
      <c r="C102" s="4" t="str">
        <f t="shared" si="9"/>
        <v>메인 스테이지</v>
      </c>
      <c r="D102" s="4" t="str">
        <f t="shared" si="10"/>
        <v>초회</v>
      </c>
      <c r="E102" s="4">
        <f>INDEX('!참조_ENUM'!$F$3:$F$42,MATCH(F102,'!참조_ENUM'!$G$3:$G$42,0))</f>
        <v>112</v>
      </c>
      <c r="F102" s="61" t="s">
        <v>67</v>
      </c>
      <c r="G102" s="4">
        <v>100006</v>
      </c>
      <c r="H102" s="4">
        <v>5</v>
      </c>
      <c r="I102" s="4">
        <f>INDEX('!참조_ENUM'!$J$3:$J$5,MATCH(J102,'!참조_ENUM'!$K$3:$K$5,0))</f>
        <v>2</v>
      </c>
      <c r="J102" s="61" t="s">
        <v>79</v>
      </c>
      <c r="K102" s="4">
        <v>250000</v>
      </c>
      <c r="L102" s="4" t="b">
        <f t="shared" si="13"/>
        <v>0</v>
      </c>
      <c r="M102" s="4">
        <v>0</v>
      </c>
      <c r="N102" s="4"/>
    </row>
    <row r="103" spans="1:14" s="46" customFormat="1">
      <c r="A103" s="43">
        <v>10099</v>
      </c>
      <c r="B103" s="45">
        <v>12001009</v>
      </c>
      <c r="C103" s="45" t="str">
        <f t="shared" si="9"/>
        <v>메인 스테이지</v>
      </c>
      <c r="D103" s="45" t="str">
        <f t="shared" si="10"/>
        <v>별 보상</v>
      </c>
      <c r="E103" s="45">
        <f>INDEX('!참조_ENUM'!$F$3:$F$42,MATCH(F103,'!참조_ENUM'!$G$3:$G$42,0))</f>
        <v>2</v>
      </c>
      <c r="F103" s="61" t="s">
        <v>62</v>
      </c>
      <c r="G103" s="45">
        <v>30</v>
      </c>
      <c r="H103" s="45">
        <v>30</v>
      </c>
      <c r="I103" s="45">
        <f>INDEX('!참조_ENUM'!$J$3:$J$5,MATCH(J103,'!참조_ENUM'!$K$3:$K$5,0))</f>
        <v>1</v>
      </c>
      <c r="J103" s="61" t="s">
        <v>78</v>
      </c>
      <c r="K103" s="45">
        <v>1000000</v>
      </c>
      <c r="L103" s="45" t="b">
        <f t="shared" si="13"/>
        <v>1</v>
      </c>
      <c r="M103" s="45">
        <v>1</v>
      </c>
      <c r="N103" s="45"/>
    </row>
    <row r="104" spans="1:14" s="44" customFormat="1">
      <c r="A104" s="43">
        <v>10100</v>
      </c>
      <c r="B104" s="43">
        <v>10001010</v>
      </c>
      <c r="C104" s="43" t="str">
        <f t="shared" si="9"/>
        <v>메인 스테이지</v>
      </c>
      <c r="D104" s="43" t="str">
        <f t="shared" si="10"/>
        <v>통상</v>
      </c>
      <c r="E104" s="43">
        <f>INDEX('!참조_ENUM'!$F$3:$F$42,MATCH(F104,'!참조_ENUM'!$G$3:$G$42,0))</f>
        <v>1000</v>
      </c>
      <c r="F104" s="61" t="s">
        <v>72</v>
      </c>
      <c r="G104" s="43">
        <v>16</v>
      </c>
      <c r="H104" s="43">
        <v>5</v>
      </c>
      <c r="I104" s="43">
        <f>INDEX('!참조_ENUM'!$J$3:$J$5,MATCH(J104,'!참조_ENUM'!$K$3:$K$5,0))</f>
        <v>1</v>
      </c>
      <c r="J104" s="61" t="s">
        <v>78</v>
      </c>
      <c r="K104" s="43">
        <v>1000000</v>
      </c>
      <c r="L104" s="43" t="b">
        <f t="shared" si="13"/>
        <v>0</v>
      </c>
      <c r="M104" s="43">
        <v>0</v>
      </c>
      <c r="N104" s="43"/>
    </row>
    <row r="105" spans="1:14" s="44" customFormat="1">
      <c r="A105" s="43">
        <v>10101</v>
      </c>
      <c r="B105" s="43">
        <v>10001010</v>
      </c>
      <c r="C105" s="43" t="str">
        <f t="shared" si="9"/>
        <v>메인 스테이지</v>
      </c>
      <c r="D105" s="43" t="str">
        <f t="shared" si="10"/>
        <v>통상</v>
      </c>
      <c r="E105" s="43">
        <f>INDEX('!참조_ENUM'!$F$3:$F$42,MATCH(F105,'!참조_ENUM'!$G$3:$G$42,0))</f>
        <v>1000</v>
      </c>
      <c r="F105" s="61" t="s">
        <v>72</v>
      </c>
      <c r="G105" s="43">
        <v>6</v>
      </c>
      <c r="H105" s="43">
        <v>10</v>
      </c>
      <c r="I105" s="43">
        <f>INDEX('!참조_ENUM'!$J$3:$J$5,MATCH(J105,'!참조_ENUM'!$K$3:$K$5,0))</f>
        <v>1</v>
      </c>
      <c r="J105" s="61" t="s">
        <v>78</v>
      </c>
      <c r="K105" s="43">
        <v>1000000</v>
      </c>
      <c r="L105" s="43" t="b">
        <f t="shared" si="13"/>
        <v>0</v>
      </c>
      <c r="M105" s="43">
        <v>0</v>
      </c>
      <c r="N105" s="43"/>
    </row>
    <row r="106" spans="1:14" s="44" customFormat="1">
      <c r="A106" s="43">
        <v>10102</v>
      </c>
      <c r="B106" s="43">
        <v>10001010</v>
      </c>
      <c r="C106" s="43" t="str">
        <f t="shared" si="9"/>
        <v>메인 스테이지</v>
      </c>
      <c r="D106" s="43" t="str">
        <f t="shared" si="10"/>
        <v>통상</v>
      </c>
      <c r="E106" s="43">
        <f>INDEX('!참조_ENUM'!$F$3:$F$42,MATCH(F106,'!참조_ENUM'!$G$3:$G$42,0))</f>
        <v>112</v>
      </c>
      <c r="F106" s="61" t="s">
        <v>67</v>
      </c>
      <c r="G106" s="43">
        <v>100001</v>
      </c>
      <c r="H106" s="43">
        <v>1</v>
      </c>
      <c r="I106" s="43">
        <f>INDEX('!참조_ENUM'!$J$3:$J$5,MATCH(J106,'!참조_ENUM'!$K$3:$K$5,0))</f>
        <v>1</v>
      </c>
      <c r="J106" s="61" t="s">
        <v>78</v>
      </c>
      <c r="K106" s="43">
        <v>250000</v>
      </c>
      <c r="L106" s="43" t="b">
        <f t="shared" si="13"/>
        <v>1</v>
      </c>
      <c r="M106" s="43">
        <v>1</v>
      </c>
      <c r="N106" s="43"/>
    </row>
    <row r="107" spans="1:14" s="44" customFormat="1">
      <c r="A107" s="43">
        <v>10103</v>
      </c>
      <c r="B107" s="43">
        <v>10001010</v>
      </c>
      <c r="C107" s="43" t="str">
        <f t="shared" si="9"/>
        <v>메인 스테이지</v>
      </c>
      <c r="D107" s="43" t="str">
        <f t="shared" si="10"/>
        <v>통상</v>
      </c>
      <c r="E107" s="43">
        <f>INDEX('!참조_ENUM'!$F$3:$F$42,MATCH(F107,'!참조_ENUM'!$G$3:$G$42,0))</f>
        <v>112</v>
      </c>
      <c r="F107" s="61" t="s">
        <v>67</v>
      </c>
      <c r="G107" s="43">
        <v>100002</v>
      </c>
      <c r="H107" s="43">
        <v>1</v>
      </c>
      <c r="I107" s="43">
        <f>INDEX('!참조_ENUM'!$J$3:$J$5,MATCH(J107,'!참조_ENUM'!$K$3:$K$5,0))</f>
        <v>1</v>
      </c>
      <c r="J107" s="61" t="s">
        <v>78</v>
      </c>
      <c r="K107" s="43">
        <v>250000</v>
      </c>
      <c r="L107" s="43" t="b">
        <f>IF(M107&gt;0,TRUE,FALSE)</f>
        <v>1</v>
      </c>
      <c r="M107" s="43">
        <v>2</v>
      </c>
      <c r="N107" s="43"/>
    </row>
    <row r="108" spans="1:14" s="44" customFormat="1">
      <c r="A108" s="43">
        <v>10104</v>
      </c>
      <c r="B108" s="43">
        <v>10001010</v>
      </c>
      <c r="C108" s="43" t="str">
        <f t="shared" si="9"/>
        <v>메인 스테이지</v>
      </c>
      <c r="D108" s="43" t="str">
        <f t="shared" si="10"/>
        <v>통상</v>
      </c>
      <c r="E108" s="43">
        <f>INDEX('!참조_ENUM'!$F$3:$F$42,MATCH(F108,'!참조_ENUM'!$G$3:$G$42,0))</f>
        <v>112</v>
      </c>
      <c r="F108" s="61" t="s">
        <v>67</v>
      </c>
      <c r="G108" s="43">
        <v>100003</v>
      </c>
      <c r="H108" s="43">
        <v>1</v>
      </c>
      <c r="I108" s="43">
        <f>INDEX('!참조_ENUM'!$J$3:$J$5,MATCH(J108,'!참조_ENUM'!$K$3:$K$5,0))</f>
        <v>1</v>
      </c>
      <c r="J108" s="61" t="s">
        <v>78</v>
      </c>
      <c r="K108" s="43">
        <v>250000</v>
      </c>
      <c r="L108" s="43" t="b">
        <f t="shared" ref="L108:L117" si="14">IF(M108&gt;0,TRUE,FALSE)</f>
        <v>1</v>
      </c>
      <c r="M108" s="43">
        <v>3</v>
      </c>
      <c r="N108" s="43"/>
    </row>
    <row r="109" spans="1:14" s="44" customFormat="1">
      <c r="A109" s="43">
        <v>10105</v>
      </c>
      <c r="B109" s="43">
        <v>10001010</v>
      </c>
      <c r="C109" s="43" t="str">
        <f t="shared" si="9"/>
        <v>메인 스테이지</v>
      </c>
      <c r="D109" s="43" t="str">
        <f t="shared" si="10"/>
        <v>통상</v>
      </c>
      <c r="E109" s="43">
        <f>INDEX('!참조_ENUM'!$F$3:$F$42,MATCH(F109,'!참조_ENUM'!$G$3:$G$42,0))</f>
        <v>112</v>
      </c>
      <c r="F109" s="61" t="s">
        <v>67</v>
      </c>
      <c r="G109" s="43">
        <v>100004</v>
      </c>
      <c r="H109" s="43">
        <v>1</v>
      </c>
      <c r="I109" s="43">
        <f>INDEX('!참조_ENUM'!$J$3:$J$5,MATCH(J109,'!참조_ENUM'!$K$3:$K$5,0))</f>
        <v>1</v>
      </c>
      <c r="J109" s="61" t="s">
        <v>78</v>
      </c>
      <c r="K109" s="43">
        <v>250000</v>
      </c>
      <c r="L109" s="43" t="b">
        <f t="shared" si="14"/>
        <v>0</v>
      </c>
      <c r="M109" s="43">
        <v>0</v>
      </c>
      <c r="N109" s="43"/>
    </row>
    <row r="110" spans="1:14">
      <c r="A110" s="43">
        <v>10106</v>
      </c>
      <c r="B110" s="4">
        <v>11001010</v>
      </c>
      <c r="C110" s="4" t="str">
        <f t="shared" si="9"/>
        <v>메인 스테이지</v>
      </c>
      <c r="D110" s="4" t="str">
        <f t="shared" si="10"/>
        <v>초회</v>
      </c>
      <c r="E110" s="4">
        <f>INDEX('!참조_ENUM'!$F$3:$F$42,MATCH(F110,'!참조_ENUM'!$G$3:$G$42,0))</f>
        <v>112</v>
      </c>
      <c r="F110" s="61" t="s">
        <v>67</v>
      </c>
      <c r="G110" s="4">
        <v>100003</v>
      </c>
      <c r="H110" s="4">
        <v>5</v>
      </c>
      <c r="I110" s="4">
        <f>INDEX('!참조_ENUM'!$J$3:$J$5,MATCH(J110,'!참조_ENUM'!$K$3:$K$5,0))</f>
        <v>2</v>
      </c>
      <c r="J110" s="61" t="s">
        <v>79</v>
      </c>
      <c r="K110" s="4">
        <v>250000</v>
      </c>
      <c r="L110" s="4" t="b">
        <f t="shared" si="14"/>
        <v>1</v>
      </c>
      <c r="M110" s="4">
        <v>1</v>
      </c>
      <c r="N110" s="4"/>
    </row>
    <row r="111" spans="1:14">
      <c r="A111" s="43">
        <v>10107</v>
      </c>
      <c r="B111" s="4">
        <v>11001010</v>
      </c>
      <c r="C111" s="4" t="str">
        <f t="shared" si="9"/>
        <v>메인 스테이지</v>
      </c>
      <c r="D111" s="4" t="str">
        <f t="shared" si="10"/>
        <v>초회</v>
      </c>
      <c r="E111" s="4">
        <f>INDEX('!참조_ENUM'!$F$3:$F$42,MATCH(F111,'!참조_ENUM'!$G$3:$G$42,0))</f>
        <v>112</v>
      </c>
      <c r="F111" s="61" t="s">
        <v>67</v>
      </c>
      <c r="G111" s="4">
        <v>100004</v>
      </c>
      <c r="H111" s="4">
        <v>5</v>
      </c>
      <c r="I111" s="4">
        <f>INDEX('!참조_ENUM'!$J$3:$J$5,MATCH(J111,'!참조_ENUM'!$K$3:$K$5,0))</f>
        <v>2</v>
      </c>
      <c r="J111" s="61" t="s">
        <v>79</v>
      </c>
      <c r="K111" s="4">
        <v>250000</v>
      </c>
      <c r="L111" s="4" t="b">
        <f t="shared" si="14"/>
        <v>1</v>
      </c>
      <c r="M111" s="4">
        <v>2</v>
      </c>
      <c r="N111" s="4"/>
    </row>
    <row r="112" spans="1:14">
      <c r="A112" s="43">
        <v>10108</v>
      </c>
      <c r="B112" s="4">
        <v>11001010</v>
      </c>
      <c r="C112" s="4" t="str">
        <f t="shared" si="9"/>
        <v>메인 스테이지</v>
      </c>
      <c r="D112" s="4" t="str">
        <f t="shared" si="10"/>
        <v>초회</v>
      </c>
      <c r="E112" s="4">
        <f>INDEX('!참조_ENUM'!$F$3:$F$42,MATCH(F112,'!참조_ENUM'!$G$3:$G$42,0))</f>
        <v>112</v>
      </c>
      <c r="F112" s="61" t="s">
        <v>67</v>
      </c>
      <c r="G112" s="4">
        <v>100005</v>
      </c>
      <c r="H112" s="4">
        <v>5</v>
      </c>
      <c r="I112" s="4">
        <f>INDEX('!참조_ENUM'!$J$3:$J$5,MATCH(J112,'!참조_ENUM'!$K$3:$K$5,0))</f>
        <v>2</v>
      </c>
      <c r="J112" s="61" t="s">
        <v>79</v>
      </c>
      <c r="K112" s="4">
        <v>250000</v>
      </c>
      <c r="L112" s="4" t="b">
        <f t="shared" si="14"/>
        <v>0</v>
      </c>
      <c r="M112" s="4">
        <v>0</v>
      </c>
      <c r="N112" s="4"/>
    </row>
    <row r="113" spans="1:14">
      <c r="A113" s="43">
        <v>10109</v>
      </c>
      <c r="B113" s="4">
        <v>11001010</v>
      </c>
      <c r="C113" s="4" t="str">
        <f t="shared" si="9"/>
        <v>메인 스테이지</v>
      </c>
      <c r="D113" s="4" t="str">
        <f t="shared" si="10"/>
        <v>초회</v>
      </c>
      <c r="E113" s="4">
        <f>INDEX('!참조_ENUM'!$F$3:$F$42,MATCH(F113,'!참조_ENUM'!$G$3:$G$42,0))</f>
        <v>112</v>
      </c>
      <c r="F113" s="61" t="s">
        <v>67</v>
      </c>
      <c r="G113" s="4">
        <v>100006</v>
      </c>
      <c r="H113" s="4">
        <v>5</v>
      </c>
      <c r="I113" s="4">
        <f>INDEX('!참조_ENUM'!$J$3:$J$5,MATCH(J113,'!참조_ENUM'!$K$3:$K$5,0))</f>
        <v>2</v>
      </c>
      <c r="J113" s="61" t="s">
        <v>79</v>
      </c>
      <c r="K113" s="4">
        <v>250000</v>
      </c>
      <c r="L113" s="4" t="b">
        <f t="shared" si="14"/>
        <v>0</v>
      </c>
      <c r="M113" s="4">
        <v>0</v>
      </c>
      <c r="N113" s="4"/>
    </row>
    <row r="114" spans="1:14" s="46" customFormat="1">
      <c r="A114" s="43">
        <v>10110</v>
      </c>
      <c r="B114" s="45">
        <v>12001010</v>
      </c>
      <c r="C114" s="45" t="str">
        <f t="shared" si="9"/>
        <v>메인 스테이지</v>
      </c>
      <c r="D114" s="45" t="str">
        <f t="shared" si="10"/>
        <v>별 보상</v>
      </c>
      <c r="E114" s="45">
        <f>INDEX('!참조_ENUM'!$F$3:$F$42,MATCH(F114,'!참조_ENUM'!$G$3:$G$42,0))</f>
        <v>2</v>
      </c>
      <c r="F114" s="61" t="s">
        <v>62</v>
      </c>
      <c r="G114" s="45">
        <v>30</v>
      </c>
      <c r="H114" s="45">
        <v>30</v>
      </c>
      <c r="I114" s="45">
        <f>INDEX('!참조_ENUM'!$J$3:$J$5,MATCH(J114,'!참조_ENUM'!$K$3:$K$5,0))</f>
        <v>1</v>
      </c>
      <c r="J114" s="61" t="s">
        <v>78</v>
      </c>
      <c r="K114" s="45">
        <v>1000000</v>
      </c>
      <c r="L114" s="45" t="b">
        <f t="shared" si="14"/>
        <v>1</v>
      </c>
      <c r="M114" s="45">
        <v>1</v>
      </c>
      <c r="N114" s="45"/>
    </row>
    <row r="115" spans="1:14" s="44" customFormat="1">
      <c r="A115" s="43">
        <v>10111</v>
      </c>
      <c r="B115" s="43">
        <v>10001011</v>
      </c>
      <c r="C115" s="43" t="str">
        <f t="shared" si="9"/>
        <v>메인 스테이지</v>
      </c>
      <c r="D115" s="43" t="str">
        <f t="shared" si="10"/>
        <v>통상</v>
      </c>
      <c r="E115" s="43">
        <f>INDEX('!참조_ENUM'!$F$3:$F$42,MATCH(F115,'!참조_ENUM'!$G$3:$G$42,0))</f>
        <v>1000</v>
      </c>
      <c r="F115" s="61" t="s">
        <v>72</v>
      </c>
      <c r="G115" s="43">
        <v>16</v>
      </c>
      <c r="H115" s="43">
        <v>5</v>
      </c>
      <c r="I115" s="43">
        <f>INDEX('!참조_ENUM'!$J$3:$J$5,MATCH(J115,'!참조_ENUM'!$K$3:$K$5,0))</f>
        <v>1</v>
      </c>
      <c r="J115" s="61" t="s">
        <v>78</v>
      </c>
      <c r="K115" s="43">
        <v>1000000</v>
      </c>
      <c r="L115" s="43" t="b">
        <f t="shared" si="14"/>
        <v>0</v>
      </c>
      <c r="M115" s="43">
        <v>0</v>
      </c>
      <c r="N115" s="43"/>
    </row>
    <row r="116" spans="1:14" s="44" customFormat="1">
      <c r="A116" s="43">
        <v>10112</v>
      </c>
      <c r="B116" s="43">
        <v>10001011</v>
      </c>
      <c r="C116" s="43" t="str">
        <f t="shared" si="9"/>
        <v>메인 스테이지</v>
      </c>
      <c r="D116" s="43" t="str">
        <f t="shared" si="10"/>
        <v>통상</v>
      </c>
      <c r="E116" s="43">
        <f>INDEX('!참조_ENUM'!$F$3:$F$42,MATCH(F116,'!참조_ENUM'!$G$3:$G$42,0))</f>
        <v>1000</v>
      </c>
      <c r="F116" s="61" t="s">
        <v>72</v>
      </c>
      <c r="G116" s="43">
        <v>6</v>
      </c>
      <c r="H116" s="43">
        <v>10</v>
      </c>
      <c r="I116" s="43">
        <f>INDEX('!참조_ENUM'!$J$3:$J$5,MATCH(J116,'!참조_ENUM'!$K$3:$K$5,0))</f>
        <v>1</v>
      </c>
      <c r="J116" s="61" t="s">
        <v>78</v>
      </c>
      <c r="K116" s="43">
        <v>1000000</v>
      </c>
      <c r="L116" s="43" t="b">
        <f t="shared" si="14"/>
        <v>0</v>
      </c>
      <c r="M116" s="43">
        <v>0</v>
      </c>
      <c r="N116" s="43"/>
    </row>
    <row r="117" spans="1:14" s="44" customFormat="1">
      <c r="A117" s="43">
        <v>10113</v>
      </c>
      <c r="B117" s="43">
        <v>10001011</v>
      </c>
      <c r="C117" s="43" t="str">
        <f t="shared" si="9"/>
        <v>메인 스테이지</v>
      </c>
      <c r="D117" s="43" t="str">
        <f t="shared" si="10"/>
        <v>통상</v>
      </c>
      <c r="E117" s="43">
        <f>INDEX('!참조_ENUM'!$F$3:$F$42,MATCH(F117,'!참조_ENUM'!$G$3:$G$42,0))</f>
        <v>112</v>
      </c>
      <c r="F117" s="61" t="s">
        <v>67</v>
      </c>
      <c r="G117" s="43">
        <v>100001</v>
      </c>
      <c r="H117" s="43">
        <v>1</v>
      </c>
      <c r="I117" s="43">
        <f>INDEX('!참조_ENUM'!$J$3:$J$5,MATCH(J117,'!참조_ENUM'!$K$3:$K$5,0))</f>
        <v>1</v>
      </c>
      <c r="J117" s="61" t="s">
        <v>78</v>
      </c>
      <c r="K117" s="43">
        <v>250000</v>
      </c>
      <c r="L117" s="43" t="b">
        <f t="shared" si="14"/>
        <v>1</v>
      </c>
      <c r="M117" s="43">
        <v>1</v>
      </c>
      <c r="N117" s="43"/>
    </row>
    <row r="118" spans="1:14" s="44" customFormat="1">
      <c r="A118" s="43">
        <v>10114</v>
      </c>
      <c r="B118" s="43">
        <v>10001011</v>
      </c>
      <c r="C118" s="43" t="str">
        <f t="shared" si="9"/>
        <v>메인 스테이지</v>
      </c>
      <c r="D118" s="43" t="str">
        <f t="shared" si="10"/>
        <v>통상</v>
      </c>
      <c r="E118" s="43">
        <f>INDEX('!참조_ENUM'!$F$3:$F$42,MATCH(F118,'!참조_ENUM'!$G$3:$G$42,0))</f>
        <v>112</v>
      </c>
      <c r="F118" s="61" t="s">
        <v>67</v>
      </c>
      <c r="G118" s="43">
        <v>100002</v>
      </c>
      <c r="H118" s="43">
        <v>1</v>
      </c>
      <c r="I118" s="43">
        <f>INDEX('!참조_ENUM'!$J$3:$J$5,MATCH(J118,'!참조_ENUM'!$K$3:$K$5,0))</f>
        <v>1</v>
      </c>
      <c r="J118" s="61" t="s">
        <v>78</v>
      </c>
      <c r="K118" s="43">
        <v>250000</v>
      </c>
      <c r="L118" s="43" t="b">
        <f>IF(M118&gt;0,TRUE,FALSE)</f>
        <v>1</v>
      </c>
      <c r="M118" s="43">
        <v>2</v>
      </c>
      <c r="N118" s="43"/>
    </row>
    <row r="119" spans="1:14" s="44" customFormat="1">
      <c r="A119" s="43">
        <v>10115</v>
      </c>
      <c r="B119" s="43">
        <v>10001011</v>
      </c>
      <c r="C119" s="43" t="str">
        <f t="shared" si="9"/>
        <v>메인 스테이지</v>
      </c>
      <c r="D119" s="43" t="str">
        <f t="shared" si="10"/>
        <v>통상</v>
      </c>
      <c r="E119" s="43">
        <f>INDEX('!참조_ENUM'!$F$3:$F$42,MATCH(F119,'!참조_ENUM'!$G$3:$G$42,0))</f>
        <v>112</v>
      </c>
      <c r="F119" s="61" t="s">
        <v>67</v>
      </c>
      <c r="G119" s="43">
        <v>100003</v>
      </c>
      <c r="H119" s="43">
        <v>1</v>
      </c>
      <c r="I119" s="43">
        <f>INDEX('!참조_ENUM'!$J$3:$J$5,MATCH(J119,'!참조_ENUM'!$K$3:$K$5,0))</f>
        <v>1</v>
      </c>
      <c r="J119" s="61" t="s">
        <v>78</v>
      </c>
      <c r="K119" s="43">
        <v>250000</v>
      </c>
      <c r="L119" s="43" t="b">
        <f t="shared" ref="L119:L161" si="15">IF(M119&gt;0,TRUE,FALSE)</f>
        <v>1</v>
      </c>
      <c r="M119" s="43">
        <v>3</v>
      </c>
      <c r="N119" s="43"/>
    </row>
    <row r="120" spans="1:14" s="44" customFormat="1">
      <c r="A120" s="43">
        <v>10116</v>
      </c>
      <c r="B120" s="43">
        <v>10001011</v>
      </c>
      <c r="C120" s="43" t="str">
        <f t="shared" si="9"/>
        <v>메인 스테이지</v>
      </c>
      <c r="D120" s="43" t="str">
        <f t="shared" si="10"/>
        <v>통상</v>
      </c>
      <c r="E120" s="43">
        <f>INDEX('!참조_ENUM'!$F$3:$F$42,MATCH(F120,'!참조_ENUM'!$G$3:$G$42,0))</f>
        <v>112</v>
      </c>
      <c r="F120" s="61" t="s">
        <v>67</v>
      </c>
      <c r="G120" s="43">
        <v>100004</v>
      </c>
      <c r="H120" s="43">
        <v>1</v>
      </c>
      <c r="I120" s="43">
        <f>INDEX('!참조_ENUM'!$J$3:$J$5,MATCH(J120,'!참조_ENUM'!$K$3:$K$5,0))</f>
        <v>1</v>
      </c>
      <c r="J120" s="61" t="s">
        <v>78</v>
      </c>
      <c r="K120" s="43">
        <v>250000</v>
      </c>
      <c r="L120" s="43" t="b">
        <f t="shared" si="15"/>
        <v>0</v>
      </c>
      <c r="M120" s="43">
        <v>0</v>
      </c>
      <c r="N120" s="43"/>
    </row>
    <row r="121" spans="1:14">
      <c r="A121" s="43">
        <v>10117</v>
      </c>
      <c r="B121" s="4">
        <v>11001011</v>
      </c>
      <c r="C121" s="4" t="str">
        <f t="shared" si="9"/>
        <v>메인 스테이지</v>
      </c>
      <c r="D121" s="4" t="str">
        <f t="shared" si="10"/>
        <v>초회</v>
      </c>
      <c r="E121" s="4">
        <f>INDEX('!참조_ENUM'!$F$3:$F$42,MATCH(F121,'!참조_ENUM'!$G$3:$G$42,0))</f>
        <v>112</v>
      </c>
      <c r="F121" s="61" t="s">
        <v>67</v>
      </c>
      <c r="G121" s="4">
        <v>100003</v>
      </c>
      <c r="H121" s="4">
        <v>5</v>
      </c>
      <c r="I121" s="4">
        <f>INDEX('!참조_ENUM'!$J$3:$J$5,MATCH(J121,'!참조_ENUM'!$K$3:$K$5,0))</f>
        <v>2</v>
      </c>
      <c r="J121" s="61" t="s">
        <v>79</v>
      </c>
      <c r="K121" s="4">
        <v>250000</v>
      </c>
      <c r="L121" s="4" t="b">
        <f t="shared" si="15"/>
        <v>1</v>
      </c>
      <c r="M121" s="4">
        <v>1</v>
      </c>
      <c r="N121" s="4"/>
    </row>
    <row r="122" spans="1:14">
      <c r="A122" s="43">
        <v>10118</v>
      </c>
      <c r="B122" s="4">
        <v>11001011</v>
      </c>
      <c r="C122" s="4" t="str">
        <f t="shared" si="9"/>
        <v>메인 스테이지</v>
      </c>
      <c r="D122" s="4" t="str">
        <f t="shared" si="10"/>
        <v>초회</v>
      </c>
      <c r="E122" s="4">
        <f>INDEX('!참조_ENUM'!$F$3:$F$42,MATCH(F122,'!참조_ENUM'!$G$3:$G$42,0))</f>
        <v>112</v>
      </c>
      <c r="F122" s="61" t="s">
        <v>67</v>
      </c>
      <c r="G122" s="4">
        <v>100004</v>
      </c>
      <c r="H122" s="4">
        <v>5</v>
      </c>
      <c r="I122" s="4">
        <f>INDEX('!참조_ENUM'!$J$3:$J$5,MATCH(J122,'!참조_ENUM'!$K$3:$K$5,0))</f>
        <v>2</v>
      </c>
      <c r="J122" s="61" t="s">
        <v>79</v>
      </c>
      <c r="K122" s="4">
        <v>250000</v>
      </c>
      <c r="L122" s="4" t="b">
        <f t="shared" si="15"/>
        <v>1</v>
      </c>
      <c r="M122" s="4">
        <v>2</v>
      </c>
      <c r="N122" s="4"/>
    </row>
    <row r="123" spans="1:14">
      <c r="A123" s="43">
        <v>10119</v>
      </c>
      <c r="B123" s="4">
        <v>11001011</v>
      </c>
      <c r="C123" s="4" t="str">
        <f t="shared" si="9"/>
        <v>메인 스테이지</v>
      </c>
      <c r="D123" s="4" t="str">
        <f t="shared" si="10"/>
        <v>초회</v>
      </c>
      <c r="E123" s="4">
        <f>INDEX('!참조_ENUM'!$F$3:$F$42,MATCH(F123,'!참조_ENUM'!$G$3:$G$42,0))</f>
        <v>112</v>
      </c>
      <c r="F123" s="61" t="s">
        <v>67</v>
      </c>
      <c r="G123" s="4">
        <v>100005</v>
      </c>
      <c r="H123" s="4">
        <v>5</v>
      </c>
      <c r="I123" s="4">
        <f>INDEX('!참조_ENUM'!$J$3:$J$5,MATCH(J123,'!참조_ENUM'!$K$3:$K$5,0))</f>
        <v>2</v>
      </c>
      <c r="J123" s="61" t="s">
        <v>79</v>
      </c>
      <c r="K123" s="4">
        <v>250000</v>
      </c>
      <c r="L123" s="4" t="b">
        <f t="shared" si="15"/>
        <v>0</v>
      </c>
      <c r="M123" s="4">
        <v>0</v>
      </c>
      <c r="N123" s="4"/>
    </row>
    <row r="124" spans="1:14">
      <c r="A124" s="43">
        <v>10120</v>
      </c>
      <c r="B124" s="4">
        <v>11001011</v>
      </c>
      <c r="C124" s="4" t="str">
        <f t="shared" si="9"/>
        <v>메인 스테이지</v>
      </c>
      <c r="D124" s="4" t="str">
        <f t="shared" si="10"/>
        <v>초회</v>
      </c>
      <c r="E124" s="4">
        <f>INDEX('!참조_ENUM'!$F$3:$F$42,MATCH(F124,'!참조_ENUM'!$G$3:$G$42,0))</f>
        <v>112</v>
      </c>
      <c r="F124" s="61" t="s">
        <v>67</v>
      </c>
      <c r="G124" s="4">
        <v>100006</v>
      </c>
      <c r="H124" s="4">
        <v>5</v>
      </c>
      <c r="I124" s="4">
        <f>INDEX('!참조_ENUM'!$J$3:$J$5,MATCH(J124,'!참조_ENUM'!$K$3:$K$5,0))</f>
        <v>2</v>
      </c>
      <c r="J124" s="61" t="s">
        <v>79</v>
      </c>
      <c r="K124" s="4">
        <v>250000</v>
      </c>
      <c r="L124" s="4" t="b">
        <f t="shared" si="15"/>
        <v>0</v>
      </c>
      <c r="M124" s="4">
        <v>0</v>
      </c>
      <c r="N124" s="4"/>
    </row>
    <row r="125" spans="1:14" s="46" customFormat="1">
      <c r="A125" s="43">
        <v>10121</v>
      </c>
      <c r="B125" s="45">
        <v>12001011</v>
      </c>
      <c r="C125" s="45" t="str">
        <f t="shared" si="9"/>
        <v>메인 스테이지</v>
      </c>
      <c r="D125" s="45" t="str">
        <f t="shared" si="10"/>
        <v>별 보상</v>
      </c>
      <c r="E125" s="45">
        <f>INDEX('!참조_ENUM'!$F$3:$F$42,MATCH(F125,'!참조_ENUM'!$G$3:$G$42,0))</f>
        <v>2</v>
      </c>
      <c r="F125" s="61" t="s">
        <v>62</v>
      </c>
      <c r="G125" s="45">
        <v>30</v>
      </c>
      <c r="H125" s="45">
        <v>30</v>
      </c>
      <c r="I125" s="45">
        <f>INDEX('!참조_ENUM'!$J$3:$J$5,MATCH(J125,'!참조_ENUM'!$K$3:$K$5,0))</f>
        <v>1</v>
      </c>
      <c r="J125" s="61" t="s">
        <v>78</v>
      </c>
      <c r="K125" s="45">
        <v>1000000</v>
      </c>
      <c r="L125" s="45" t="b">
        <f t="shared" si="15"/>
        <v>1</v>
      </c>
      <c r="M125" s="45">
        <v>1</v>
      </c>
      <c r="N125" s="45"/>
    </row>
    <row r="126" spans="1:14" s="44" customFormat="1">
      <c r="A126" s="43">
        <v>10122</v>
      </c>
      <c r="B126" s="43">
        <v>10001012</v>
      </c>
      <c r="C126" s="43" t="str">
        <f t="shared" si="9"/>
        <v>메인 스테이지</v>
      </c>
      <c r="D126" s="43" t="str">
        <f t="shared" si="10"/>
        <v>통상</v>
      </c>
      <c r="E126" s="43">
        <f>INDEX('!참조_ENUM'!$F$3:$F$42,MATCH(F126,'!참조_ENUM'!$G$3:$G$42,0))</f>
        <v>1000</v>
      </c>
      <c r="F126" s="61" t="s">
        <v>73</v>
      </c>
      <c r="G126" s="43">
        <v>16</v>
      </c>
      <c r="H126" s="43">
        <v>5</v>
      </c>
      <c r="I126" s="43">
        <f>INDEX('!참조_ENUM'!$J$3:$J$5,MATCH(J126,'!참조_ENUM'!$K$3:$K$5,0))</f>
        <v>1</v>
      </c>
      <c r="J126" s="61" t="s">
        <v>78</v>
      </c>
      <c r="K126" s="43">
        <v>1000000</v>
      </c>
      <c r="L126" s="43" t="b">
        <f t="shared" ref="L126:L128" si="16">IF(M126&gt;0,TRUE,FALSE)</f>
        <v>0</v>
      </c>
      <c r="M126" s="43">
        <v>0</v>
      </c>
      <c r="N126" s="43"/>
    </row>
    <row r="127" spans="1:14" s="44" customFormat="1">
      <c r="A127" s="43">
        <v>10123</v>
      </c>
      <c r="B127" s="43">
        <v>10001012</v>
      </c>
      <c r="C127" s="43" t="str">
        <f t="shared" si="9"/>
        <v>메인 스테이지</v>
      </c>
      <c r="D127" s="43" t="str">
        <f t="shared" si="10"/>
        <v>통상</v>
      </c>
      <c r="E127" s="43">
        <f>INDEX('!참조_ENUM'!$F$3:$F$42,MATCH(F127,'!참조_ENUM'!$G$3:$G$42,0))</f>
        <v>1000</v>
      </c>
      <c r="F127" s="61" t="s">
        <v>72</v>
      </c>
      <c r="G127" s="43">
        <v>6</v>
      </c>
      <c r="H127" s="43">
        <v>10</v>
      </c>
      <c r="I127" s="43">
        <f>INDEX('!참조_ENUM'!$J$3:$J$5,MATCH(J127,'!참조_ENUM'!$K$3:$K$5,0))</f>
        <v>1</v>
      </c>
      <c r="J127" s="61" t="s">
        <v>78</v>
      </c>
      <c r="K127" s="43">
        <v>1000000</v>
      </c>
      <c r="L127" s="43" t="b">
        <f t="shared" si="16"/>
        <v>0</v>
      </c>
      <c r="M127" s="43">
        <v>0</v>
      </c>
      <c r="N127" s="43"/>
    </row>
    <row r="128" spans="1:14" s="44" customFormat="1">
      <c r="A128" s="43">
        <v>10124</v>
      </c>
      <c r="B128" s="43">
        <v>10001012</v>
      </c>
      <c r="C128" s="43" t="str">
        <f t="shared" si="9"/>
        <v>메인 스테이지</v>
      </c>
      <c r="D128" s="43" t="str">
        <f t="shared" si="10"/>
        <v>통상</v>
      </c>
      <c r="E128" s="43">
        <f>INDEX('!참조_ENUM'!$F$3:$F$42,MATCH(F128,'!참조_ENUM'!$G$3:$G$42,0))</f>
        <v>112</v>
      </c>
      <c r="F128" s="61" t="s">
        <v>67</v>
      </c>
      <c r="G128" s="43">
        <v>100001</v>
      </c>
      <c r="H128" s="43">
        <v>1</v>
      </c>
      <c r="I128" s="43">
        <f>INDEX('!참조_ENUM'!$J$3:$J$5,MATCH(J128,'!참조_ENUM'!$K$3:$K$5,0))</f>
        <v>1</v>
      </c>
      <c r="J128" s="61" t="s">
        <v>78</v>
      </c>
      <c r="K128" s="43">
        <v>250000</v>
      </c>
      <c r="L128" s="43" t="b">
        <f t="shared" si="16"/>
        <v>1</v>
      </c>
      <c r="M128" s="43">
        <v>1</v>
      </c>
      <c r="N128" s="43"/>
    </row>
    <row r="129" spans="1:14" s="44" customFormat="1">
      <c r="A129" s="43">
        <v>10125</v>
      </c>
      <c r="B129" s="43">
        <v>10001012</v>
      </c>
      <c r="C129" s="43" t="str">
        <f t="shared" si="9"/>
        <v>메인 스테이지</v>
      </c>
      <c r="D129" s="43" t="str">
        <f t="shared" si="10"/>
        <v>통상</v>
      </c>
      <c r="E129" s="43">
        <f>INDEX('!참조_ENUM'!$F$3:$F$42,MATCH(F129,'!참조_ENUM'!$G$3:$G$42,0))</f>
        <v>112</v>
      </c>
      <c r="F129" s="61" t="s">
        <v>67</v>
      </c>
      <c r="G129" s="43">
        <v>100002</v>
      </c>
      <c r="H129" s="43">
        <v>1</v>
      </c>
      <c r="I129" s="43">
        <f>INDEX('!참조_ENUM'!$J$3:$J$5,MATCH(J129,'!참조_ENUM'!$K$3:$K$5,0))</f>
        <v>1</v>
      </c>
      <c r="J129" s="61" t="s">
        <v>78</v>
      </c>
      <c r="K129" s="43">
        <v>250000</v>
      </c>
      <c r="L129" s="43" t="b">
        <f>IF(M129&gt;0,TRUE,FALSE)</f>
        <v>1</v>
      </c>
      <c r="M129" s="43">
        <v>2</v>
      </c>
      <c r="N129" s="43"/>
    </row>
    <row r="130" spans="1:14" s="44" customFormat="1">
      <c r="A130" s="43">
        <v>10126</v>
      </c>
      <c r="B130" s="43">
        <v>10001012</v>
      </c>
      <c r="C130" s="43" t="str">
        <f t="shared" si="9"/>
        <v>메인 스테이지</v>
      </c>
      <c r="D130" s="43" t="str">
        <f t="shared" si="10"/>
        <v>통상</v>
      </c>
      <c r="E130" s="43">
        <f>INDEX('!참조_ENUM'!$F$3:$F$42,MATCH(F130,'!참조_ENUM'!$G$3:$G$42,0))</f>
        <v>112</v>
      </c>
      <c r="F130" s="61" t="s">
        <v>67</v>
      </c>
      <c r="G130" s="43">
        <v>100003</v>
      </c>
      <c r="H130" s="43">
        <v>1</v>
      </c>
      <c r="I130" s="43">
        <f>INDEX('!참조_ENUM'!$J$3:$J$5,MATCH(J130,'!참조_ENUM'!$K$3:$K$5,0))</f>
        <v>1</v>
      </c>
      <c r="J130" s="61" t="s">
        <v>78</v>
      </c>
      <c r="K130" s="43">
        <v>250000</v>
      </c>
      <c r="L130" s="43" t="b">
        <f t="shared" ref="L130:L139" si="17">IF(M130&gt;0,TRUE,FALSE)</f>
        <v>1</v>
      </c>
      <c r="M130" s="43">
        <v>3</v>
      </c>
      <c r="N130" s="43"/>
    </row>
    <row r="131" spans="1:14" s="44" customFormat="1">
      <c r="A131" s="43">
        <v>10127</v>
      </c>
      <c r="B131" s="43">
        <v>10001012</v>
      </c>
      <c r="C131" s="43" t="str">
        <f t="shared" si="9"/>
        <v>메인 스테이지</v>
      </c>
      <c r="D131" s="43" t="str">
        <f t="shared" si="10"/>
        <v>통상</v>
      </c>
      <c r="E131" s="43">
        <f>INDEX('!참조_ENUM'!$F$3:$F$42,MATCH(F131,'!참조_ENUM'!$G$3:$G$42,0))</f>
        <v>112</v>
      </c>
      <c r="F131" s="61" t="s">
        <v>67</v>
      </c>
      <c r="G131" s="43">
        <v>100004</v>
      </c>
      <c r="H131" s="43">
        <v>1</v>
      </c>
      <c r="I131" s="43">
        <f>INDEX('!참조_ENUM'!$J$3:$J$5,MATCH(J131,'!참조_ENUM'!$K$3:$K$5,0))</f>
        <v>1</v>
      </c>
      <c r="J131" s="61" t="s">
        <v>78</v>
      </c>
      <c r="K131" s="43">
        <v>250000</v>
      </c>
      <c r="L131" s="43" t="b">
        <f t="shared" si="17"/>
        <v>0</v>
      </c>
      <c r="M131" s="43">
        <v>0</v>
      </c>
      <c r="N131" s="43"/>
    </row>
    <row r="132" spans="1:14">
      <c r="A132" s="43">
        <v>10128</v>
      </c>
      <c r="B132" s="4">
        <v>11001012</v>
      </c>
      <c r="C132" s="4" t="str">
        <f t="shared" si="9"/>
        <v>메인 스테이지</v>
      </c>
      <c r="D132" s="4" t="str">
        <f t="shared" si="10"/>
        <v>초회</v>
      </c>
      <c r="E132" s="4">
        <f>INDEX('!참조_ENUM'!$F$3:$F$42,MATCH(F132,'!참조_ENUM'!$G$3:$G$42,0))</f>
        <v>112</v>
      </c>
      <c r="F132" s="61" t="s">
        <v>67</v>
      </c>
      <c r="G132" s="4">
        <v>100003</v>
      </c>
      <c r="H132" s="4">
        <v>5</v>
      </c>
      <c r="I132" s="4">
        <f>INDEX('!참조_ENUM'!$J$3:$J$5,MATCH(J132,'!참조_ENUM'!$K$3:$K$5,0))</f>
        <v>2</v>
      </c>
      <c r="J132" s="61" t="s">
        <v>79</v>
      </c>
      <c r="K132" s="4">
        <v>250000</v>
      </c>
      <c r="L132" s="4" t="b">
        <f t="shared" si="17"/>
        <v>1</v>
      </c>
      <c r="M132" s="4">
        <v>1</v>
      </c>
      <c r="N132" s="4"/>
    </row>
    <row r="133" spans="1:14">
      <c r="A133" s="43">
        <v>10129</v>
      </c>
      <c r="B133" s="4">
        <v>11001012</v>
      </c>
      <c r="C133" s="4" t="str">
        <f t="shared" si="9"/>
        <v>메인 스테이지</v>
      </c>
      <c r="D133" s="4" t="str">
        <f t="shared" si="10"/>
        <v>초회</v>
      </c>
      <c r="E133" s="4">
        <f>INDEX('!참조_ENUM'!$F$3:$F$42,MATCH(F133,'!참조_ENUM'!$G$3:$G$42,0))</f>
        <v>112</v>
      </c>
      <c r="F133" s="61" t="s">
        <v>67</v>
      </c>
      <c r="G133" s="4">
        <v>100004</v>
      </c>
      <c r="H133" s="4">
        <v>5</v>
      </c>
      <c r="I133" s="4">
        <f>INDEX('!참조_ENUM'!$J$3:$J$5,MATCH(J133,'!참조_ENUM'!$K$3:$K$5,0))</f>
        <v>2</v>
      </c>
      <c r="J133" s="61" t="s">
        <v>79</v>
      </c>
      <c r="K133" s="4">
        <v>250000</v>
      </c>
      <c r="L133" s="4" t="b">
        <f t="shared" si="17"/>
        <v>1</v>
      </c>
      <c r="M133" s="4">
        <v>2</v>
      </c>
      <c r="N133" s="4"/>
    </row>
    <row r="134" spans="1:14">
      <c r="A134" s="43">
        <v>10130</v>
      </c>
      <c r="B134" s="4">
        <v>11001012</v>
      </c>
      <c r="C134" s="4" t="str">
        <f t="shared" si="9"/>
        <v>메인 스테이지</v>
      </c>
      <c r="D134" s="4" t="str">
        <f t="shared" si="10"/>
        <v>초회</v>
      </c>
      <c r="E134" s="4">
        <f>INDEX('!참조_ENUM'!$F$3:$F$42,MATCH(F134,'!참조_ENUM'!$G$3:$G$42,0))</f>
        <v>112</v>
      </c>
      <c r="F134" s="61" t="s">
        <v>67</v>
      </c>
      <c r="G134" s="4">
        <v>100005</v>
      </c>
      <c r="H134" s="4">
        <v>5</v>
      </c>
      <c r="I134" s="4">
        <f>INDEX('!참조_ENUM'!$J$3:$J$5,MATCH(J134,'!참조_ENUM'!$K$3:$K$5,0))</f>
        <v>2</v>
      </c>
      <c r="J134" s="61" t="s">
        <v>79</v>
      </c>
      <c r="K134" s="4">
        <v>250000</v>
      </c>
      <c r="L134" s="4" t="b">
        <f t="shared" si="17"/>
        <v>0</v>
      </c>
      <c r="M134" s="4">
        <v>0</v>
      </c>
      <c r="N134" s="4"/>
    </row>
    <row r="135" spans="1:14">
      <c r="A135" s="43">
        <v>10131</v>
      </c>
      <c r="B135" s="4">
        <v>11001012</v>
      </c>
      <c r="C135" s="4" t="str">
        <f t="shared" si="9"/>
        <v>메인 스테이지</v>
      </c>
      <c r="D135" s="4" t="str">
        <f t="shared" si="10"/>
        <v>초회</v>
      </c>
      <c r="E135" s="4">
        <f>INDEX('!참조_ENUM'!$F$3:$F$42,MATCH(F135,'!참조_ENUM'!$G$3:$G$42,0))</f>
        <v>112</v>
      </c>
      <c r="F135" s="61" t="s">
        <v>67</v>
      </c>
      <c r="G135" s="4">
        <v>100006</v>
      </c>
      <c r="H135" s="4">
        <v>5</v>
      </c>
      <c r="I135" s="4">
        <f>INDEX('!참조_ENUM'!$J$3:$J$5,MATCH(J135,'!참조_ENUM'!$K$3:$K$5,0))</f>
        <v>2</v>
      </c>
      <c r="J135" s="61" t="s">
        <v>79</v>
      </c>
      <c r="K135" s="4">
        <v>250000</v>
      </c>
      <c r="L135" s="4" t="b">
        <f t="shared" si="17"/>
        <v>0</v>
      </c>
      <c r="M135" s="4">
        <v>0</v>
      </c>
      <c r="N135" s="4"/>
    </row>
    <row r="136" spans="1:14" s="46" customFormat="1">
      <c r="A136" s="43">
        <v>10132</v>
      </c>
      <c r="B136" s="45">
        <v>12001012</v>
      </c>
      <c r="C136" s="45" t="str">
        <f t="shared" si="9"/>
        <v>메인 스테이지</v>
      </c>
      <c r="D136" s="45" t="str">
        <f t="shared" si="10"/>
        <v>별 보상</v>
      </c>
      <c r="E136" s="45">
        <f>INDEX('!참조_ENUM'!$F$3:$F$42,MATCH(F136,'!참조_ENUM'!$G$3:$G$42,0))</f>
        <v>2</v>
      </c>
      <c r="F136" s="61" t="s">
        <v>62</v>
      </c>
      <c r="G136" s="45">
        <v>30</v>
      </c>
      <c r="H136" s="45">
        <v>30</v>
      </c>
      <c r="I136" s="45">
        <f>INDEX('!참조_ENUM'!$J$3:$J$5,MATCH(J136,'!참조_ENUM'!$K$3:$K$5,0))</f>
        <v>1</v>
      </c>
      <c r="J136" s="61" t="s">
        <v>78</v>
      </c>
      <c r="K136" s="45">
        <v>1000000</v>
      </c>
      <c r="L136" s="45" t="b">
        <f t="shared" si="17"/>
        <v>1</v>
      </c>
      <c r="M136" s="45">
        <v>1</v>
      </c>
      <c r="N136" s="45"/>
    </row>
    <row r="137" spans="1:14" s="44" customFormat="1">
      <c r="A137" s="43">
        <v>10133</v>
      </c>
      <c r="B137" s="43">
        <v>10001013</v>
      </c>
      <c r="C137" s="43" t="str">
        <f t="shared" si="9"/>
        <v>메인 스테이지</v>
      </c>
      <c r="D137" s="43" t="str">
        <f t="shared" si="10"/>
        <v>통상</v>
      </c>
      <c r="E137" s="43">
        <f>INDEX('!참조_ENUM'!$F$3:$F$42,MATCH(F137,'!참조_ENUM'!$G$3:$G$42,0))</f>
        <v>1000</v>
      </c>
      <c r="F137" s="61" t="s">
        <v>72</v>
      </c>
      <c r="G137" s="43">
        <v>16</v>
      </c>
      <c r="H137" s="43">
        <v>5</v>
      </c>
      <c r="I137" s="43">
        <f>INDEX('!참조_ENUM'!$J$3:$J$5,MATCH(J137,'!참조_ENUM'!$K$3:$K$5,0))</f>
        <v>1</v>
      </c>
      <c r="J137" s="61" t="s">
        <v>78</v>
      </c>
      <c r="K137" s="43">
        <v>1000000</v>
      </c>
      <c r="L137" s="43" t="b">
        <f t="shared" si="17"/>
        <v>0</v>
      </c>
      <c r="M137" s="43">
        <v>0</v>
      </c>
      <c r="N137" s="43"/>
    </row>
    <row r="138" spans="1:14" s="44" customFormat="1">
      <c r="A138" s="43">
        <v>10134</v>
      </c>
      <c r="B138" s="43">
        <v>10001013</v>
      </c>
      <c r="C138" s="43" t="str">
        <f t="shared" si="9"/>
        <v>메인 스테이지</v>
      </c>
      <c r="D138" s="43" t="str">
        <f t="shared" si="10"/>
        <v>통상</v>
      </c>
      <c r="E138" s="43">
        <f>INDEX('!참조_ENUM'!$F$3:$F$42,MATCH(F138,'!참조_ENUM'!$G$3:$G$42,0))</f>
        <v>1000</v>
      </c>
      <c r="F138" s="61" t="s">
        <v>72</v>
      </c>
      <c r="G138" s="43">
        <v>6</v>
      </c>
      <c r="H138" s="43">
        <v>10</v>
      </c>
      <c r="I138" s="43">
        <f>INDEX('!참조_ENUM'!$J$3:$J$5,MATCH(J138,'!참조_ENUM'!$K$3:$K$5,0))</f>
        <v>1</v>
      </c>
      <c r="J138" s="61" t="s">
        <v>78</v>
      </c>
      <c r="K138" s="43">
        <v>1000000</v>
      </c>
      <c r="L138" s="43" t="b">
        <f t="shared" si="17"/>
        <v>0</v>
      </c>
      <c r="M138" s="43">
        <v>0</v>
      </c>
      <c r="N138" s="43"/>
    </row>
    <row r="139" spans="1:14" s="44" customFormat="1">
      <c r="A139" s="43">
        <v>10135</v>
      </c>
      <c r="B139" s="43">
        <v>10001013</v>
      </c>
      <c r="C139" s="43" t="str">
        <f t="shared" si="9"/>
        <v>메인 스테이지</v>
      </c>
      <c r="D139" s="43" t="str">
        <f t="shared" si="10"/>
        <v>통상</v>
      </c>
      <c r="E139" s="43">
        <f>INDEX('!참조_ENUM'!$F$3:$F$42,MATCH(F139,'!참조_ENUM'!$G$3:$G$42,0))</f>
        <v>112</v>
      </c>
      <c r="F139" s="61" t="s">
        <v>67</v>
      </c>
      <c r="G139" s="43">
        <v>100001</v>
      </c>
      <c r="H139" s="43">
        <v>1</v>
      </c>
      <c r="I139" s="43">
        <f>INDEX('!참조_ENUM'!$J$3:$J$5,MATCH(J139,'!참조_ENUM'!$K$3:$K$5,0))</f>
        <v>1</v>
      </c>
      <c r="J139" s="61" t="s">
        <v>78</v>
      </c>
      <c r="K139" s="43">
        <v>250000</v>
      </c>
      <c r="L139" s="43" t="b">
        <f t="shared" si="17"/>
        <v>1</v>
      </c>
      <c r="M139" s="43">
        <v>1</v>
      </c>
      <c r="N139" s="43"/>
    </row>
    <row r="140" spans="1:14" s="44" customFormat="1">
      <c r="A140" s="43">
        <v>10136</v>
      </c>
      <c r="B140" s="43">
        <v>10001013</v>
      </c>
      <c r="C140" s="43" t="str">
        <f t="shared" si="9"/>
        <v>메인 스테이지</v>
      </c>
      <c r="D140" s="43" t="str">
        <f t="shared" si="10"/>
        <v>통상</v>
      </c>
      <c r="E140" s="43">
        <f>INDEX('!참조_ENUM'!$F$3:$F$42,MATCH(F140,'!참조_ENUM'!$G$3:$G$42,0))</f>
        <v>112</v>
      </c>
      <c r="F140" s="61" t="s">
        <v>67</v>
      </c>
      <c r="G140" s="43">
        <v>100002</v>
      </c>
      <c r="H140" s="43">
        <v>1</v>
      </c>
      <c r="I140" s="43">
        <f>INDEX('!참조_ENUM'!$J$3:$J$5,MATCH(J140,'!참조_ENUM'!$K$3:$K$5,0))</f>
        <v>1</v>
      </c>
      <c r="J140" s="61" t="s">
        <v>78</v>
      </c>
      <c r="K140" s="43">
        <v>250000</v>
      </c>
      <c r="L140" s="43" t="b">
        <f>IF(M140&gt;0,TRUE,FALSE)</f>
        <v>1</v>
      </c>
      <c r="M140" s="43">
        <v>2</v>
      </c>
      <c r="N140" s="43"/>
    </row>
    <row r="141" spans="1:14" s="44" customFormat="1">
      <c r="A141" s="43">
        <v>10137</v>
      </c>
      <c r="B141" s="43">
        <v>10001013</v>
      </c>
      <c r="C141" s="43" t="str">
        <f t="shared" si="9"/>
        <v>메인 스테이지</v>
      </c>
      <c r="D141" s="43" t="str">
        <f t="shared" si="10"/>
        <v>통상</v>
      </c>
      <c r="E141" s="43">
        <f>INDEX('!참조_ENUM'!$F$3:$F$42,MATCH(F141,'!참조_ENUM'!$G$3:$G$42,0))</f>
        <v>112</v>
      </c>
      <c r="F141" s="61" t="s">
        <v>67</v>
      </c>
      <c r="G141" s="43">
        <v>100003</v>
      </c>
      <c r="H141" s="43">
        <v>1</v>
      </c>
      <c r="I141" s="43">
        <f>INDEX('!참조_ENUM'!$J$3:$J$5,MATCH(J141,'!참조_ENUM'!$K$3:$K$5,0))</f>
        <v>1</v>
      </c>
      <c r="J141" s="61" t="s">
        <v>78</v>
      </c>
      <c r="K141" s="43">
        <v>250000</v>
      </c>
      <c r="L141" s="43" t="b">
        <f t="shared" ref="L141:L150" si="18">IF(M141&gt;0,TRUE,FALSE)</f>
        <v>1</v>
      </c>
      <c r="M141" s="43">
        <v>3</v>
      </c>
      <c r="N141" s="43"/>
    </row>
    <row r="142" spans="1:14" s="44" customFormat="1">
      <c r="A142" s="43">
        <v>10138</v>
      </c>
      <c r="B142" s="43">
        <v>10001013</v>
      </c>
      <c r="C142" s="43" t="str">
        <f t="shared" si="9"/>
        <v>메인 스테이지</v>
      </c>
      <c r="D142" s="43" t="str">
        <f t="shared" si="10"/>
        <v>통상</v>
      </c>
      <c r="E142" s="43">
        <f>INDEX('!참조_ENUM'!$F$3:$F$42,MATCH(F142,'!참조_ENUM'!$G$3:$G$42,0))</f>
        <v>112</v>
      </c>
      <c r="F142" s="61" t="s">
        <v>67</v>
      </c>
      <c r="G142" s="43">
        <v>100004</v>
      </c>
      <c r="H142" s="43">
        <v>1</v>
      </c>
      <c r="I142" s="43">
        <f>INDEX('!참조_ENUM'!$J$3:$J$5,MATCH(J142,'!참조_ENUM'!$K$3:$K$5,0))</f>
        <v>1</v>
      </c>
      <c r="J142" s="61" t="s">
        <v>78</v>
      </c>
      <c r="K142" s="43">
        <v>250000</v>
      </c>
      <c r="L142" s="43" t="b">
        <f t="shared" si="18"/>
        <v>0</v>
      </c>
      <c r="M142" s="43">
        <v>0</v>
      </c>
      <c r="N142" s="43"/>
    </row>
    <row r="143" spans="1:14">
      <c r="A143" s="43">
        <v>10139</v>
      </c>
      <c r="B143" s="4">
        <v>11001013</v>
      </c>
      <c r="C143" s="4" t="str">
        <f t="shared" si="9"/>
        <v>메인 스테이지</v>
      </c>
      <c r="D143" s="4" t="str">
        <f t="shared" si="10"/>
        <v>초회</v>
      </c>
      <c r="E143" s="4">
        <f>INDEX('!참조_ENUM'!$F$3:$F$42,MATCH(F143,'!참조_ENUM'!$G$3:$G$42,0))</f>
        <v>112</v>
      </c>
      <c r="F143" s="61" t="s">
        <v>67</v>
      </c>
      <c r="G143" s="4">
        <v>100003</v>
      </c>
      <c r="H143" s="4">
        <v>5</v>
      </c>
      <c r="I143" s="4">
        <f>INDEX('!참조_ENUM'!$J$3:$J$5,MATCH(J143,'!참조_ENUM'!$K$3:$K$5,0))</f>
        <v>2</v>
      </c>
      <c r="J143" s="61" t="s">
        <v>79</v>
      </c>
      <c r="K143" s="4">
        <v>250000</v>
      </c>
      <c r="L143" s="4" t="b">
        <f t="shared" si="18"/>
        <v>1</v>
      </c>
      <c r="M143" s="4">
        <v>1</v>
      </c>
      <c r="N143" s="4"/>
    </row>
    <row r="144" spans="1:14">
      <c r="A144" s="43">
        <v>10140</v>
      </c>
      <c r="B144" s="4">
        <v>11001013</v>
      </c>
      <c r="C144" s="4" t="str">
        <f t="shared" si="9"/>
        <v>메인 스테이지</v>
      </c>
      <c r="D144" s="4" t="str">
        <f t="shared" si="10"/>
        <v>초회</v>
      </c>
      <c r="E144" s="4">
        <f>INDEX('!참조_ENUM'!$F$3:$F$42,MATCH(F144,'!참조_ENUM'!$G$3:$G$42,0))</f>
        <v>112</v>
      </c>
      <c r="F144" s="61" t="s">
        <v>67</v>
      </c>
      <c r="G144" s="4">
        <v>100004</v>
      </c>
      <c r="H144" s="4">
        <v>5</v>
      </c>
      <c r="I144" s="4">
        <f>INDEX('!참조_ENUM'!$J$3:$J$5,MATCH(J144,'!참조_ENUM'!$K$3:$K$5,0))</f>
        <v>2</v>
      </c>
      <c r="J144" s="61" t="s">
        <v>79</v>
      </c>
      <c r="K144" s="4">
        <v>250000</v>
      </c>
      <c r="L144" s="4" t="b">
        <f t="shared" si="18"/>
        <v>1</v>
      </c>
      <c r="M144" s="4">
        <v>2</v>
      </c>
      <c r="N144" s="4"/>
    </row>
    <row r="145" spans="1:14">
      <c r="A145" s="43">
        <v>10141</v>
      </c>
      <c r="B145" s="4">
        <v>11001013</v>
      </c>
      <c r="C145" s="4" t="str">
        <f t="shared" si="9"/>
        <v>메인 스테이지</v>
      </c>
      <c r="D145" s="4" t="str">
        <f t="shared" si="10"/>
        <v>초회</v>
      </c>
      <c r="E145" s="4">
        <f>INDEX('!참조_ENUM'!$F$3:$F$42,MATCH(F145,'!참조_ENUM'!$G$3:$G$42,0))</f>
        <v>112</v>
      </c>
      <c r="F145" s="61" t="s">
        <v>67</v>
      </c>
      <c r="G145" s="4">
        <v>100005</v>
      </c>
      <c r="H145" s="4">
        <v>5</v>
      </c>
      <c r="I145" s="4">
        <f>INDEX('!참조_ENUM'!$J$3:$J$5,MATCH(J145,'!참조_ENUM'!$K$3:$K$5,0))</f>
        <v>2</v>
      </c>
      <c r="J145" s="61" t="s">
        <v>79</v>
      </c>
      <c r="K145" s="4">
        <v>250000</v>
      </c>
      <c r="L145" s="4" t="b">
        <f t="shared" si="18"/>
        <v>0</v>
      </c>
      <c r="M145" s="4">
        <v>0</v>
      </c>
      <c r="N145" s="4"/>
    </row>
    <row r="146" spans="1:14">
      <c r="A146" s="43">
        <v>10142</v>
      </c>
      <c r="B146" s="4">
        <v>11001013</v>
      </c>
      <c r="C146" s="4" t="str">
        <f t="shared" si="9"/>
        <v>메인 스테이지</v>
      </c>
      <c r="D146" s="4" t="str">
        <f t="shared" si="10"/>
        <v>초회</v>
      </c>
      <c r="E146" s="4">
        <f>INDEX('!참조_ENUM'!$F$3:$F$42,MATCH(F146,'!참조_ENUM'!$G$3:$G$42,0))</f>
        <v>112</v>
      </c>
      <c r="F146" s="61" t="s">
        <v>67</v>
      </c>
      <c r="G146" s="4">
        <v>100006</v>
      </c>
      <c r="H146" s="4">
        <v>5</v>
      </c>
      <c r="I146" s="4">
        <f>INDEX('!참조_ENUM'!$J$3:$J$5,MATCH(J146,'!참조_ENUM'!$K$3:$K$5,0))</f>
        <v>2</v>
      </c>
      <c r="J146" s="61" t="s">
        <v>79</v>
      </c>
      <c r="K146" s="4">
        <v>250000</v>
      </c>
      <c r="L146" s="4" t="b">
        <f t="shared" si="18"/>
        <v>0</v>
      </c>
      <c r="M146" s="4">
        <v>0</v>
      </c>
      <c r="N146" s="4"/>
    </row>
    <row r="147" spans="1:14" s="46" customFormat="1">
      <c r="A147" s="43">
        <v>10143</v>
      </c>
      <c r="B147" s="45">
        <v>12001013</v>
      </c>
      <c r="C147" s="45" t="str">
        <f t="shared" si="9"/>
        <v>메인 스테이지</v>
      </c>
      <c r="D147" s="45" t="str">
        <f t="shared" si="10"/>
        <v>별 보상</v>
      </c>
      <c r="E147" s="45">
        <f>INDEX('!참조_ENUM'!$F$3:$F$42,MATCH(F147,'!참조_ENUM'!$G$3:$G$42,0))</f>
        <v>2</v>
      </c>
      <c r="F147" s="61" t="s">
        <v>62</v>
      </c>
      <c r="G147" s="45">
        <v>30</v>
      </c>
      <c r="H147" s="45">
        <v>30</v>
      </c>
      <c r="I147" s="45">
        <f>INDEX('!참조_ENUM'!$J$3:$J$5,MATCH(J147,'!참조_ENUM'!$K$3:$K$5,0))</f>
        <v>1</v>
      </c>
      <c r="J147" s="61" t="s">
        <v>78</v>
      </c>
      <c r="K147" s="45">
        <v>1000000</v>
      </c>
      <c r="L147" s="45" t="b">
        <f t="shared" si="18"/>
        <v>1</v>
      </c>
      <c r="M147" s="45">
        <v>1</v>
      </c>
      <c r="N147" s="45"/>
    </row>
    <row r="148" spans="1:14" s="44" customFormat="1">
      <c r="A148" s="43">
        <v>10144</v>
      </c>
      <c r="B148" s="43">
        <v>10001014</v>
      </c>
      <c r="C148" s="43" t="str">
        <f t="shared" si="9"/>
        <v>메인 스테이지</v>
      </c>
      <c r="D148" s="43" t="str">
        <f t="shared" si="10"/>
        <v>통상</v>
      </c>
      <c r="E148" s="43">
        <f>INDEX('!참조_ENUM'!$F$3:$F$42,MATCH(F148,'!참조_ENUM'!$G$3:$G$42,0))</f>
        <v>1000</v>
      </c>
      <c r="F148" s="61" t="s">
        <v>72</v>
      </c>
      <c r="G148" s="43">
        <v>16</v>
      </c>
      <c r="H148" s="43">
        <v>5</v>
      </c>
      <c r="I148" s="43">
        <f>INDEX('!참조_ENUM'!$J$3:$J$5,MATCH(J148,'!참조_ENUM'!$K$3:$K$5,0))</f>
        <v>1</v>
      </c>
      <c r="J148" s="61" t="s">
        <v>78</v>
      </c>
      <c r="K148" s="43">
        <v>1000000</v>
      </c>
      <c r="L148" s="43" t="b">
        <f t="shared" si="18"/>
        <v>0</v>
      </c>
      <c r="M148" s="43">
        <v>0</v>
      </c>
      <c r="N148" s="43"/>
    </row>
    <row r="149" spans="1:14" s="44" customFormat="1">
      <c r="A149" s="43">
        <v>10145</v>
      </c>
      <c r="B149" s="43">
        <v>10001014</v>
      </c>
      <c r="C149" s="43" t="str">
        <f t="shared" si="9"/>
        <v>메인 스테이지</v>
      </c>
      <c r="D149" s="43" t="str">
        <f t="shared" si="10"/>
        <v>통상</v>
      </c>
      <c r="E149" s="43">
        <f>INDEX('!참조_ENUM'!$F$3:$F$42,MATCH(F149,'!참조_ENUM'!$G$3:$G$42,0))</f>
        <v>1000</v>
      </c>
      <c r="F149" s="61" t="s">
        <v>72</v>
      </c>
      <c r="G149" s="43">
        <v>6</v>
      </c>
      <c r="H149" s="43">
        <v>10</v>
      </c>
      <c r="I149" s="43">
        <f>INDEX('!참조_ENUM'!$J$3:$J$5,MATCH(J149,'!참조_ENUM'!$K$3:$K$5,0))</f>
        <v>1</v>
      </c>
      <c r="J149" s="61" t="s">
        <v>78</v>
      </c>
      <c r="K149" s="43">
        <v>1000000</v>
      </c>
      <c r="L149" s="43" t="b">
        <f t="shared" si="18"/>
        <v>0</v>
      </c>
      <c r="M149" s="43">
        <v>0</v>
      </c>
      <c r="N149" s="43"/>
    </row>
    <row r="150" spans="1:14" s="44" customFormat="1">
      <c r="A150" s="43">
        <v>10146</v>
      </c>
      <c r="B150" s="43">
        <v>10001014</v>
      </c>
      <c r="C150" s="43" t="str">
        <f t="shared" si="9"/>
        <v>메인 스테이지</v>
      </c>
      <c r="D150" s="43" t="str">
        <f t="shared" si="10"/>
        <v>통상</v>
      </c>
      <c r="E150" s="43">
        <f>INDEX('!참조_ENUM'!$F$3:$F$42,MATCH(F150,'!참조_ENUM'!$G$3:$G$42,0))</f>
        <v>112</v>
      </c>
      <c r="F150" s="61" t="s">
        <v>67</v>
      </c>
      <c r="G150" s="43">
        <v>100001</v>
      </c>
      <c r="H150" s="43">
        <v>1</v>
      </c>
      <c r="I150" s="43">
        <f>INDEX('!참조_ENUM'!$J$3:$J$5,MATCH(J150,'!참조_ENUM'!$K$3:$K$5,0))</f>
        <v>1</v>
      </c>
      <c r="J150" s="61" t="s">
        <v>78</v>
      </c>
      <c r="K150" s="43">
        <v>250000</v>
      </c>
      <c r="L150" s="43" t="b">
        <f t="shared" si="18"/>
        <v>1</v>
      </c>
      <c r="M150" s="43">
        <v>1</v>
      </c>
      <c r="N150" s="43"/>
    </row>
    <row r="151" spans="1:14" s="44" customFormat="1">
      <c r="A151" s="43">
        <v>10147</v>
      </c>
      <c r="B151" s="43">
        <v>10001014</v>
      </c>
      <c r="C151" s="43" t="str">
        <f t="shared" si="9"/>
        <v>메인 스테이지</v>
      </c>
      <c r="D151" s="43" t="str">
        <f t="shared" si="10"/>
        <v>통상</v>
      </c>
      <c r="E151" s="43">
        <f>INDEX('!참조_ENUM'!$F$3:$F$42,MATCH(F151,'!참조_ENUM'!$G$3:$G$42,0))</f>
        <v>112</v>
      </c>
      <c r="F151" s="61" t="s">
        <v>67</v>
      </c>
      <c r="G151" s="43">
        <v>100002</v>
      </c>
      <c r="H151" s="43">
        <v>1</v>
      </c>
      <c r="I151" s="43">
        <f>INDEX('!참조_ENUM'!$J$3:$J$5,MATCH(J151,'!참조_ENUM'!$K$3:$K$5,0))</f>
        <v>1</v>
      </c>
      <c r="J151" s="61" t="s">
        <v>78</v>
      </c>
      <c r="K151" s="43">
        <v>250000</v>
      </c>
      <c r="L151" s="43" t="b">
        <f>IF(M151&gt;0,TRUE,FALSE)</f>
        <v>1</v>
      </c>
      <c r="M151" s="43">
        <v>2</v>
      </c>
      <c r="N151" s="43"/>
    </row>
    <row r="152" spans="1:14" s="44" customFormat="1">
      <c r="A152" s="43">
        <v>10148</v>
      </c>
      <c r="B152" s="43">
        <v>10001014</v>
      </c>
      <c r="C152" s="43" t="str">
        <f t="shared" si="9"/>
        <v>메인 스테이지</v>
      </c>
      <c r="D152" s="43" t="str">
        <f t="shared" si="10"/>
        <v>통상</v>
      </c>
      <c r="E152" s="43">
        <f>INDEX('!참조_ENUM'!$F$3:$F$42,MATCH(F152,'!참조_ENUM'!$G$3:$G$42,0))</f>
        <v>112</v>
      </c>
      <c r="F152" s="61" t="s">
        <v>67</v>
      </c>
      <c r="G152" s="43">
        <v>100003</v>
      </c>
      <c r="H152" s="43">
        <v>1</v>
      </c>
      <c r="I152" s="43">
        <f>INDEX('!참조_ENUM'!$J$3:$J$5,MATCH(J152,'!참조_ENUM'!$K$3:$K$5,0))</f>
        <v>1</v>
      </c>
      <c r="J152" s="61" t="s">
        <v>78</v>
      </c>
      <c r="K152" s="43">
        <v>250000</v>
      </c>
      <c r="L152" s="43" t="b">
        <f t="shared" ref="L152:L158" si="19">IF(M152&gt;0,TRUE,FALSE)</f>
        <v>1</v>
      </c>
      <c r="M152" s="43">
        <v>3</v>
      </c>
      <c r="N152" s="43"/>
    </row>
    <row r="153" spans="1:14" s="44" customFormat="1">
      <c r="A153" s="43">
        <v>10149</v>
      </c>
      <c r="B153" s="43">
        <v>10001014</v>
      </c>
      <c r="C153" s="43" t="str">
        <f t="shared" si="9"/>
        <v>메인 스테이지</v>
      </c>
      <c r="D153" s="43" t="str">
        <f t="shared" si="10"/>
        <v>통상</v>
      </c>
      <c r="E153" s="43">
        <f>INDEX('!참조_ENUM'!$F$3:$F$42,MATCH(F153,'!참조_ENUM'!$G$3:$G$42,0))</f>
        <v>112</v>
      </c>
      <c r="F153" s="61" t="s">
        <v>67</v>
      </c>
      <c r="G153" s="43">
        <v>100004</v>
      </c>
      <c r="H153" s="43">
        <v>1</v>
      </c>
      <c r="I153" s="43">
        <f>INDEX('!참조_ENUM'!$J$3:$J$5,MATCH(J153,'!참조_ENUM'!$K$3:$K$5,0))</f>
        <v>1</v>
      </c>
      <c r="J153" s="61" t="s">
        <v>78</v>
      </c>
      <c r="K153" s="43">
        <v>250000</v>
      </c>
      <c r="L153" s="43" t="b">
        <f t="shared" si="19"/>
        <v>0</v>
      </c>
      <c r="M153" s="43">
        <v>0</v>
      </c>
      <c r="N153" s="43"/>
    </row>
    <row r="154" spans="1:14">
      <c r="A154" s="43">
        <v>10150</v>
      </c>
      <c r="B154" s="4">
        <v>11001014</v>
      </c>
      <c r="C154" s="4" t="str">
        <f t="shared" si="9"/>
        <v>메인 스테이지</v>
      </c>
      <c r="D154" s="4" t="str">
        <f t="shared" si="10"/>
        <v>초회</v>
      </c>
      <c r="E154" s="4">
        <f>INDEX('!참조_ENUM'!$F$3:$F$42,MATCH(F154,'!참조_ENUM'!$G$3:$G$42,0))</f>
        <v>112</v>
      </c>
      <c r="F154" s="61" t="s">
        <v>67</v>
      </c>
      <c r="G154" s="4">
        <v>100003</v>
      </c>
      <c r="H154" s="4">
        <v>5</v>
      </c>
      <c r="I154" s="4">
        <f>INDEX('!참조_ENUM'!$J$3:$J$5,MATCH(J154,'!참조_ENUM'!$K$3:$K$5,0))</f>
        <v>2</v>
      </c>
      <c r="J154" s="61" t="s">
        <v>79</v>
      </c>
      <c r="K154" s="4">
        <v>250000</v>
      </c>
      <c r="L154" s="4" t="b">
        <f t="shared" si="19"/>
        <v>1</v>
      </c>
      <c r="M154" s="4">
        <v>1</v>
      </c>
      <c r="N154" s="4"/>
    </row>
    <row r="155" spans="1:14">
      <c r="A155" s="43">
        <v>10151</v>
      </c>
      <c r="B155" s="4">
        <v>11001014</v>
      </c>
      <c r="C155" s="4" t="str">
        <f t="shared" si="9"/>
        <v>메인 스테이지</v>
      </c>
      <c r="D155" s="4" t="str">
        <f t="shared" si="10"/>
        <v>초회</v>
      </c>
      <c r="E155" s="4">
        <f>INDEX('!참조_ENUM'!$F$3:$F$42,MATCH(F155,'!참조_ENUM'!$G$3:$G$42,0))</f>
        <v>112</v>
      </c>
      <c r="F155" s="61" t="s">
        <v>67</v>
      </c>
      <c r="G155" s="4">
        <v>100004</v>
      </c>
      <c r="H155" s="4">
        <v>5</v>
      </c>
      <c r="I155" s="4">
        <f>INDEX('!참조_ENUM'!$J$3:$J$5,MATCH(J155,'!참조_ENUM'!$K$3:$K$5,0))</f>
        <v>2</v>
      </c>
      <c r="J155" s="61" t="s">
        <v>79</v>
      </c>
      <c r="K155" s="4">
        <v>250000</v>
      </c>
      <c r="L155" s="4" t="b">
        <f t="shared" si="19"/>
        <v>1</v>
      </c>
      <c r="M155" s="4">
        <v>2</v>
      </c>
      <c r="N155" s="4"/>
    </row>
    <row r="156" spans="1:14">
      <c r="A156" s="43">
        <v>10152</v>
      </c>
      <c r="B156" s="4">
        <v>11001014</v>
      </c>
      <c r="C156" s="4" t="str">
        <f t="shared" si="9"/>
        <v>메인 스테이지</v>
      </c>
      <c r="D156" s="4" t="str">
        <f t="shared" si="10"/>
        <v>초회</v>
      </c>
      <c r="E156" s="4">
        <f>INDEX('!참조_ENUM'!$F$3:$F$42,MATCH(F156,'!참조_ENUM'!$G$3:$G$42,0))</f>
        <v>112</v>
      </c>
      <c r="F156" s="61" t="s">
        <v>67</v>
      </c>
      <c r="G156" s="4">
        <v>100005</v>
      </c>
      <c r="H156" s="4">
        <v>5</v>
      </c>
      <c r="I156" s="4">
        <f>INDEX('!참조_ENUM'!$J$3:$J$5,MATCH(J156,'!참조_ENUM'!$K$3:$K$5,0))</f>
        <v>2</v>
      </c>
      <c r="J156" s="61" t="s">
        <v>79</v>
      </c>
      <c r="K156" s="4">
        <v>250000</v>
      </c>
      <c r="L156" s="4" t="b">
        <f t="shared" si="19"/>
        <v>0</v>
      </c>
      <c r="M156" s="4">
        <v>0</v>
      </c>
      <c r="N156" s="4"/>
    </row>
    <row r="157" spans="1:14">
      <c r="A157" s="43">
        <v>10153</v>
      </c>
      <c r="B157" s="4">
        <v>11001014</v>
      </c>
      <c r="C157" s="4" t="str">
        <f t="shared" si="9"/>
        <v>메인 스테이지</v>
      </c>
      <c r="D157" s="4" t="str">
        <f t="shared" si="10"/>
        <v>초회</v>
      </c>
      <c r="E157" s="4">
        <f>INDEX('!참조_ENUM'!$F$3:$F$42,MATCH(F157,'!참조_ENUM'!$G$3:$G$42,0))</f>
        <v>112</v>
      </c>
      <c r="F157" s="61" t="s">
        <v>67</v>
      </c>
      <c r="G157" s="4">
        <v>100006</v>
      </c>
      <c r="H157" s="4">
        <v>5</v>
      </c>
      <c r="I157" s="4">
        <f>INDEX('!참조_ENUM'!$J$3:$J$5,MATCH(J157,'!참조_ENUM'!$K$3:$K$5,0))</f>
        <v>2</v>
      </c>
      <c r="J157" s="61" t="s">
        <v>79</v>
      </c>
      <c r="K157" s="4">
        <v>250000</v>
      </c>
      <c r="L157" s="4" t="b">
        <f t="shared" si="19"/>
        <v>0</v>
      </c>
      <c r="M157" s="4">
        <v>0</v>
      </c>
      <c r="N157" s="4"/>
    </row>
    <row r="158" spans="1:14" s="46" customFormat="1">
      <c r="A158" s="43">
        <v>10154</v>
      </c>
      <c r="B158" s="45">
        <v>12001014</v>
      </c>
      <c r="C158" s="45" t="str">
        <f t="shared" si="9"/>
        <v>메인 스테이지</v>
      </c>
      <c r="D158" s="45" t="str">
        <f t="shared" si="10"/>
        <v>별 보상</v>
      </c>
      <c r="E158" s="45">
        <f>INDEX('!참조_ENUM'!$F$3:$F$42,MATCH(F158,'!참조_ENUM'!$G$3:$G$42,0))</f>
        <v>2</v>
      </c>
      <c r="F158" s="61" t="s">
        <v>62</v>
      </c>
      <c r="G158" s="45">
        <v>30</v>
      </c>
      <c r="H158" s="45">
        <v>30</v>
      </c>
      <c r="I158" s="45">
        <f>INDEX('!참조_ENUM'!$J$3:$J$5,MATCH(J158,'!참조_ENUM'!$K$3:$K$5,0))</f>
        <v>1</v>
      </c>
      <c r="J158" s="61" t="s">
        <v>78</v>
      </c>
      <c r="K158" s="45">
        <v>1000000</v>
      </c>
      <c r="L158" s="45" t="b">
        <f t="shared" si="19"/>
        <v>1</v>
      </c>
      <c r="M158" s="45">
        <v>1</v>
      </c>
      <c r="N158" s="45"/>
    </row>
    <row r="159" spans="1:14" s="44" customFormat="1">
      <c r="A159" s="43">
        <v>10155</v>
      </c>
      <c r="B159" s="43">
        <v>10001015</v>
      </c>
      <c r="C159" s="43" t="str">
        <f t="shared" si="9"/>
        <v>메인 스테이지</v>
      </c>
      <c r="D159" s="43" t="str">
        <f t="shared" si="10"/>
        <v>통상</v>
      </c>
      <c r="E159" s="43">
        <f>INDEX('!참조_ENUM'!$F$3:$F$42,MATCH(F159,'!참조_ENUM'!$G$3:$G$42,0))</f>
        <v>1000</v>
      </c>
      <c r="F159" s="61" t="s">
        <v>72</v>
      </c>
      <c r="G159" s="43">
        <v>16</v>
      </c>
      <c r="H159" s="43">
        <v>5</v>
      </c>
      <c r="I159" s="43">
        <f>INDEX('!참조_ENUM'!$J$3:$J$5,MATCH(J159,'!참조_ENUM'!$K$3:$K$5,0))</f>
        <v>1</v>
      </c>
      <c r="J159" s="61" t="s">
        <v>78</v>
      </c>
      <c r="K159" s="43">
        <v>1000000</v>
      </c>
      <c r="L159" s="43" t="b">
        <f t="shared" si="15"/>
        <v>0</v>
      </c>
      <c r="M159" s="43">
        <v>0</v>
      </c>
      <c r="N159" s="43"/>
    </row>
    <row r="160" spans="1:14" s="44" customFormat="1">
      <c r="A160" s="43">
        <v>10156</v>
      </c>
      <c r="B160" s="43">
        <v>10001015</v>
      </c>
      <c r="C160" s="43" t="str">
        <f t="shared" si="9"/>
        <v>메인 스테이지</v>
      </c>
      <c r="D160" s="43" t="str">
        <f t="shared" si="10"/>
        <v>통상</v>
      </c>
      <c r="E160" s="43">
        <f>INDEX('!참조_ENUM'!$F$3:$F$42,MATCH(F160,'!참조_ENUM'!$G$3:$G$42,0))</f>
        <v>1000</v>
      </c>
      <c r="F160" s="61" t="s">
        <v>72</v>
      </c>
      <c r="G160" s="43">
        <v>6</v>
      </c>
      <c r="H160" s="43">
        <v>10</v>
      </c>
      <c r="I160" s="43">
        <f>INDEX('!참조_ENUM'!$J$3:$J$5,MATCH(J160,'!참조_ENUM'!$K$3:$K$5,0))</f>
        <v>1</v>
      </c>
      <c r="J160" s="61" t="s">
        <v>78</v>
      </c>
      <c r="K160" s="43">
        <v>1000000</v>
      </c>
      <c r="L160" s="43" t="b">
        <f t="shared" si="15"/>
        <v>0</v>
      </c>
      <c r="M160" s="43">
        <v>0</v>
      </c>
      <c r="N160" s="43"/>
    </row>
    <row r="161" spans="1:14" s="44" customFormat="1">
      <c r="A161" s="43">
        <v>10157</v>
      </c>
      <c r="B161" s="43">
        <v>10001015</v>
      </c>
      <c r="C161" s="43" t="str">
        <f t="shared" si="9"/>
        <v>메인 스테이지</v>
      </c>
      <c r="D161" s="43" t="str">
        <f t="shared" si="10"/>
        <v>통상</v>
      </c>
      <c r="E161" s="43">
        <f>INDEX('!참조_ENUM'!$F$3:$F$42,MATCH(F161,'!참조_ENUM'!$G$3:$G$42,0))</f>
        <v>112</v>
      </c>
      <c r="F161" s="61" t="s">
        <v>67</v>
      </c>
      <c r="G161" s="43">
        <v>100001</v>
      </c>
      <c r="H161" s="43">
        <v>1</v>
      </c>
      <c r="I161" s="43">
        <f>INDEX('!참조_ENUM'!$J$3:$J$5,MATCH(J161,'!참조_ENUM'!$K$3:$K$5,0))</f>
        <v>1</v>
      </c>
      <c r="J161" s="61" t="s">
        <v>78</v>
      </c>
      <c r="K161" s="43">
        <v>250000</v>
      </c>
      <c r="L161" s="43" t="b">
        <f t="shared" si="15"/>
        <v>1</v>
      </c>
      <c r="M161" s="43">
        <v>1</v>
      </c>
      <c r="N161" s="43"/>
    </row>
    <row r="162" spans="1:14" s="44" customFormat="1">
      <c r="A162" s="43">
        <v>10158</v>
      </c>
      <c r="B162" s="43">
        <v>10001015</v>
      </c>
      <c r="C162" s="43" t="str">
        <f t="shared" si="9"/>
        <v>메인 스테이지</v>
      </c>
      <c r="D162" s="43" t="str">
        <f t="shared" si="10"/>
        <v>통상</v>
      </c>
      <c r="E162" s="43">
        <f>INDEX('!참조_ENUM'!$F$3:$F$42,MATCH(F162,'!참조_ENUM'!$G$3:$G$42,0))</f>
        <v>112</v>
      </c>
      <c r="F162" s="61" t="s">
        <v>67</v>
      </c>
      <c r="G162" s="43">
        <v>100002</v>
      </c>
      <c r="H162" s="43">
        <v>1</v>
      </c>
      <c r="I162" s="43">
        <f>INDEX('!참조_ENUM'!$J$3:$J$5,MATCH(J162,'!참조_ENUM'!$K$3:$K$5,0))</f>
        <v>1</v>
      </c>
      <c r="J162" s="61" t="s">
        <v>78</v>
      </c>
      <c r="K162" s="43">
        <v>250000</v>
      </c>
      <c r="L162" s="43" t="b">
        <f>IF(M162&gt;0,TRUE,FALSE)</f>
        <v>1</v>
      </c>
      <c r="M162" s="43">
        <v>2</v>
      </c>
      <c r="N162" s="43"/>
    </row>
    <row r="163" spans="1:14" s="44" customFormat="1">
      <c r="A163" s="43">
        <v>10159</v>
      </c>
      <c r="B163" s="43">
        <v>10001015</v>
      </c>
      <c r="C163" s="43" t="str">
        <f t="shared" si="9"/>
        <v>메인 스테이지</v>
      </c>
      <c r="D163" s="43" t="str">
        <f t="shared" si="10"/>
        <v>통상</v>
      </c>
      <c r="E163" s="43">
        <f>INDEX('!참조_ENUM'!$F$3:$F$42,MATCH(F163,'!참조_ENUM'!$G$3:$G$42,0))</f>
        <v>112</v>
      </c>
      <c r="F163" s="61" t="s">
        <v>67</v>
      </c>
      <c r="G163" s="43">
        <v>100003</v>
      </c>
      <c r="H163" s="43">
        <v>1</v>
      </c>
      <c r="I163" s="43">
        <f>INDEX('!참조_ENUM'!$J$3:$J$5,MATCH(J163,'!참조_ENUM'!$K$3:$K$5,0))</f>
        <v>1</v>
      </c>
      <c r="J163" s="61" t="s">
        <v>78</v>
      </c>
      <c r="K163" s="43">
        <v>250000</v>
      </c>
      <c r="L163" s="43" t="b">
        <f t="shared" ref="L163:L169" si="20">IF(M163&gt;0,TRUE,FALSE)</f>
        <v>1</v>
      </c>
      <c r="M163" s="43">
        <v>3</v>
      </c>
      <c r="N163" s="43"/>
    </row>
    <row r="164" spans="1:14" s="44" customFormat="1">
      <c r="A164" s="43">
        <v>10160</v>
      </c>
      <c r="B164" s="43">
        <v>10001015</v>
      </c>
      <c r="C164" s="43" t="str">
        <f t="shared" si="9"/>
        <v>메인 스테이지</v>
      </c>
      <c r="D164" s="43" t="str">
        <f t="shared" si="10"/>
        <v>통상</v>
      </c>
      <c r="E164" s="43">
        <f>INDEX('!참조_ENUM'!$F$3:$F$42,MATCH(F164,'!참조_ENUM'!$G$3:$G$42,0))</f>
        <v>112</v>
      </c>
      <c r="F164" s="61" t="s">
        <v>67</v>
      </c>
      <c r="G164" s="43">
        <v>100004</v>
      </c>
      <c r="H164" s="43">
        <v>1</v>
      </c>
      <c r="I164" s="43">
        <f>INDEX('!참조_ENUM'!$J$3:$J$5,MATCH(J164,'!참조_ENUM'!$K$3:$K$5,0))</f>
        <v>1</v>
      </c>
      <c r="J164" s="61" t="s">
        <v>78</v>
      </c>
      <c r="K164" s="43">
        <v>250000</v>
      </c>
      <c r="L164" s="43" t="b">
        <f t="shared" si="20"/>
        <v>0</v>
      </c>
      <c r="M164" s="43">
        <v>0</v>
      </c>
      <c r="N164" s="43"/>
    </row>
    <row r="165" spans="1:14">
      <c r="A165" s="43">
        <v>10161</v>
      </c>
      <c r="B165" s="4">
        <v>11001015</v>
      </c>
      <c r="C165" s="4" t="str">
        <f t="shared" si="9"/>
        <v>메인 스테이지</v>
      </c>
      <c r="D165" s="4" t="str">
        <f t="shared" si="10"/>
        <v>초회</v>
      </c>
      <c r="E165" s="4">
        <f>INDEX('!참조_ENUM'!$F$3:$F$42,MATCH(F165,'!참조_ENUM'!$G$3:$G$42,0))</f>
        <v>112</v>
      </c>
      <c r="F165" s="61" t="s">
        <v>67</v>
      </c>
      <c r="G165" s="4">
        <v>100003</v>
      </c>
      <c r="H165" s="4">
        <v>5</v>
      </c>
      <c r="I165" s="4">
        <f>INDEX('!참조_ENUM'!$J$3:$J$5,MATCH(J165,'!참조_ENUM'!$K$3:$K$5,0))</f>
        <v>2</v>
      </c>
      <c r="J165" s="61" t="s">
        <v>79</v>
      </c>
      <c r="K165" s="4">
        <v>250000</v>
      </c>
      <c r="L165" s="4" t="b">
        <f t="shared" si="20"/>
        <v>1</v>
      </c>
      <c r="M165" s="4">
        <v>1</v>
      </c>
      <c r="N165" s="4"/>
    </row>
    <row r="166" spans="1:14">
      <c r="A166" s="43">
        <v>10162</v>
      </c>
      <c r="B166" s="4">
        <v>11001015</v>
      </c>
      <c r="C166" s="4" t="str">
        <f t="shared" ref="C166:C169" si="21">IF(MID(B166, 1, 1) = "1", "메인 스테이지", IF(MID(B166, 1, 1) = "2", "일일던전", IF(MID(B166, 1, 1) = "3", "보스전", "다른 경우")))</f>
        <v>메인 스테이지</v>
      </c>
      <c r="D166" s="4" t="str">
        <f t="shared" ref="D166:D169" si="22">IF(MID(B166, 2, 1) = "0", "통상", IF(MID(B166, 2, 1) = "1", "초회", IF(MID(B166, 2, 1) = "2", "별 보상", "다른 경우")))</f>
        <v>초회</v>
      </c>
      <c r="E166" s="4">
        <f>INDEX('!참조_ENUM'!$F$3:$F$42,MATCH(F166,'!참조_ENUM'!$G$3:$G$42,0))</f>
        <v>112</v>
      </c>
      <c r="F166" s="61" t="s">
        <v>67</v>
      </c>
      <c r="G166" s="4">
        <v>100004</v>
      </c>
      <c r="H166" s="4">
        <v>5</v>
      </c>
      <c r="I166" s="4">
        <f>INDEX('!참조_ENUM'!$J$3:$J$5,MATCH(J166,'!참조_ENUM'!$K$3:$K$5,0))</f>
        <v>2</v>
      </c>
      <c r="J166" s="61" t="s">
        <v>79</v>
      </c>
      <c r="K166" s="4">
        <v>250000</v>
      </c>
      <c r="L166" s="4" t="b">
        <f t="shared" si="20"/>
        <v>1</v>
      </c>
      <c r="M166" s="4">
        <v>2</v>
      </c>
      <c r="N166" s="4"/>
    </row>
    <row r="167" spans="1:14">
      <c r="A167" s="43">
        <v>10163</v>
      </c>
      <c r="B167" s="4">
        <v>11001015</v>
      </c>
      <c r="C167" s="4" t="str">
        <f t="shared" si="21"/>
        <v>메인 스테이지</v>
      </c>
      <c r="D167" s="4" t="str">
        <f t="shared" si="22"/>
        <v>초회</v>
      </c>
      <c r="E167" s="4">
        <f>INDEX('!참조_ENUM'!$F$3:$F$42,MATCH(F167,'!참조_ENUM'!$G$3:$G$42,0))</f>
        <v>112</v>
      </c>
      <c r="F167" s="61" t="s">
        <v>67</v>
      </c>
      <c r="G167" s="4">
        <v>100005</v>
      </c>
      <c r="H167" s="4">
        <v>5</v>
      </c>
      <c r="I167" s="4">
        <f>INDEX('!참조_ENUM'!$J$3:$J$5,MATCH(J167,'!참조_ENUM'!$K$3:$K$5,0))</f>
        <v>2</v>
      </c>
      <c r="J167" s="61" t="s">
        <v>79</v>
      </c>
      <c r="K167" s="4">
        <v>250000</v>
      </c>
      <c r="L167" s="4" t="b">
        <f t="shared" si="20"/>
        <v>0</v>
      </c>
      <c r="M167" s="4">
        <v>0</v>
      </c>
      <c r="N167" s="4"/>
    </row>
    <row r="168" spans="1:14">
      <c r="A168" s="43">
        <v>10164</v>
      </c>
      <c r="B168" s="4">
        <v>11001015</v>
      </c>
      <c r="C168" s="4" t="str">
        <f t="shared" si="21"/>
        <v>메인 스테이지</v>
      </c>
      <c r="D168" s="4" t="str">
        <f t="shared" si="22"/>
        <v>초회</v>
      </c>
      <c r="E168" s="4">
        <f>INDEX('!참조_ENUM'!$F$3:$F$42,MATCH(F168,'!참조_ENUM'!$G$3:$G$42,0))</f>
        <v>112</v>
      </c>
      <c r="F168" s="61" t="s">
        <v>67</v>
      </c>
      <c r="G168" s="4">
        <v>100006</v>
      </c>
      <c r="H168" s="4">
        <v>5</v>
      </c>
      <c r="I168" s="4">
        <f>INDEX('!참조_ENUM'!$J$3:$J$5,MATCH(J168,'!참조_ENUM'!$K$3:$K$5,0))</f>
        <v>2</v>
      </c>
      <c r="J168" s="61" t="s">
        <v>79</v>
      </c>
      <c r="K168" s="4">
        <v>250000</v>
      </c>
      <c r="L168" s="4" t="b">
        <f t="shared" si="20"/>
        <v>0</v>
      </c>
      <c r="M168" s="4">
        <v>0</v>
      </c>
      <c r="N168" s="4"/>
    </row>
    <row r="169" spans="1:14" s="46" customFormat="1">
      <c r="A169" s="43">
        <v>10165</v>
      </c>
      <c r="B169" s="45">
        <v>12001015</v>
      </c>
      <c r="C169" s="45" t="str">
        <f t="shared" si="21"/>
        <v>메인 스테이지</v>
      </c>
      <c r="D169" s="45" t="str">
        <f t="shared" si="22"/>
        <v>별 보상</v>
      </c>
      <c r="E169" s="45">
        <f>INDEX('!참조_ENUM'!$F$3:$F$42,MATCH(F169,'!참조_ENUM'!$G$3:$G$42,0))</f>
        <v>2</v>
      </c>
      <c r="F169" s="61" t="s">
        <v>62</v>
      </c>
      <c r="G169" s="45">
        <v>100</v>
      </c>
      <c r="H169" s="45">
        <v>100</v>
      </c>
      <c r="I169" s="45">
        <f>INDEX('!참조_ENUM'!$J$3:$J$5,MATCH(J169,'!참조_ENUM'!$K$3:$K$5,0))</f>
        <v>1</v>
      </c>
      <c r="J169" s="61" t="s">
        <v>78</v>
      </c>
      <c r="K169" s="45">
        <v>1000000</v>
      </c>
      <c r="L169" s="45" t="b">
        <f t="shared" si="20"/>
        <v>1</v>
      </c>
      <c r="M169" s="45">
        <v>1</v>
      </c>
      <c r="N169" s="45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C3969E-03AC-433B-B57B-D65FFD6FE8AA}">
          <x14:formula1>
            <xm:f>'!참조_ENUM'!$G$3:$G$42</xm:f>
          </x14:formula1>
          <xm:sqref>F5:F169</xm:sqref>
        </x14:dataValidation>
        <x14:dataValidation type="list" allowBlank="1" showInputMessage="1" showErrorMessage="1" xr:uid="{DBB16A7D-4803-49B0-B5E8-D7E90DB055D9}">
          <x14:formula1>
            <xm:f>'!참조_ENUM'!$K$3:$K$5</xm:f>
          </x14:formula1>
          <xm:sqref>J5:J169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전 홍림</cp:lastModifiedBy>
  <dcterms:created xsi:type="dcterms:W3CDTF">2023-12-21T01:25:54Z</dcterms:created>
  <dcterms:modified xsi:type="dcterms:W3CDTF">2024-02-21T05:56:56Z</dcterms:modified>
</cp:coreProperties>
</file>