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4849F8FD-00BF-44A5-8E5D-3A1BBF95EF27}" xr6:coauthVersionLast="47" xr6:coauthVersionMax="47" xr10:uidLastSave="{00000000-0000-0000-0000-000000000000}"/>
  <bookViews>
    <workbookView xWindow="38280" yWindow="-120" windowWidth="38640" windowHeight="21240" activeTab="1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" i="1" l="1"/>
  <c r="AP5" i="1"/>
  <c r="AO5" i="1"/>
  <c r="AQ4" i="1"/>
  <c r="AP4" i="1"/>
  <c r="AO4" i="1"/>
  <c r="AQ3" i="1"/>
  <c r="J16" i="3" s="1"/>
  <c r="AP3" i="1"/>
  <c r="AO3" i="1"/>
  <c r="AQ2" i="1"/>
  <c r="AP2" i="1"/>
  <c r="AO2" i="1"/>
  <c r="AO1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J5" i="3" l="1"/>
  <c r="J6" i="3"/>
  <c r="J7" i="3"/>
  <c r="J8" i="3"/>
  <c r="J9" i="3"/>
  <c r="J10" i="3"/>
  <c r="J11" i="3"/>
  <c r="J12" i="3"/>
  <c r="J13" i="3"/>
  <c r="J14" i="3"/>
  <c r="J15" i="3"/>
  <c r="O16" i="3"/>
  <c r="O11" i="3"/>
  <c r="O13" i="3"/>
  <c r="O14" i="3"/>
  <c r="O5" i="3"/>
  <c r="O6" i="3"/>
  <c r="O8" i="3"/>
  <c r="O12" i="3"/>
  <c r="O9" i="3"/>
  <c r="O7" i="3"/>
  <c r="O10" i="3"/>
  <c r="O15" i="3"/>
  <c r="AG6" i="1"/>
  <c r="AH6" i="1"/>
  <c r="AI6" i="1"/>
  <c r="AG7" i="1"/>
  <c r="AH7" i="1"/>
  <c r="AI7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B16" i="5"/>
  <c r="B15" i="5"/>
  <c r="B14" i="5"/>
  <c r="B13" i="5"/>
  <c r="B6" i="5"/>
  <c r="B7" i="5"/>
  <c r="B8" i="5"/>
  <c r="B9" i="5"/>
  <c r="B10" i="5"/>
  <c r="B11" i="5"/>
  <c r="B12" i="5"/>
  <c r="B5" i="5"/>
  <c r="U9" i="1" l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U8" i="1"/>
  <c r="V8" i="1"/>
  <c r="W8" i="1"/>
  <c r="U5" i="1"/>
  <c r="V5" i="1"/>
  <c r="W5" i="1"/>
  <c r="U6" i="1"/>
  <c r="V6" i="1"/>
  <c r="W6" i="1"/>
  <c r="U7" i="1"/>
  <c r="V7" i="1"/>
  <c r="W7" i="1"/>
  <c r="AC9" i="1"/>
  <c r="AD9" i="1"/>
  <c r="AE9" i="1"/>
  <c r="AC10" i="1"/>
  <c r="AD10" i="1"/>
  <c r="AE10" i="1"/>
  <c r="U4" i="1"/>
  <c r="V4" i="1"/>
  <c r="W4" i="1"/>
  <c r="AE8" i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Q5" i="1"/>
  <c r="R5" i="1"/>
  <c r="S5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G5" i="1"/>
  <c r="G6" i="1"/>
  <c r="G7" i="1"/>
  <c r="G8" i="1"/>
  <c r="G9" i="1"/>
  <c r="G10" i="1"/>
  <c r="G11" i="1"/>
  <c r="G12" i="1"/>
  <c r="G13" i="1"/>
  <c r="F5" i="1"/>
  <c r="F4" i="1"/>
  <c r="F3" i="1"/>
  <c r="F6" i="1"/>
  <c r="F7" i="1"/>
  <c r="F8" i="1"/>
  <c r="F9" i="1"/>
  <c r="F10" i="1"/>
  <c r="F11" i="1"/>
  <c r="F12" i="1"/>
  <c r="F13" i="1"/>
  <c r="E4" i="1"/>
  <c r="K8" i="8" l="1"/>
  <c r="K7" i="8"/>
  <c r="K6" i="8"/>
  <c r="K5" i="8"/>
  <c r="D8" i="8"/>
  <c r="D6" i="8"/>
  <c r="D7" i="8"/>
  <c r="D5" i="8"/>
  <c r="B6" i="8"/>
  <c r="B7" i="8"/>
  <c r="B5" i="8"/>
  <c r="B8" i="8"/>
  <c r="D8" i="7"/>
  <c r="L16" i="3"/>
  <c r="D9" i="7"/>
  <c r="D7" i="7"/>
  <c r="L15" i="3"/>
  <c r="L10" i="3"/>
  <c r="D6" i="7"/>
  <c r="L14" i="3"/>
  <c r="D5" i="7"/>
  <c r="L13" i="3"/>
  <c r="L5" i="3"/>
  <c r="D14" i="7"/>
  <c r="L12" i="3"/>
  <c r="D16" i="7"/>
  <c r="L11" i="3"/>
  <c r="D15" i="7"/>
  <c r="D12" i="7"/>
  <c r="L9" i="3"/>
  <c r="D11" i="7"/>
  <c r="L8" i="3"/>
  <c r="L6" i="3"/>
  <c r="D13" i="7"/>
  <c r="L7" i="3"/>
  <c r="D10" i="7"/>
  <c r="B7" i="7"/>
  <c r="B16" i="7"/>
  <c r="B14" i="7"/>
  <c r="B5" i="7"/>
  <c r="B15" i="7"/>
  <c r="B13" i="7"/>
  <c r="B10" i="7"/>
  <c r="B8" i="7"/>
  <c r="B12" i="7"/>
  <c r="B9" i="7"/>
  <c r="B11" i="7"/>
  <c r="B6" i="7"/>
  <c r="E11" i="1"/>
  <c r="E12" i="1"/>
  <c r="E13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E10" i="1"/>
  <c r="E9" i="1"/>
  <c r="E8" i="1"/>
  <c r="E7" i="1"/>
  <c r="E6" i="1"/>
  <c r="E5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N8" i="8" l="1"/>
  <c r="N7" i="8"/>
  <c r="N6" i="8"/>
  <c r="N5" i="8"/>
  <c r="G16" i="7"/>
  <c r="G15" i="7"/>
  <c r="G14" i="7"/>
  <c r="G13" i="7"/>
  <c r="G12" i="7"/>
  <c r="G11" i="7"/>
  <c r="G10" i="7"/>
  <c r="G9" i="7"/>
  <c r="G8" i="7"/>
  <c r="G6" i="7"/>
  <c r="G5" i="7"/>
  <c r="G7" i="7"/>
  <c r="E12" i="3"/>
  <c r="E11" i="3"/>
  <c r="E10" i="3"/>
  <c r="E6" i="3"/>
  <c r="E13" i="3"/>
  <c r="E9" i="3"/>
  <c r="E15" i="3"/>
  <c r="E14" i="3"/>
  <c r="E8" i="3"/>
  <c r="E7" i="3"/>
  <c r="E5" i="3"/>
  <c r="E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S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R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9808AA2D-A785-4CE3-AFCE-D74ED469C7D5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<sst xmlns="http://schemas.openxmlformats.org/spreadsheetml/2006/main" count="409" uniqueCount="189">
  <si>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</si>
  <si>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</si>
  <si>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</si>
  <si>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</si>
  <si>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</si>
  <si>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</si>
  <si>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</si>
  <si>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</si>
  <si>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</si>
  <si>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</si>
  <si>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</si>
  <si>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</si>
  <si>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</si>
  <si>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</si>
  <si>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</si>
  <si>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</si>
  <si>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</si>
  <si>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</si>
  <si>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</si>
  <si>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</si>
  <si>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</si>
  <si>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</si>
  <si>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</si>
  <si>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</si>
  <si>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</si>
  <si>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</si>
  <si>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</si>
  <si>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</si>
  <si>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</si>
  <si>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</si>
  <si>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</si>
  <si>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</si>
  <si>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projectile_speed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</si>
  <si>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</si>
  <si>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</si>
  <si>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</si>
  <si>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</si>
  <si>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</si>
  <si>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</si>
  <si>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</si>
  <si>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</si>
  <si>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</si>
  <si>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</si>
  <si>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</si>
  <si>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</si>
  <si>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</si>
  <si>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</si>
  <si>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</si>
  <si>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</si>
  <si>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</si>
  <si>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</si>
  <si>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</si>
  <si>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</si>
  <si>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</si>
  <si>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</si>
  <si>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</si>
  <si>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</si>
  <si>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</si>
  <si>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</si>
  <si>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</si>
  <si>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</si>
  <si>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</si>
  <si>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</si>
  <si>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</si>
  <si>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</si>
  <si>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</si>
  <si>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</si>
  <si>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</si>
  <si>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</si>
  <si>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</si>
  <si>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</si>
  <si>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</si>
  <si>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</si>
  <si>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</si>
  <si>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</si>
  <si>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</si>
  <si>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</si>
  <si>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</si>
  <si>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</si>
  <si>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</si>
  <si>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</si>
  <si>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발사체 타입</t>
    <phoneticPr fontId="1" type="noConversion"/>
  </si>
  <si>
    <t>발사체 타입(기획)</t>
    <phoneticPr fontId="1" type="noConversion"/>
  </si>
  <si>
    <t>ENUM:PROJECTILE_TYPE:NONE</t>
    <phoneticPr fontId="1" type="noConversion"/>
  </si>
  <si>
    <t>projectile_type</t>
    <phoneticPr fontId="1" type="noConversion"/>
  </si>
  <si>
    <t>#projectile_type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</si>
  <si>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</si>
  <si>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</si>
  <si>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</si>
  <si>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</si>
  <si>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</si>
  <si>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</si>
  <si>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</si>
  <si>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</si>
  <si>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</si>
  <si>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</si>
  <si>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</si>
  <si>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</si>
  <si>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</si>
  <si>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</si>
  <si>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</si>
  <si>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</si>
  <si>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</si>
  <si>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</si>
  <si>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</si>
  <si>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</si>
  <si>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</si>
  <si>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</si>
  <si>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</si>
  <si>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</si>
  <si>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</si>
  <si>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</si>
  <si>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</si>
  <si>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</si>
  <si>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</si>
  <si>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</si>
  <si>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</si>
  <si>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</si>
  <si>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</si>
  <si>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</si>
  <si>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</si>
  <si>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</si>
  <si>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</si>
  <si>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Skill_Type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</si>
  <si>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</si>
  <si>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</si>
  <si>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</si>
  <si>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</si>
  <si>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</si>
  <si>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</si>
  <si>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</si>
  <si>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</si>
  <si>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</si>
  <si>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</si>
  <si>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</si>
  <si>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</si>
  <si>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</si>
  <si>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</si>
  <si>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</si>
  <si>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</si>
  <si>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</si>
  <si>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</si>
  <si>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</si>
  <si>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2 투사체를 타겟의 몸에 던진다</t>
  </si>
  <si>
    <t>12 타겟의 몸에서 즉시 효과 발동</t>
  </si>
  <si>
    <t>101 공격력을 기준으로 배율 계산을 하기 위한 수치</t>
  </si>
  <si>
    <t>1 피해 감소</t>
  </si>
  <si>
    <t>101 중독</t>
  </si>
  <si>
    <t>102 기절</t>
  </si>
  <si>
    <t>105 빙결</t>
  </si>
  <si>
    <t>2 피격 횟수 제한</t>
  </si>
  <si>
    <t>1 시간 지속</t>
  </si>
  <si>
    <t>11 타겟의 발 밑에서 즉시 효과 발동</t>
  </si>
  <si>
    <t>900 피해량을 기준으로 계산을 하기 위한 수치</t>
  </si>
  <si>
    <t>300 최대 체력을 기준으로 계산을 하기 위한 수치</t>
  </si>
  <si>
    <t>1 데미지를 준다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</si>
  <si>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</si>
  <si>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</si>
  <si>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</si>
  <si>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</si>
  <si>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</si>
  <si>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</si>
  <si>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이펙트 지속시간</t>
    <phoneticPr fontId="1" type="noConversion"/>
  </si>
  <si>
    <t>string</t>
    <phoneticPr fontId="1" type="noConversion"/>
  </si>
  <si>
    <t>double</t>
    <phoneticPr fontId="1" type="noConversion"/>
  </si>
  <si>
    <t>cast_effect_path</t>
    <phoneticPr fontId="1" type="noConversion"/>
  </si>
  <si>
    <t>effect_duration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</si>
  <si>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</si>
  <si>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</si>
  <si>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</si>
  <si>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Assets/AssetResources/Prefabs/Effects/Skill/Right/SkillEffect_RightTeam_Normal_Hit</t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</si>
  <si>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</si>
  <si>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</si>
  <si>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</si>
  <si>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</si>
  <si>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</si>
  <si>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</si>
  <si>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</si>
  <si>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</si>
  <si>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</si>
  <si>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</si>
  <si>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</si>
  <si>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</si>
  <si>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</si>
  <si>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</si>
  <si>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</si>
  <si>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</si>
  <si>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</si>
  <si>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Assets/AssetResources/Prefabs/Effects/Skill/Right/Monster/SkillEffect_Enemy_Bomber_Attack_Hit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</si>
</sst>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8" borderId="0" xfId="0" applyFill="1" applyAlignment="1" applyProtection="1">
      <alignment horizontal="center" vertical="center"/>
      <protection locked="0"/>
    </xf>
    <xf numFmtId="0" fontId="2" fillId="8" borderId="1" xfId="0" applyFont="1" applyFill="1" applyBorder="1" applyAlignment="1" applyProtection="1">
      <alignment horizontal="center" vertical="center"/>
      <protection locked="0"/>
    </xf>
    <xf numFmtId="0" fontId="2" fillId="8" borderId="1" xfId="0" applyFont="1" applyFill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Protection="1">
      <alignment vertical="center"/>
      <protection locked="0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/>
    </xf>
    <xf numFmtId="0" fontId="0" fillId="8" borderId="4" xfId="0" applyFill="1" applyBorder="1">
      <alignment vertical="center"/>
    </xf>
    <xf numFmtId="0" fontId="0" fillId="8" borderId="9" xfId="0" applyFill="1" applyBorder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8" borderId="5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sd_body_type"/>
      <sheetName val="@effect_count_type"/>
      <sheetName val="@stage_common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0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1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1 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2 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3 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11 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12 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13 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21 전체 선택(진영의 중앙)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81"/>
  <sheetViews>
    <sheetView topLeftCell="AE1" workbookViewId="0">
      <selection activeCell="AO2" sqref="AO2:AQ5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3.625" bestFit="1" customWidth="1"/>
    <col min="31" max="31" width="31.125" bestFit="1" customWidth="1"/>
    <col min="33" max="33" width="17.75" bestFit="1" customWidth="1"/>
    <col min="35" max="35" width="11.375" bestFit="1" customWidth="1"/>
    <col min="37" max="37" width="28.25" bestFit="1" customWidth="1"/>
    <col min="39" max="39" width="48.375" bestFit="1" customWidth="1"/>
    <col min="41" max="41" width="21.75" bestFit="1" customWidth="1"/>
    <col min="43" max="43" width="47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  <c r="AG1" t="e">
        <f>#REF!</f>
        <v>#REF!</v>
      </c>
      <c r="AK1" t="str">
        <f>'[1]@second_target_rule'!$A$1</f>
        <v>SECOND_TARGET_RULE_TYPE</v>
      </c>
      <c r="AO1" t="str">
        <f>'[1]@effect_count_type'!$A$1</f>
        <v>EFFECT_COUNT_TYPE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  <c r="AG2" s="5" t="e">
        <f>#REF!</f>
        <v>#REF!</v>
      </c>
      <c r="AH2" s="5" t="e">
        <f>#REF!</f>
        <v>#REF!</v>
      </c>
      <c r="AI2" s="1" t="e">
        <f>#REF!</f>
        <v>#REF!</v>
      </c>
      <c r="AK2" s="5" t="str">
        <f>'[1]@second_target_rule'!$A3</f>
        <v>type</v>
      </c>
      <c r="AL2" s="5" t="str">
        <f>'[1]@second_target_rule'!$B3</f>
        <v>value</v>
      </c>
      <c r="AM2" s="1" t="str">
        <f>'[1]@second_target_rule'!$C3</f>
        <v>comment</v>
      </c>
      <c r="AO2" s="5" t="str">
        <f>'[1]@effect_count_type'!$A3</f>
        <v>type</v>
      </c>
      <c r="AP2" s="5" t="str">
        <f>'[1]@effect_count_type'!$B3</f>
        <v>value</v>
      </c>
      <c r="AQ2" s="1" t="str">
        <f>'[1]@effect_count_type'!$C3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  <c r="AG3" s="4" t="e">
        <f>#REF!</f>
        <v>#REF!</v>
      </c>
      <c r="AH3" s="4" t="e">
        <f>#REF!</f>
        <v>#REF!</v>
      </c>
      <c r="AI3" s="4" t="e">
        <f>#REF!</f>
        <v>#REF!</v>
      </c>
      <c r="AK3" s="4" t="str">
        <f>'[1]@second_target_rule'!$A4</f>
        <v>NONE</v>
      </c>
      <c r="AL3" s="4">
        <f>'[1]@second_target_rule'!$B4</f>
        <v>0</v>
      </c>
      <c r="AM3" s="4" t="str">
        <f>'[1]@second_target_rule'!$C4</f>
        <v>NONE</v>
      </c>
      <c r="AO3" s="4" t="str">
        <f>'[1]@effect_count_type'!$A4</f>
        <v>NONE</v>
      </c>
      <c r="AP3" s="4">
        <f>'[1]@effect_count_type'!$B4</f>
        <v>0</v>
      </c>
      <c r="AQ3" s="4" t="str">
        <f>'[1]@effect_count_type'!$C4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DAMAGE</v>
      </c>
      <c r="R4" s="8">
        <f>'[1]@onetime_effect_type'!$B5</f>
        <v>1</v>
      </c>
      <c r="S4" s="8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1 투사체를 타겟의 발 밑에 던진다</v>
      </c>
      <c r="AG4" s="4" t="e">
        <f>#REF!</f>
        <v>#REF!</v>
      </c>
      <c r="AH4" s="4" t="e">
        <f>#REF!</f>
        <v>#REF!</v>
      </c>
      <c r="AI4" s="4" t="e">
        <f>#REF!</f>
        <v>#REF!</v>
      </c>
      <c r="AK4" s="4" t="str">
        <f>'[1]@second_target_rule'!$A5</f>
        <v>AROUND_SPLASH</v>
      </c>
      <c r="AL4" s="4">
        <f>'[1]@second_target_rule'!$B5</f>
        <v>1</v>
      </c>
      <c r="AM4" s="4" t="str">
        <f>'[1]@second_target_rule'!$C5</f>
        <v>0 타겟을 중심으로 지정 반경내에 감지되는 타겟 검사</v>
      </c>
      <c r="AO4" s="4" t="str">
        <f>'[1]@effect_count_type'!$A5</f>
        <v>SINGLE_EFFECT</v>
      </c>
      <c r="AP4" s="4">
        <f>'[1]@effect_count_type'!$B5</f>
        <v>1</v>
      </c>
      <c r="AQ4" s="4" t="str">
        <f>'[1]@effect_count_type'!$C5</f>
        <v>전체 공격 등 대표 이펙트 하나만 발현되는 이펙트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LIFE_RECOVERY</v>
      </c>
      <c r="R5" s="8">
        <f>'[1]@onetime_effect_type'!$B6</f>
        <v>2</v>
      </c>
      <c r="S5" s="8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2 투사체를 타겟의 몸에 던진다</v>
      </c>
      <c r="AG5" s="4" t="e">
        <f>#REF!</f>
        <v>#REF!</v>
      </c>
      <c r="AH5" s="4" t="e">
        <f>#REF!</f>
        <v>#REF!</v>
      </c>
      <c r="AI5" s="4" t="e">
        <f>#REF!</f>
        <v>#REF!</v>
      </c>
      <c r="AK5" s="4" t="str">
        <f>'[1]@second_target_rule'!$A6</f>
        <v>BACK_SPLASH</v>
      </c>
      <c r="AL5" s="4">
        <f>'[1]@second_target_rule'!$B6</f>
        <v>2</v>
      </c>
      <c r="AM5" s="4" t="str">
        <f>'[1]@second_target_rule'!$C6</f>
        <v>1 타겟 뒤로 지정 반경내에 감지되는 타겟 검사</v>
      </c>
      <c r="AO5" s="4" t="str">
        <f>'[1]@effect_count_type'!$A6</f>
        <v>EACH_TARGET_EFFECT</v>
      </c>
      <c r="AP5" s="4">
        <f>'[1]@effect_count_type'!$B6</f>
        <v>2</v>
      </c>
      <c r="AQ5" s="4" t="str">
        <f>'[1]@effect_count_type'!$C6</f>
        <v>각 타겟에 개별적으로 발현되는 이펙트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3 투사체를 타겟의 머리에 던진다</v>
      </c>
      <c r="AG6" s="4" t="e">
        <f>#REF!</f>
        <v>#REF!</v>
      </c>
      <c r="AH6" s="4" t="e">
        <f>#REF!</f>
        <v>#REF!</v>
      </c>
      <c r="AI6" s="4" t="e">
        <f>#REF!</f>
        <v>#REF!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11 타겟의 발 밑에서 즉시 효과 발동</v>
      </c>
      <c r="AG7" s="4" t="e">
        <f>#REF!</f>
        <v>#REF!</v>
      </c>
      <c r="AH7" s="4" t="e">
        <f>#REF!</f>
        <v>#REF!</v>
      </c>
      <c r="AI7" s="4" t="e">
        <f>#REF!</f>
        <v>#REF!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12 타겟의 몸에서 즉시 효과 발동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13 타겟의 머리에서 즉시 효과 발동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21 전체 선택(진영의 중앙)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</row>
    <row r="15" spans="1:43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</row>
    <row r="16" spans="1:43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J16"/>
  <sheetViews>
    <sheetView tabSelected="1" workbookViewId="0">
      <selection activeCell="A8" sqref="A8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5" width="14.375" customWidth="1"/>
    <col min="6" max="6" width="33.875" customWidth="1"/>
    <col min="7" max="7" width="11.875" bestFit="1" customWidth="1"/>
    <col min="8" max="8" width="13" bestFit="1" customWidth="1"/>
    <col min="9" max="9" width="38.25" customWidth="1"/>
    <col min="10" max="10" width="16.125" bestFit="1" customWidth="1"/>
  </cols>
  <sheetData>
    <row r="1" spans="1:10" x14ac:dyDescent="0.3">
      <c r="A1" t="s">
        <v>35</v>
      </c>
    </row>
    <row r="2" spans="1:10" x14ac:dyDescent="0.3">
      <c r="A2" s="1" t="s">
        <v>27</v>
      </c>
      <c r="B2" s="1" t="s">
        <v>104</v>
      </c>
      <c r="C2" s="1" t="s">
        <v>2</v>
      </c>
      <c r="D2" s="1" t="s">
        <v>19</v>
      </c>
      <c r="E2" s="1" t="s">
        <v>121</v>
      </c>
      <c r="F2" s="1" t="s">
        <v>30</v>
      </c>
      <c r="G2" s="1" t="s">
        <v>118</v>
      </c>
      <c r="H2" s="1" t="s">
        <v>71</v>
      </c>
      <c r="I2" s="1" t="s">
        <v>161</v>
      </c>
      <c r="J2" s="1" t="s">
        <v>162</v>
      </c>
    </row>
    <row r="3" spans="1:10" x14ac:dyDescent="0.3">
      <c r="A3" s="2" t="s">
        <v>0</v>
      </c>
      <c r="B3" s="2" t="s">
        <v>3</v>
      </c>
      <c r="C3" s="2" t="s">
        <v>3</v>
      </c>
      <c r="D3" s="2" t="s">
        <v>7</v>
      </c>
      <c r="E3" s="2" t="s">
        <v>122</v>
      </c>
      <c r="F3" s="2" t="s">
        <v>3</v>
      </c>
      <c r="G3" s="2" t="s">
        <v>3</v>
      </c>
      <c r="H3" s="2" t="s">
        <v>3</v>
      </c>
      <c r="I3" s="2" t="s">
        <v>163</v>
      </c>
      <c r="J3" s="2" t="s">
        <v>164</v>
      </c>
    </row>
    <row r="4" spans="1:10" x14ac:dyDescent="0.3">
      <c r="A4" s="3" t="s">
        <v>28</v>
      </c>
      <c r="B4" s="3" t="s">
        <v>105</v>
      </c>
      <c r="C4" s="3" t="s">
        <v>4</v>
      </c>
      <c r="D4" s="3" t="s">
        <v>40</v>
      </c>
      <c r="E4" s="3" t="s">
        <v>123</v>
      </c>
      <c r="F4" s="3" t="s">
        <v>29</v>
      </c>
      <c r="G4" s="3" t="s">
        <v>119</v>
      </c>
      <c r="H4" s="3" t="s">
        <v>72</v>
      </c>
      <c r="I4" s="3" t="s">
        <v>165</v>
      </c>
      <c r="J4" s="3" t="s">
        <v>166</v>
      </c>
    </row>
    <row r="5" spans="1:10" x14ac:dyDescent="0.3">
      <c r="A5" s="4">
        <v>200001</v>
      </c>
      <c r="B5" s="4" t="str">
        <f>VLOOKUP(A5,npc_skill_data!$B:$C,2,)</f>
        <v>탱커/일반/근접공격/공격력 100%</v>
      </c>
      <c r="C5" s="4" t="s">
        <v>106</v>
      </c>
      <c r="D5" s="4">
        <v>2</v>
      </c>
      <c r="E5" s="4">
        <v>1</v>
      </c>
      <c r="F5" s="6" t="s">
        <v>30</v>
      </c>
      <c r="G5" s="27" t="s">
        <v>179</v>
      </c>
      <c r="H5" s="4" t="s">
        <v>169</v>
      </c>
      <c r="I5" s="4" t="s">
        <v>168</v>
      </c>
      <c r="J5" s="4">
        <v>3.5</v>
      </c>
    </row>
    <row r="6" spans="1:10" x14ac:dyDescent="0.3">
      <c r="A6" s="4">
        <v>200002</v>
      </c>
      <c r="B6" s="4" t="str">
        <f>VLOOKUP(A6,npc_skill_data!$B:$C,2,)</f>
        <v>딜러/일반/근접공격/공격력 100%</v>
      </c>
      <c r="C6" s="4" t="s">
        <v>173</v>
      </c>
      <c r="D6" s="4">
        <v>2.5</v>
      </c>
      <c r="E6" s="4">
        <v>2</v>
      </c>
      <c r="F6" s="6" t="s">
        <v>30</v>
      </c>
      <c r="G6" s="27" t="s">
        <v>179</v>
      </c>
      <c r="H6" s="4" t="s">
        <v>169</v>
      </c>
      <c r="I6" s="4" t="s">
        <v>174</v>
      </c>
      <c r="J6" s="4">
        <v>2.5</v>
      </c>
    </row>
    <row r="7" spans="1:10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107</v>
      </c>
      <c r="D7" s="4">
        <v>2</v>
      </c>
      <c r="E7" s="4">
        <v>1</v>
      </c>
      <c r="F7" s="6" t="s">
        <v>30</v>
      </c>
      <c r="G7" s="27" t="s">
        <v>179</v>
      </c>
      <c r="H7" s="4" t="s">
        <v>169</v>
      </c>
      <c r="I7" s="4" t="s">
        <v>176</v>
      </c>
      <c r="J7" s="4">
        <v>1.4</v>
      </c>
    </row>
    <row r="8" spans="1:10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108</v>
      </c>
      <c r="D8" s="4">
        <v>2.5</v>
      </c>
      <c r="E8" s="4">
        <v>2</v>
      </c>
      <c r="F8" s="6" t="s">
        <v>30</v>
      </c>
      <c r="G8" s="27" t="s">
        <v>179</v>
      </c>
      <c r="H8" s="4" t="s">
        <v>169</v>
      </c>
      <c r="I8" s="4"/>
      <c r="J8" s="4">
        <v>0</v>
      </c>
    </row>
    <row r="9" spans="1:10" x14ac:dyDescent="0.3">
      <c r="A9" s="4">
        <v>200005</v>
      </c>
      <c r="B9" s="4" t="str">
        <f>VLOOKUP(A9,npc_skill_data!$B:$C,2,)</f>
        <v>적타겟/원거리공격/데미지</v>
      </c>
      <c r="C9" s="4" t="s">
        <v>109</v>
      </c>
      <c r="D9" s="4">
        <v>2</v>
      </c>
      <c r="E9" s="4">
        <v>1</v>
      </c>
      <c r="F9" s="6" t="s">
        <v>30</v>
      </c>
      <c r="G9" s="27" t="s">
        <v>179</v>
      </c>
      <c r="H9" s="4" t="s">
        <v>113</v>
      </c>
      <c r="I9" s="4"/>
      <c r="J9" s="4">
        <v>0</v>
      </c>
    </row>
    <row r="10" spans="1:10" x14ac:dyDescent="0.3">
      <c r="A10" s="4">
        <v>200006</v>
      </c>
      <c r="B10" s="4" t="str">
        <f>VLOOKUP(A10,npc_skill_data!$B:$C,2,)</f>
        <v>적타겟/원거리공격/데미지</v>
      </c>
      <c r="C10" s="4" t="s">
        <v>110</v>
      </c>
      <c r="D10" s="4">
        <v>2.5</v>
      </c>
      <c r="E10" s="4">
        <v>2</v>
      </c>
      <c r="F10" s="6" t="s">
        <v>30</v>
      </c>
      <c r="G10" s="27" t="s">
        <v>179</v>
      </c>
      <c r="H10" s="4" t="s">
        <v>116</v>
      </c>
      <c r="I10" s="4"/>
      <c r="J10" s="4">
        <v>0</v>
      </c>
    </row>
    <row r="11" spans="1:10" x14ac:dyDescent="0.3">
      <c r="A11" s="4">
        <v>200007</v>
      </c>
      <c r="B11" s="4" t="str">
        <f>VLOOKUP(A11,npc_skill_data!$B:$C,2,)</f>
        <v>적타겟/원거리공격/데미지</v>
      </c>
      <c r="C11" s="4" t="s">
        <v>111</v>
      </c>
      <c r="D11" s="4">
        <v>2</v>
      </c>
      <c r="E11" s="4">
        <v>1</v>
      </c>
      <c r="F11" s="6" t="s">
        <v>30</v>
      </c>
      <c r="G11" s="27" t="s">
        <v>179</v>
      </c>
      <c r="H11" s="4" t="s">
        <v>113</v>
      </c>
      <c r="I11" s="4"/>
      <c r="J11" s="4">
        <v>0</v>
      </c>
    </row>
    <row r="12" spans="1:10" x14ac:dyDescent="0.3">
      <c r="A12" s="4">
        <v>200008</v>
      </c>
      <c r="B12" s="4" t="str">
        <f>VLOOKUP(A12,npc_skill_data!$B:$C,2,)</f>
        <v>적타겟/원거리공격/데미지</v>
      </c>
      <c r="C12" s="4" t="s">
        <v>112</v>
      </c>
      <c r="D12" s="4">
        <v>2.5</v>
      </c>
      <c r="E12" s="4">
        <v>2</v>
      </c>
      <c r="F12" s="6" t="s">
        <v>30</v>
      </c>
      <c r="G12" s="27" t="s">
        <v>179</v>
      </c>
      <c r="H12" s="4" t="s">
        <v>114</v>
      </c>
      <c r="I12" s="4"/>
      <c r="J12" s="4">
        <v>0</v>
      </c>
    </row>
    <row r="13" spans="1:10" x14ac:dyDescent="0.3">
      <c r="A13" s="4">
        <v>200009</v>
      </c>
      <c r="B13" s="4" t="str">
        <f>VLOOKUP(A13,npc_skill_data!$B:$C,2,)</f>
        <v>적타겟/원거리공격/데미지</v>
      </c>
      <c r="C13" s="4" t="s">
        <v>111</v>
      </c>
      <c r="D13" s="4">
        <v>2</v>
      </c>
      <c r="E13" s="4">
        <v>1</v>
      </c>
      <c r="F13" s="6" t="s">
        <v>30</v>
      </c>
      <c r="G13" s="27" t="s">
        <v>179</v>
      </c>
      <c r="H13" s="4" t="s">
        <v>113</v>
      </c>
      <c r="I13" s="4"/>
      <c r="J13" s="4">
        <v>0</v>
      </c>
    </row>
    <row r="14" spans="1:10" x14ac:dyDescent="0.3">
      <c r="A14" s="4">
        <v>200010</v>
      </c>
      <c r="B14" s="4" t="str">
        <f>VLOOKUP(A14,npc_skill_data!$B:$C,2,)</f>
        <v>적타겟/원거리공격/데미지</v>
      </c>
      <c r="C14" s="4" t="s">
        <v>112</v>
      </c>
      <c r="D14" s="4">
        <v>2.5</v>
      </c>
      <c r="E14" s="4">
        <v>2</v>
      </c>
      <c r="F14" s="6" t="s">
        <v>30</v>
      </c>
      <c r="G14" s="27" t="s">
        <v>179</v>
      </c>
      <c r="H14" s="4" t="s">
        <v>114</v>
      </c>
      <c r="I14" s="4"/>
      <c r="J14" s="4">
        <v>0</v>
      </c>
    </row>
    <row r="15" spans="1:10" x14ac:dyDescent="0.3">
      <c r="A15" s="4">
        <v>200011</v>
      </c>
      <c r="B15" s="4" t="str">
        <f>VLOOKUP(A15,npc_skill_data!$B:$C,2,)</f>
        <v>적타겟/원거리공격/데미지</v>
      </c>
      <c r="C15" s="4" t="s">
        <v>111</v>
      </c>
      <c r="D15" s="4">
        <v>2</v>
      </c>
      <c r="E15" s="4">
        <v>1</v>
      </c>
      <c r="F15" s="6" t="s">
        <v>30</v>
      </c>
      <c r="G15" s="27" t="s">
        <v>179</v>
      </c>
      <c r="H15" s="4" t="s">
        <v>113</v>
      </c>
      <c r="I15" s="4"/>
      <c r="J15" s="4">
        <v>0</v>
      </c>
    </row>
    <row r="16" spans="1:10" x14ac:dyDescent="0.3">
      <c r="A16" s="4">
        <v>200012</v>
      </c>
      <c r="B16" s="4" t="str">
        <f>VLOOKUP(A16,npc_skill_data!$B:$C,2,)</f>
        <v>적타겟/원거리공격/데미지</v>
      </c>
      <c r="C16" s="4" t="s">
        <v>112</v>
      </c>
      <c r="D16" s="4">
        <v>2.5</v>
      </c>
      <c r="E16" s="4">
        <v>2</v>
      </c>
      <c r="F16" s="6" t="s">
        <v>30</v>
      </c>
      <c r="G16" s="27" t="s">
        <v>179</v>
      </c>
      <c r="H16" s="4" t="s">
        <v>114</v>
      </c>
      <c r="I16" s="4"/>
      <c r="J16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67DA0EB-B198-497F-9178-06CF37A8E3CB}">
          <x14:formula1>
            <xm:f>'!참조_ENUM'!$AH$3:$AH$7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Y16"/>
  <sheetViews>
    <sheetView workbookViewId="0">
      <selection activeCell="J25" sqref="J25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26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7.625" style="28" customWidth="1"/>
    <col min="13" max="13" width="27.625" style="28" bestFit="1" customWidth="1"/>
    <col min="14" max="14" width="13.125" style="28" customWidth="1"/>
    <col min="15" max="15" width="19" style="16" bestFit="1" customWidth="1"/>
    <col min="16" max="16" width="18.125" style="16" customWidth="1"/>
    <col min="17" max="18" width="14.375" style="16" customWidth="1"/>
    <col min="19" max="19" width="16.125" style="16" customWidth="1"/>
    <col min="20" max="23" width="13.125" style="16" customWidth="1"/>
    <col min="24" max="24" width="12.5" style="15" bestFit="1" customWidth="1"/>
    <col min="25" max="25" width="70.375" style="15" bestFit="1" customWidth="1"/>
    <col min="26" max="16384" width="9" style="15"/>
  </cols>
  <sheetData>
    <row r="1" spans="1:25" x14ac:dyDescent="0.3">
      <c r="A1" s="15" t="s">
        <v>36</v>
      </c>
    </row>
    <row r="2" spans="1:25" x14ac:dyDescent="0.3">
      <c r="A2" s="17" t="s">
        <v>1</v>
      </c>
      <c r="B2" s="17" t="s">
        <v>18</v>
      </c>
      <c r="C2" s="17" t="s">
        <v>5</v>
      </c>
      <c r="D2" s="17" t="s">
        <v>37</v>
      </c>
      <c r="E2" s="17" t="s">
        <v>9</v>
      </c>
      <c r="F2" s="17" t="s">
        <v>16</v>
      </c>
      <c r="G2" s="17" t="s">
        <v>11</v>
      </c>
      <c r="H2" s="17" t="s">
        <v>10</v>
      </c>
      <c r="I2" s="17" t="s">
        <v>136</v>
      </c>
      <c r="J2" s="17" t="s">
        <v>180</v>
      </c>
      <c r="K2" s="17" t="s">
        <v>181</v>
      </c>
      <c r="L2" s="29" t="s">
        <v>81</v>
      </c>
      <c r="M2" s="29" t="s">
        <v>82</v>
      </c>
      <c r="N2" s="29" t="s">
        <v>86</v>
      </c>
      <c r="O2" s="17" t="s">
        <v>124</v>
      </c>
      <c r="P2" s="17" t="s">
        <v>125</v>
      </c>
      <c r="Q2" s="17" t="s">
        <v>126</v>
      </c>
      <c r="R2" s="17" t="s">
        <v>132</v>
      </c>
      <c r="S2" s="17" t="s">
        <v>75</v>
      </c>
      <c r="T2" s="17" t="s">
        <v>66</v>
      </c>
      <c r="U2" s="17" t="s">
        <v>67</v>
      </c>
      <c r="V2" s="17" t="s">
        <v>138</v>
      </c>
      <c r="W2" s="17" t="s">
        <v>139</v>
      </c>
      <c r="X2" s="17" t="s">
        <v>77</v>
      </c>
      <c r="Y2" s="17" t="s">
        <v>160</v>
      </c>
    </row>
    <row r="3" spans="1:25" ht="49.5" x14ac:dyDescent="0.3">
      <c r="A3" s="18" t="s">
        <v>0</v>
      </c>
      <c r="B3" s="18" t="s">
        <v>0</v>
      </c>
      <c r="C3" s="18" t="s">
        <v>3</v>
      </c>
      <c r="D3" s="18" t="s">
        <v>38</v>
      </c>
      <c r="E3" s="18" t="s">
        <v>12</v>
      </c>
      <c r="F3" s="18" t="s">
        <v>3</v>
      </c>
      <c r="G3" s="18" t="s">
        <v>0</v>
      </c>
      <c r="H3" s="18" t="s">
        <v>0</v>
      </c>
      <c r="I3" s="18" t="s">
        <v>7</v>
      </c>
      <c r="J3" s="18" t="s">
        <v>182</v>
      </c>
      <c r="K3" s="18" t="s">
        <v>128</v>
      </c>
      <c r="L3" s="30" t="s">
        <v>83</v>
      </c>
      <c r="M3" s="30" t="s">
        <v>3</v>
      </c>
      <c r="N3" s="30" t="s">
        <v>7</v>
      </c>
      <c r="O3" s="19" t="s">
        <v>127</v>
      </c>
      <c r="P3" s="19" t="s">
        <v>128</v>
      </c>
      <c r="Q3" s="19" t="s">
        <v>129</v>
      </c>
      <c r="R3" s="19" t="s">
        <v>133</v>
      </c>
      <c r="S3" s="18" t="s">
        <v>68</v>
      </c>
      <c r="T3" s="18" t="s">
        <v>68</v>
      </c>
      <c r="U3" s="18" t="s">
        <v>68</v>
      </c>
      <c r="V3" s="18" t="s">
        <v>140</v>
      </c>
      <c r="W3" s="18" t="s">
        <v>140</v>
      </c>
      <c r="X3" s="18" t="s">
        <v>3</v>
      </c>
      <c r="Y3" s="18" t="s">
        <v>3</v>
      </c>
    </row>
    <row r="4" spans="1:25" x14ac:dyDescent="0.3">
      <c r="A4" s="24" t="s">
        <v>31</v>
      </c>
      <c r="B4" s="24" t="s">
        <v>28</v>
      </c>
      <c r="C4" s="24" t="s">
        <v>6</v>
      </c>
      <c r="D4" s="24" t="s">
        <v>39</v>
      </c>
      <c r="E4" s="24" t="s">
        <v>13</v>
      </c>
      <c r="F4" s="24" t="s">
        <v>17</v>
      </c>
      <c r="G4" s="24" t="s">
        <v>14</v>
      </c>
      <c r="H4" s="24" t="s">
        <v>15</v>
      </c>
      <c r="I4" s="24" t="s">
        <v>137</v>
      </c>
      <c r="J4" s="24" t="s">
        <v>183</v>
      </c>
      <c r="K4" s="24" t="s">
        <v>184</v>
      </c>
      <c r="L4" s="31" t="s">
        <v>84</v>
      </c>
      <c r="M4" s="31" t="s">
        <v>85</v>
      </c>
      <c r="N4" s="31" t="s">
        <v>32</v>
      </c>
      <c r="O4" s="24" t="s">
        <v>130</v>
      </c>
      <c r="P4" s="24" t="s">
        <v>131</v>
      </c>
      <c r="Q4" s="24" t="s">
        <v>135</v>
      </c>
      <c r="R4" s="24" t="s">
        <v>134</v>
      </c>
      <c r="S4" s="24" t="s">
        <v>76</v>
      </c>
      <c r="T4" s="24" t="s">
        <v>69</v>
      </c>
      <c r="U4" s="24" t="s">
        <v>70</v>
      </c>
      <c r="V4" s="24" t="s">
        <v>141</v>
      </c>
      <c r="W4" s="24" t="s">
        <v>142</v>
      </c>
      <c r="X4" s="24" t="s">
        <v>78</v>
      </c>
      <c r="Y4" s="24" t="s">
        <v>159</v>
      </c>
    </row>
    <row r="5" spans="1:25" x14ac:dyDescent="0.3">
      <c r="A5" s="25">
        <v>200001</v>
      </c>
      <c r="B5" s="25">
        <v>200001</v>
      </c>
      <c r="C5" s="23" t="s">
        <v>167</v>
      </c>
      <c r="D5" s="25">
        <v>1</v>
      </c>
      <c r="E5" s="23">
        <f>INDEX('!참조_ENUM'!$B$3:$B$81,MATCH(F5,'!참조_ENUM'!$C$3:$C$81,0))</f>
        <v>6</v>
      </c>
      <c r="F5" s="22" t="s">
        <v>156</v>
      </c>
      <c r="G5" s="23">
        <v>0</v>
      </c>
      <c r="H5" s="23">
        <v>1</v>
      </c>
      <c r="I5" s="23">
        <v>0</v>
      </c>
      <c r="J5" s="23">
        <f>INDEX('!참조_ENUM'!$AP$3:$AP$5,MATCH(K5,'!참조_ENUM'!$AQ$3:$AQ$5,0))</f>
        <v>0</v>
      </c>
      <c r="K5" s="40" t="s">
        <v>101</v>
      </c>
      <c r="L5" s="32">
        <f>INDEX('!참조_ENUM'!$AD$3:$AD$10,MATCH(M5,'!참조_ENUM'!$AE$3:$AE$10,0))</f>
        <v>0</v>
      </c>
      <c r="M5" s="33" t="s">
        <v>101</v>
      </c>
      <c r="N5" s="32">
        <v>0</v>
      </c>
      <c r="O5" s="25">
        <f>INDEX('!참조_ENUM'!$AL$3:$AL$5,MATCH(P5,'!참조_ENUM'!$AM$3:$AM$5,0))</f>
        <v>0</v>
      </c>
      <c r="P5" s="26" t="s">
        <v>101</v>
      </c>
      <c r="Q5" s="25">
        <v>0</v>
      </c>
      <c r="R5" s="25">
        <v>0</v>
      </c>
      <c r="S5" s="23">
        <v>100</v>
      </c>
      <c r="T5" s="23">
        <v>100001</v>
      </c>
      <c r="U5" s="23">
        <v>0</v>
      </c>
      <c r="V5" s="23">
        <v>0</v>
      </c>
      <c r="W5" s="23">
        <v>0</v>
      </c>
      <c r="X5" s="25" t="s">
        <v>103</v>
      </c>
      <c r="Y5" s="25"/>
    </row>
    <row r="6" spans="1:25" x14ac:dyDescent="0.3">
      <c r="A6" s="25">
        <v>200002</v>
      </c>
      <c r="B6" s="25">
        <v>200002</v>
      </c>
      <c r="C6" s="23" t="s">
        <v>171</v>
      </c>
      <c r="D6" s="25">
        <v>1</v>
      </c>
      <c r="E6" s="23">
        <f>INDEX('!참조_ENUM'!$B$3:$B$81,MATCH(F6,'!참조_ENUM'!$C$3:$C$81,0))</f>
        <v>6</v>
      </c>
      <c r="F6" s="22" t="s">
        <v>156</v>
      </c>
      <c r="G6" s="23">
        <v>0</v>
      </c>
      <c r="H6" s="23">
        <v>1</v>
      </c>
      <c r="I6" s="23">
        <v>0</v>
      </c>
      <c r="J6" s="23">
        <f>INDEX('!참조_ENUM'!$AP$3:$AP$5,MATCH(K6,'!참조_ENUM'!$AQ$3:$AQ$5,0))</f>
        <v>0</v>
      </c>
      <c r="K6" s="40" t="s">
        <v>101</v>
      </c>
      <c r="L6" s="32">
        <f>INDEX('!참조_ENUM'!$AD$3:$AD$10,MATCH(M6,'!참조_ENUM'!$AE$3:$AE$10,0))</f>
        <v>0</v>
      </c>
      <c r="M6" s="33" t="s">
        <v>101</v>
      </c>
      <c r="N6" s="32">
        <v>0</v>
      </c>
      <c r="O6" s="25">
        <f>INDEX('!참조_ENUM'!$AL$3:$AL$5,MATCH(P6,'!참조_ENUM'!$AM$3:$AM$5,0))</f>
        <v>0</v>
      </c>
      <c r="P6" s="26" t="s">
        <v>101</v>
      </c>
      <c r="Q6" s="25">
        <v>0</v>
      </c>
      <c r="R6" s="25">
        <v>0</v>
      </c>
      <c r="S6" s="23">
        <v>100</v>
      </c>
      <c r="T6" s="23">
        <v>100002</v>
      </c>
      <c r="U6" s="23">
        <v>0</v>
      </c>
      <c r="V6" s="23">
        <v>0</v>
      </c>
      <c r="W6" s="23">
        <v>0</v>
      </c>
      <c r="X6" s="25" t="s">
        <v>103</v>
      </c>
      <c r="Y6" s="25"/>
    </row>
    <row r="7" spans="1:25" x14ac:dyDescent="0.3">
      <c r="A7" s="25">
        <v>200003</v>
      </c>
      <c r="B7" s="25">
        <v>200003</v>
      </c>
      <c r="C7" s="23" t="s">
        <v>175</v>
      </c>
      <c r="D7" s="25">
        <v>1</v>
      </c>
      <c r="E7" s="23">
        <f>INDEX('!참조_ENUM'!$B$3:$B$81,MATCH(F7,'!참조_ENUM'!$C$3:$C$81,0))</f>
        <v>6</v>
      </c>
      <c r="F7" s="22" t="s">
        <v>156</v>
      </c>
      <c r="G7" s="23">
        <v>0</v>
      </c>
      <c r="H7" s="23">
        <v>1</v>
      </c>
      <c r="I7" s="23">
        <v>0</v>
      </c>
      <c r="J7" s="23">
        <f>INDEX('!참조_ENUM'!$AP$3:$AP$5,MATCH(K7,'!참조_ENUM'!$AQ$3:$AQ$5,0))</f>
        <v>2</v>
      </c>
      <c r="K7" s="40" t="s">
        <v>185</v>
      </c>
      <c r="L7" s="32">
        <f>INDEX('!참조_ENUM'!$AD$3:$AD$10,MATCH(M7,'!참조_ENUM'!$AE$3:$AE$10,0))</f>
        <v>2</v>
      </c>
      <c r="M7" s="33" t="s">
        <v>143</v>
      </c>
      <c r="N7" s="32">
        <v>30</v>
      </c>
      <c r="O7" s="25">
        <f>INDEX('!참조_ENUM'!$AL$3:$AL$5,MATCH(P7,'!참조_ENUM'!$AM$3:$AM$5,0))</f>
        <v>0</v>
      </c>
      <c r="P7" s="26" t="s">
        <v>101</v>
      </c>
      <c r="Q7" s="25">
        <v>0</v>
      </c>
      <c r="R7" s="25">
        <v>0</v>
      </c>
      <c r="S7" s="23">
        <v>100</v>
      </c>
      <c r="T7" s="23">
        <v>100003</v>
      </c>
      <c r="U7" s="23">
        <v>0</v>
      </c>
      <c r="V7" s="23">
        <v>0</v>
      </c>
      <c r="W7" s="23">
        <v>0</v>
      </c>
      <c r="X7" s="25" t="s">
        <v>158</v>
      </c>
      <c r="Y7" s="25" t="s">
        <v>177</v>
      </c>
    </row>
    <row r="8" spans="1:25" x14ac:dyDescent="0.3">
      <c r="A8" s="25">
        <v>200004</v>
      </c>
      <c r="B8" s="25">
        <v>200004</v>
      </c>
      <c r="C8" s="23" t="s">
        <v>186</v>
      </c>
      <c r="D8" s="25">
        <v>1</v>
      </c>
      <c r="E8" s="23">
        <f>INDEX('!참조_ENUM'!$B$3:$B$81,MATCH(F8,'!참조_ENUM'!$C$3:$C$81,0))</f>
        <v>6</v>
      </c>
      <c r="F8" s="22" t="s">
        <v>156</v>
      </c>
      <c r="G8" s="23">
        <v>0</v>
      </c>
      <c r="H8" s="23">
        <v>1</v>
      </c>
      <c r="I8" s="23">
        <v>0</v>
      </c>
      <c r="J8" s="23">
        <f>INDEX('!참조_ENUM'!$AP$3:$AP$5,MATCH(K8,'!참조_ENUM'!$AQ$3:$AQ$5,0))</f>
        <v>2</v>
      </c>
      <c r="K8" s="40" t="s">
        <v>185</v>
      </c>
      <c r="L8" s="32">
        <f>INDEX('!참조_ENUM'!$AD$3:$AD$10,MATCH(M8,'!참조_ENUM'!$AE$3:$AE$10,0))</f>
        <v>2</v>
      </c>
      <c r="M8" s="33" t="s">
        <v>143</v>
      </c>
      <c r="N8" s="32">
        <v>0</v>
      </c>
      <c r="O8" s="25">
        <f>INDEX('!참조_ENUM'!$AL$3:$AL$5,MATCH(P8,'!참조_ENUM'!$AM$3:$AM$5,0))</f>
        <v>0</v>
      </c>
      <c r="P8" s="26" t="s">
        <v>101</v>
      </c>
      <c r="Q8" s="25">
        <v>0</v>
      </c>
      <c r="R8" s="25">
        <v>0</v>
      </c>
      <c r="S8" s="23">
        <v>100</v>
      </c>
      <c r="T8" s="23">
        <v>100004</v>
      </c>
      <c r="U8" s="23">
        <v>0</v>
      </c>
      <c r="V8" s="23">
        <v>0</v>
      </c>
      <c r="W8" s="23">
        <v>0</v>
      </c>
      <c r="X8" s="25" t="s">
        <v>158</v>
      </c>
      <c r="Y8" s="25" t="s">
        <v>187</v>
      </c>
    </row>
    <row r="9" spans="1:25" x14ac:dyDescent="0.3">
      <c r="A9" s="25">
        <v>200005</v>
      </c>
      <c r="B9" s="25">
        <v>200005</v>
      </c>
      <c r="C9" s="23" t="s">
        <v>117</v>
      </c>
      <c r="D9" s="25">
        <v>1</v>
      </c>
      <c r="E9" s="23">
        <f>INDEX('!참조_ENUM'!$B$3:$B$81,MATCH(F9,'!참조_ENUM'!$C$3:$C$81,0))</f>
        <v>6</v>
      </c>
      <c r="F9" s="22" t="s">
        <v>156</v>
      </c>
      <c r="G9" s="23">
        <v>0</v>
      </c>
      <c r="H9" s="23">
        <v>1</v>
      </c>
      <c r="I9" s="23">
        <v>0</v>
      </c>
      <c r="J9" s="23">
        <f>INDEX('!참조_ENUM'!$AP$3:$AP$5,MATCH(K9,'!참조_ENUM'!$AQ$3:$AQ$5,0))</f>
        <v>2</v>
      </c>
      <c r="K9" s="40" t="s">
        <v>185</v>
      </c>
      <c r="L9" s="32">
        <f>INDEX('!참조_ENUM'!$AD$3:$AD$10,MATCH(M9,'!참조_ENUM'!$AE$3:$AE$10,0))</f>
        <v>2</v>
      </c>
      <c r="M9" s="33" t="s">
        <v>143</v>
      </c>
      <c r="N9" s="32">
        <v>20</v>
      </c>
      <c r="O9" s="25">
        <f>INDEX('!참조_ENUM'!$AL$3:$AL$5,MATCH(P9,'!참조_ENUM'!$AM$3:$AM$5,0))</f>
        <v>0</v>
      </c>
      <c r="P9" s="26" t="s">
        <v>101</v>
      </c>
      <c r="Q9" s="25">
        <v>0</v>
      </c>
      <c r="R9" s="25">
        <v>0</v>
      </c>
      <c r="S9" s="23">
        <v>100</v>
      </c>
      <c r="T9" s="23">
        <v>100005</v>
      </c>
      <c r="U9" s="23">
        <v>0</v>
      </c>
      <c r="V9" s="23">
        <v>0</v>
      </c>
      <c r="W9" s="23">
        <v>0</v>
      </c>
      <c r="X9" s="25" t="s">
        <v>115</v>
      </c>
      <c r="Y9" s="25" t="s">
        <v>120</v>
      </c>
    </row>
    <row r="10" spans="1:25" x14ac:dyDescent="0.3">
      <c r="A10" s="25">
        <v>200006</v>
      </c>
      <c r="B10" s="25">
        <v>200006</v>
      </c>
      <c r="C10" s="23" t="s">
        <v>117</v>
      </c>
      <c r="D10" s="25">
        <v>1</v>
      </c>
      <c r="E10" s="23">
        <f>INDEX('!참조_ENUM'!$B$3:$B$81,MATCH(F10,'!참조_ENUM'!$C$3:$C$81,0))</f>
        <v>6</v>
      </c>
      <c r="F10" s="22" t="s">
        <v>156</v>
      </c>
      <c r="G10" s="23">
        <v>0</v>
      </c>
      <c r="H10" s="23">
        <v>1</v>
      </c>
      <c r="I10" s="23">
        <v>0</v>
      </c>
      <c r="J10" s="23">
        <f>INDEX('!참조_ENUM'!$AP$3:$AP$5,MATCH(K10,'!참조_ENUM'!$AQ$3:$AQ$5,0))</f>
        <v>2</v>
      </c>
      <c r="K10" s="40" t="s">
        <v>185</v>
      </c>
      <c r="L10" s="32">
        <f>INDEX('!참조_ENUM'!$AD$3:$AD$10,MATCH(M10,'!참조_ENUM'!$AE$3:$AE$10,0))</f>
        <v>2</v>
      </c>
      <c r="M10" s="33" t="s">
        <v>143</v>
      </c>
      <c r="N10" s="32">
        <v>20</v>
      </c>
      <c r="O10" s="25">
        <f>INDEX('!참조_ENUM'!$AL$3:$AL$5,MATCH(P10,'!참조_ENUM'!$AM$3:$AM$5,0))</f>
        <v>0</v>
      </c>
      <c r="P10" s="26" t="s">
        <v>101</v>
      </c>
      <c r="Q10" s="25">
        <v>0</v>
      </c>
      <c r="R10" s="25">
        <v>0</v>
      </c>
      <c r="S10" s="23">
        <v>100</v>
      </c>
      <c r="T10" s="23">
        <v>100006</v>
      </c>
      <c r="U10" s="23">
        <v>0</v>
      </c>
      <c r="V10" s="23">
        <v>0</v>
      </c>
      <c r="W10" s="23">
        <v>0</v>
      </c>
      <c r="X10" s="25" t="s">
        <v>115</v>
      </c>
      <c r="Y10" s="25" t="s">
        <v>120</v>
      </c>
    </row>
    <row r="11" spans="1:25" x14ac:dyDescent="0.3">
      <c r="A11" s="25">
        <v>200007</v>
      </c>
      <c r="B11" s="25">
        <v>200007</v>
      </c>
      <c r="C11" s="25" t="s">
        <v>117</v>
      </c>
      <c r="D11" s="25">
        <v>1</v>
      </c>
      <c r="E11" s="23">
        <f>INDEX('!참조_ENUM'!$B$3:$B$81,MATCH(F11,'!참조_ENUM'!$C$3:$C$81,0))</f>
        <v>6</v>
      </c>
      <c r="F11" s="22" t="s">
        <v>156</v>
      </c>
      <c r="G11" s="23">
        <v>0</v>
      </c>
      <c r="H11" s="23">
        <v>1</v>
      </c>
      <c r="I11" s="23">
        <v>0</v>
      </c>
      <c r="J11" s="23">
        <f>INDEX('!참조_ENUM'!$AP$3:$AP$5,MATCH(K11,'!참조_ENUM'!$AQ$3:$AQ$5,0))</f>
        <v>2</v>
      </c>
      <c r="K11" s="40" t="s">
        <v>185</v>
      </c>
      <c r="L11" s="32">
        <f>INDEX('!참조_ENUM'!$AD$3:$AD$10,MATCH(M11,'!참조_ENUM'!$AE$3:$AE$10,0))</f>
        <v>2</v>
      </c>
      <c r="M11" s="32" t="s">
        <v>143</v>
      </c>
      <c r="N11" s="32">
        <v>20</v>
      </c>
      <c r="O11" s="25">
        <f>INDEX('!참조_ENUM'!$AL$3:$AL$5,MATCH(P11,'!참조_ENUM'!$AM$3:$AM$5,0))</f>
        <v>0</v>
      </c>
      <c r="P11" s="26" t="s">
        <v>101</v>
      </c>
      <c r="Q11" s="25">
        <v>0</v>
      </c>
      <c r="R11" s="25">
        <v>0</v>
      </c>
      <c r="S11" s="23">
        <v>100</v>
      </c>
      <c r="T11" s="23">
        <v>100007</v>
      </c>
      <c r="U11" s="23">
        <v>0</v>
      </c>
      <c r="V11" s="23">
        <v>0</v>
      </c>
      <c r="W11" s="23">
        <v>0</v>
      </c>
      <c r="X11" s="25" t="s">
        <v>115</v>
      </c>
      <c r="Y11" s="25" t="s">
        <v>120</v>
      </c>
    </row>
    <row r="12" spans="1:25" x14ac:dyDescent="0.3">
      <c r="A12" s="25">
        <v>200008</v>
      </c>
      <c r="B12" s="25">
        <v>200008</v>
      </c>
      <c r="C12" s="25" t="s">
        <v>117</v>
      </c>
      <c r="D12" s="25">
        <v>1</v>
      </c>
      <c r="E12" s="23">
        <f>INDEX('!참조_ENUM'!$B$3:$B$81,MATCH(F12,'!참조_ENUM'!$C$3:$C$81,0))</f>
        <v>6</v>
      </c>
      <c r="F12" s="22" t="s">
        <v>156</v>
      </c>
      <c r="G12" s="23">
        <v>0</v>
      </c>
      <c r="H12" s="23">
        <v>1</v>
      </c>
      <c r="I12" s="23">
        <v>0</v>
      </c>
      <c r="J12" s="23">
        <f>INDEX('!참조_ENUM'!$AP$3:$AP$5,MATCH(K12,'!참조_ENUM'!$AQ$3:$AQ$5,0))</f>
        <v>2</v>
      </c>
      <c r="K12" s="40" t="s">
        <v>185</v>
      </c>
      <c r="L12" s="32">
        <f>INDEX('!참조_ENUM'!$AD$3:$AD$10,MATCH(M12,'!참조_ENUM'!$AE$3:$AE$10,0))</f>
        <v>2</v>
      </c>
      <c r="M12" s="32" t="s">
        <v>143</v>
      </c>
      <c r="N12" s="32">
        <v>20</v>
      </c>
      <c r="O12" s="25">
        <f>INDEX('!참조_ENUM'!$AL$3:$AL$5,MATCH(P12,'!참조_ENUM'!$AM$3:$AM$5,0))</f>
        <v>0</v>
      </c>
      <c r="P12" s="26" t="s">
        <v>101</v>
      </c>
      <c r="Q12" s="25">
        <v>0</v>
      </c>
      <c r="R12" s="25">
        <v>0</v>
      </c>
      <c r="S12" s="23">
        <v>100</v>
      </c>
      <c r="T12" s="23">
        <v>100008</v>
      </c>
      <c r="U12" s="23">
        <v>0</v>
      </c>
      <c r="V12" s="23">
        <v>0</v>
      </c>
      <c r="W12" s="23">
        <v>0</v>
      </c>
      <c r="X12" s="25" t="s">
        <v>115</v>
      </c>
      <c r="Y12" s="25" t="s">
        <v>120</v>
      </c>
    </row>
    <row r="13" spans="1:25" x14ac:dyDescent="0.3">
      <c r="A13" s="25">
        <v>200009</v>
      </c>
      <c r="B13" s="25">
        <v>200009</v>
      </c>
      <c r="C13" s="25" t="s">
        <v>117</v>
      </c>
      <c r="D13" s="25">
        <v>1</v>
      </c>
      <c r="E13" s="23">
        <f>INDEX('!참조_ENUM'!$B$3:$B$81,MATCH(F13,'!참조_ENUM'!$C$3:$C$81,0))</f>
        <v>6</v>
      </c>
      <c r="F13" s="22" t="s">
        <v>156</v>
      </c>
      <c r="G13" s="23">
        <v>0</v>
      </c>
      <c r="H13" s="23">
        <v>1</v>
      </c>
      <c r="I13" s="23">
        <v>0</v>
      </c>
      <c r="J13" s="23">
        <f>INDEX('!참조_ENUM'!$AP$3:$AP$5,MATCH(K13,'!참조_ENUM'!$AQ$3:$AQ$5,0))</f>
        <v>2</v>
      </c>
      <c r="K13" s="40" t="s">
        <v>185</v>
      </c>
      <c r="L13" s="32">
        <f>INDEX('!참조_ENUM'!$AD$3:$AD$10,MATCH(M13,'!참조_ENUM'!$AE$3:$AE$10,0))</f>
        <v>2</v>
      </c>
      <c r="M13" s="32" t="s">
        <v>143</v>
      </c>
      <c r="N13" s="32">
        <v>20</v>
      </c>
      <c r="O13" s="25">
        <f>INDEX('!참조_ENUM'!$AL$3:$AL$5,MATCH(P13,'!참조_ENUM'!$AM$3:$AM$5,0))</f>
        <v>0</v>
      </c>
      <c r="P13" s="26" t="s">
        <v>101</v>
      </c>
      <c r="Q13" s="25">
        <v>0</v>
      </c>
      <c r="R13" s="25">
        <v>0</v>
      </c>
      <c r="S13" s="23">
        <v>100</v>
      </c>
      <c r="T13" s="23">
        <v>100009</v>
      </c>
      <c r="U13" s="23">
        <v>0</v>
      </c>
      <c r="V13" s="23">
        <v>0</v>
      </c>
      <c r="W13" s="23">
        <v>0</v>
      </c>
      <c r="X13" s="25" t="s">
        <v>115</v>
      </c>
      <c r="Y13" s="25" t="s">
        <v>120</v>
      </c>
    </row>
    <row r="14" spans="1:25" x14ac:dyDescent="0.3">
      <c r="A14" s="25">
        <v>200010</v>
      </c>
      <c r="B14" s="25">
        <v>200010</v>
      </c>
      <c r="C14" s="25" t="s">
        <v>117</v>
      </c>
      <c r="D14" s="25">
        <v>1</v>
      </c>
      <c r="E14" s="23">
        <f>INDEX('!참조_ENUM'!$B$3:$B$81,MATCH(F14,'!참조_ENUM'!$C$3:$C$81,0))</f>
        <v>6</v>
      </c>
      <c r="F14" s="22" t="s">
        <v>156</v>
      </c>
      <c r="G14" s="23">
        <v>0</v>
      </c>
      <c r="H14" s="23">
        <v>1</v>
      </c>
      <c r="I14" s="23">
        <v>0</v>
      </c>
      <c r="J14" s="23">
        <f>INDEX('!참조_ENUM'!$AP$3:$AP$5,MATCH(K14,'!참조_ENUM'!$AQ$3:$AQ$5,0))</f>
        <v>2</v>
      </c>
      <c r="K14" s="40" t="s">
        <v>185</v>
      </c>
      <c r="L14" s="32">
        <f>INDEX('!참조_ENUM'!$AD$3:$AD$10,MATCH(M14,'!참조_ENUM'!$AE$3:$AE$10,0))</f>
        <v>2</v>
      </c>
      <c r="M14" s="32" t="s">
        <v>143</v>
      </c>
      <c r="N14" s="32">
        <v>20</v>
      </c>
      <c r="O14" s="25">
        <f>INDEX('!참조_ENUM'!$AL$3:$AL$5,MATCH(P14,'!참조_ENUM'!$AM$3:$AM$5,0))</f>
        <v>0</v>
      </c>
      <c r="P14" s="26" t="s">
        <v>101</v>
      </c>
      <c r="Q14" s="25">
        <v>0</v>
      </c>
      <c r="R14" s="25">
        <v>0</v>
      </c>
      <c r="S14" s="23">
        <v>100</v>
      </c>
      <c r="T14" s="23">
        <v>100010</v>
      </c>
      <c r="U14" s="23">
        <v>0</v>
      </c>
      <c r="V14" s="23">
        <v>0</v>
      </c>
      <c r="W14" s="23">
        <v>0</v>
      </c>
      <c r="X14" s="25" t="s">
        <v>115</v>
      </c>
      <c r="Y14" s="25" t="s">
        <v>120</v>
      </c>
    </row>
    <row r="15" spans="1:25" x14ac:dyDescent="0.3">
      <c r="A15" s="25">
        <v>200011</v>
      </c>
      <c r="B15" s="25">
        <v>200011</v>
      </c>
      <c r="C15" s="25" t="s">
        <v>117</v>
      </c>
      <c r="D15" s="25">
        <v>1</v>
      </c>
      <c r="E15" s="23">
        <f>INDEX('!참조_ENUM'!$B$3:$B$81,MATCH(F15,'!참조_ENUM'!$C$3:$C$81,0))</f>
        <v>7</v>
      </c>
      <c r="F15" s="22" t="s">
        <v>157</v>
      </c>
      <c r="G15" s="23">
        <v>0</v>
      </c>
      <c r="H15" s="23">
        <v>1</v>
      </c>
      <c r="I15" s="23">
        <v>0</v>
      </c>
      <c r="J15" s="23">
        <f>INDEX('!참조_ENUM'!$AP$3:$AP$5,MATCH(K15,'!참조_ENUM'!$AQ$3:$AQ$5,0))</f>
        <v>2</v>
      </c>
      <c r="K15" s="40" t="s">
        <v>185</v>
      </c>
      <c r="L15" s="32">
        <f>INDEX('!참조_ENUM'!$AD$3:$AD$10,MATCH(M15,'!참조_ENUM'!$AE$3:$AE$10,0))</f>
        <v>2</v>
      </c>
      <c r="M15" s="32" t="s">
        <v>143</v>
      </c>
      <c r="N15" s="32">
        <v>20</v>
      </c>
      <c r="O15" s="25">
        <f>INDEX('!참조_ENUM'!$AL$3:$AL$5,MATCH(P15,'!참조_ENUM'!$AM$3:$AM$5,0))</f>
        <v>0</v>
      </c>
      <c r="P15" s="26" t="s">
        <v>101</v>
      </c>
      <c r="Q15" s="25">
        <v>0</v>
      </c>
      <c r="R15" s="25">
        <v>0</v>
      </c>
      <c r="S15" s="23">
        <v>100</v>
      </c>
      <c r="T15" s="23">
        <v>100011</v>
      </c>
      <c r="U15" s="23">
        <v>0</v>
      </c>
      <c r="V15" s="23">
        <v>0</v>
      </c>
      <c r="W15" s="23">
        <v>0</v>
      </c>
      <c r="X15" s="25" t="s">
        <v>115</v>
      </c>
      <c r="Y15" s="25" t="s">
        <v>120</v>
      </c>
    </row>
    <row r="16" spans="1:25" x14ac:dyDescent="0.3">
      <c r="A16" s="25">
        <v>200012</v>
      </c>
      <c r="B16" s="25">
        <v>200012</v>
      </c>
      <c r="C16" s="25" t="s">
        <v>117</v>
      </c>
      <c r="D16" s="25">
        <v>1</v>
      </c>
      <c r="E16" s="23">
        <f>INDEX('!참조_ENUM'!$B$3:$B$81,MATCH(F16,'!참조_ENUM'!$C$3:$C$81,0))</f>
        <v>7</v>
      </c>
      <c r="F16" s="22" t="s">
        <v>157</v>
      </c>
      <c r="G16" s="23">
        <v>0</v>
      </c>
      <c r="H16" s="23">
        <v>1</v>
      </c>
      <c r="I16" s="23">
        <v>0</v>
      </c>
      <c r="J16" s="23">
        <f>INDEX('!참조_ENUM'!$AP$3:$AP$5,MATCH(K16,'!참조_ENUM'!$AQ$3:$AQ$5,0))</f>
        <v>2</v>
      </c>
      <c r="K16" s="40" t="s">
        <v>185</v>
      </c>
      <c r="L16" s="32">
        <f>INDEX('!참조_ENUM'!$AD$3:$AD$10,MATCH(M16,'!참조_ENUM'!$AE$3:$AE$10,0))</f>
        <v>2</v>
      </c>
      <c r="M16" s="32" t="s">
        <v>143</v>
      </c>
      <c r="N16" s="32">
        <v>20</v>
      </c>
      <c r="O16" s="25">
        <f>INDEX('!참조_ENUM'!$AL$3:$AL$5,MATCH(P16,'!참조_ENUM'!$AM$3:$AM$5,0))</f>
        <v>0</v>
      </c>
      <c r="P16" s="26" t="s">
        <v>101</v>
      </c>
      <c r="Q16" s="25">
        <v>0</v>
      </c>
      <c r="R16" s="25">
        <v>0</v>
      </c>
      <c r="S16" s="23">
        <v>100</v>
      </c>
      <c r="T16" s="23">
        <v>100012</v>
      </c>
      <c r="U16" s="23">
        <v>0</v>
      </c>
      <c r="V16" s="23">
        <v>0</v>
      </c>
      <c r="W16" s="23">
        <v>0</v>
      </c>
      <c r="X16" s="25" t="s">
        <v>115</v>
      </c>
      <c r="Y16" s="25" t="s">
        <v>120</v>
      </c>
    </row>
  </sheetData>
  <phoneticPr fontId="1" type="noConversion"/>
  <dataValidations count="1">
    <dataValidation type="list" allowBlank="1" showInputMessage="1" showErrorMessage="1" sqref="X5:X16" xr:uid="{B85EAA62-4602-4125-8455-34AC457F839F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8D5CB5F-C86B-46E4-B594-BB28888476CA}">
          <x14:formula1>
            <xm:f>'!참조_ENUM'!$AD$3:$AD$10</xm:f>
          </x14:formula1>
          <xm:sqref>L5:L16</xm:sqref>
        </x14:dataValidation>
        <x14:dataValidation type="list" allowBlank="1" showInputMessage="1" showErrorMessage="1" xr:uid="{8812482B-AF02-4197-81B6-9BA3732762C2}">
          <x14:formula1>
            <xm:f>'!참조_ENUM'!$N$3:$N$4</xm:f>
          </x14:formula1>
          <xm:sqref>D5:D16</xm:sqref>
        </x14:dataValidation>
        <x14:dataValidation type="list" allowBlank="1" showInputMessage="1" showErrorMessage="1" xr:uid="{294B30F1-7B7B-4C62-BA2D-47071333824A}">
          <x14:formula1>
            <xm:f>'!참조_ENUM'!$AE$3:$AE$10</xm:f>
          </x14:formula1>
          <xm:sqref>M5:M16</xm:sqref>
        </x14:dataValidation>
        <x14:dataValidation type="list" allowBlank="1" showInputMessage="1" showErrorMessage="1" xr:uid="{3CA7E9DE-00C0-44E4-992C-9FB937F8309C}">
          <x14:formula1>
            <xm:f>'!참조_ENUM'!$AM$3:$AM$5</xm:f>
          </x14:formula1>
          <xm:sqref>P5:P16</xm:sqref>
        </x14:dataValidation>
        <x14:dataValidation type="list" allowBlank="1" showInputMessage="1" showErrorMessage="1" xr:uid="{AE724866-8B52-4419-A82C-BB8EFFE73564}">
          <x14:formula1>
            <xm:f>'!참조_ENUM'!$C$3:$C$81</xm:f>
          </x14:formula1>
          <xm:sqref>F5:F16</xm:sqref>
        </x14:dataValidation>
        <x14:dataValidation type="list" allowBlank="1" showInputMessage="1" showErrorMessage="1" xr:uid="{F4F116DB-1252-49ED-A663-DC6A99516978}">
          <x14:formula1>
            <xm:f>'!참조_ENUM'!$AQ$3:$AQ$5</xm:f>
          </x14:formula1>
          <xm:sqref>K5:K16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16"/>
  <sheetViews>
    <sheetView workbookViewId="0">
      <selection activeCell="K8" sqref="K8"/>
    </sheetView>
  </sheetViews>
  <sheetFormatPr defaultRowHeight="16.5" x14ac:dyDescent="0.3"/>
  <cols>
    <col min="1" max="1" width="23.75" bestFit="1" customWidth="1"/>
    <col min="2" max="2" width="21.75" customWidth="1"/>
    <col min="3" max="3" width="22.25" bestFit="1" customWidth="1"/>
    <col min="4" max="4" width="22.25" style="34" customWidth="1"/>
    <col min="5" max="5" width="28.875" style="34" customWidth="1"/>
    <col min="6" max="6" width="16.375" style="34" bestFit="1" customWidth="1"/>
    <col min="7" max="7" width="23.25" customWidth="1"/>
    <col min="8" max="8" width="33.75" customWidth="1"/>
    <col min="11" max="11" width="72.25" bestFit="1" customWidth="1"/>
    <col min="12" max="12" width="16.125" style="34" bestFit="1" customWidth="1"/>
  </cols>
  <sheetData>
    <row r="1" spans="1:12" x14ac:dyDescent="0.3">
      <c r="A1" t="s">
        <v>42</v>
      </c>
    </row>
    <row r="2" spans="1:12" x14ac:dyDescent="0.3">
      <c r="A2" s="1" t="s">
        <v>41</v>
      </c>
      <c r="B2" s="1" t="s">
        <v>47</v>
      </c>
      <c r="C2" s="1" t="s">
        <v>48</v>
      </c>
      <c r="D2" s="35" t="s">
        <v>81</v>
      </c>
      <c r="E2" s="35" t="s">
        <v>82</v>
      </c>
      <c r="F2" s="35" t="s">
        <v>86</v>
      </c>
      <c r="G2" s="1" t="s">
        <v>20</v>
      </c>
      <c r="H2" s="1" t="s">
        <v>23</v>
      </c>
      <c r="I2" s="1" t="s">
        <v>34</v>
      </c>
      <c r="J2" s="1" t="s">
        <v>25</v>
      </c>
      <c r="K2" s="1" t="s">
        <v>79</v>
      </c>
      <c r="L2" s="35" t="s">
        <v>87</v>
      </c>
    </row>
    <row r="3" spans="1:12" ht="33" x14ac:dyDescent="0.3">
      <c r="A3" s="7" t="s">
        <v>0</v>
      </c>
      <c r="B3" s="7" t="s">
        <v>49</v>
      </c>
      <c r="C3" s="7" t="s">
        <v>3</v>
      </c>
      <c r="D3" s="36" t="s">
        <v>83</v>
      </c>
      <c r="E3" s="36" t="s">
        <v>3</v>
      </c>
      <c r="F3" s="36" t="s">
        <v>7</v>
      </c>
      <c r="G3" s="7" t="s">
        <v>21</v>
      </c>
      <c r="H3" s="7" t="s">
        <v>3</v>
      </c>
      <c r="I3" s="2" t="s">
        <v>0</v>
      </c>
      <c r="J3" s="7" t="s">
        <v>7</v>
      </c>
      <c r="K3" s="2" t="s">
        <v>3</v>
      </c>
      <c r="L3" s="36" t="s">
        <v>7</v>
      </c>
    </row>
    <row r="4" spans="1:12" ht="17.25" thickBot="1" x14ac:dyDescent="0.35">
      <c r="A4" s="9" t="s">
        <v>43</v>
      </c>
      <c r="B4" s="9" t="s">
        <v>50</v>
      </c>
      <c r="C4" s="9" t="s">
        <v>51</v>
      </c>
      <c r="D4" s="37" t="s">
        <v>84</v>
      </c>
      <c r="E4" s="37" t="s">
        <v>85</v>
      </c>
      <c r="F4" s="37" t="s">
        <v>32</v>
      </c>
      <c r="G4" s="9" t="s">
        <v>22</v>
      </c>
      <c r="H4" s="9" t="s">
        <v>24</v>
      </c>
      <c r="I4" s="9" t="s">
        <v>33</v>
      </c>
      <c r="J4" s="9" t="s">
        <v>26</v>
      </c>
      <c r="K4" s="9" t="s">
        <v>80</v>
      </c>
      <c r="L4" s="37" t="s">
        <v>88</v>
      </c>
    </row>
    <row r="5" spans="1:12" x14ac:dyDescent="0.3">
      <c r="A5" s="10">
        <v>100001</v>
      </c>
      <c r="B5" s="11">
        <f>INDEX('!참조_ENUM'!$R$3:$R$5,MATCH(C5,'!참조_ENUM'!$S$3:$S$5,0))</f>
        <v>1</v>
      </c>
      <c r="C5" s="20" t="s">
        <v>155</v>
      </c>
      <c r="D5" s="38">
        <f>INDEX('!참조_ENUM'!$AD$3:$AD$10,MATCH(E5,'!참조_ENUM'!$AE$3:$AE$10,0))</f>
        <v>12</v>
      </c>
      <c r="E5" s="38" t="s">
        <v>144</v>
      </c>
      <c r="F5" s="38">
        <v>0</v>
      </c>
      <c r="G5" s="11">
        <f>INDEX('!참조_ENUM'!$F$3:$F$13,MATCH(H5,'!참조_ENUM'!$G$3:$G$13,0))</f>
        <v>101</v>
      </c>
      <c r="H5" s="20" t="s">
        <v>145</v>
      </c>
      <c r="I5" s="11">
        <v>0</v>
      </c>
      <c r="J5" s="11">
        <v>1</v>
      </c>
      <c r="K5" s="11" t="s">
        <v>170</v>
      </c>
      <c r="L5" s="41">
        <v>0.7</v>
      </c>
    </row>
    <row r="6" spans="1:12" x14ac:dyDescent="0.3">
      <c r="A6" s="12">
        <v>100002</v>
      </c>
      <c r="B6" s="4">
        <f>INDEX('!참조_ENUM'!$R$3:$R$5,MATCH(C6,'!참조_ENUM'!$S$3:$S$5,0))</f>
        <v>1</v>
      </c>
      <c r="C6" s="22" t="s">
        <v>155</v>
      </c>
      <c r="D6" s="33">
        <f>INDEX('!참조_ENUM'!$AD$3:$AD$10,MATCH(E6,'!참조_ENUM'!$AE$3:$AE$10,0))</f>
        <v>12</v>
      </c>
      <c r="E6" s="33" t="s">
        <v>144</v>
      </c>
      <c r="F6" s="33">
        <v>0</v>
      </c>
      <c r="G6" s="4">
        <f>INDEX('!참조_ENUM'!$F$3:$F$13,MATCH(H6,'!참조_ENUM'!$G$3:$G$13,0))</f>
        <v>101</v>
      </c>
      <c r="H6" s="22" t="s">
        <v>145</v>
      </c>
      <c r="I6" s="4">
        <v>0</v>
      </c>
      <c r="J6" s="4">
        <v>1.1000000000000001</v>
      </c>
      <c r="K6" s="4" t="s">
        <v>172</v>
      </c>
      <c r="L6" s="42">
        <v>0.7</v>
      </c>
    </row>
    <row r="7" spans="1:12" x14ac:dyDescent="0.3">
      <c r="A7" s="12">
        <v>100003</v>
      </c>
      <c r="B7" s="4">
        <f>INDEX('!참조_ENUM'!$R$3:$R$5,MATCH(C7,'!참조_ENUM'!$S$3:$S$5,0))</f>
        <v>1</v>
      </c>
      <c r="C7" s="22" t="s">
        <v>155</v>
      </c>
      <c r="D7" s="33">
        <f>INDEX('!참조_ENUM'!$AD$3:$AD$10,MATCH(E7,'!참조_ENUM'!$AE$3:$AE$10,0))</f>
        <v>12</v>
      </c>
      <c r="E7" s="33" t="s">
        <v>144</v>
      </c>
      <c r="F7" s="33">
        <v>0</v>
      </c>
      <c r="G7" s="4">
        <f>INDEX('!참조_ENUM'!$F$3:$F$13,MATCH(H7,'!참조_ENUM'!$G$3:$G$13,0))</f>
        <v>101</v>
      </c>
      <c r="H7" s="22" t="s">
        <v>145</v>
      </c>
      <c r="I7" s="4">
        <v>0</v>
      </c>
      <c r="J7" s="4">
        <v>1</v>
      </c>
      <c r="K7" s="4" t="s">
        <v>178</v>
      </c>
      <c r="L7" s="42">
        <v>0.7</v>
      </c>
    </row>
    <row r="8" spans="1:12" ht="17.25" thickBot="1" x14ac:dyDescent="0.35">
      <c r="A8" s="13">
        <v>100004</v>
      </c>
      <c r="B8" s="14">
        <f>INDEX('!참조_ENUM'!$R$3:$R$5,MATCH(C8,'!참조_ENUM'!$S$3:$S$5,0))</f>
        <v>1</v>
      </c>
      <c r="C8" s="21" t="s">
        <v>155</v>
      </c>
      <c r="D8" s="39">
        <f>INDEX('!참조_ENUM'!$AD$3:$AD$10,MATCH(E8,'!참조_ENUM'!$AE$3:$AE$10,0))</f>
        <v>12</v>
      </c>
      <c r="E8" s="39" t="s">
        <v>144</v>
      </c>
      <c r="F8" s="39">
        <v>0</v>
      </c>
      <c r="G8" s="14">
        <f>INDEX('!참조_ENUM'!$F$3:$F$13,MATCH(H8,'!참조_ENUM'!$G$3:$G$13,0))</f>
        <v>101</v>
      </c>
      <c r="H8" s="21" t="s">
        <v>145</v>
      </c>
      <c r="I8" s="14">
        <v>0</v>
      </c>
      <c r="J8" s="14">
        <v>1.2</v>
      </c>
      <c r="K8" s="14" t="s">
        <v>188</v>
      </c>
      <c r="L8" s="43">
        <v>0.8</v>
      </c>
    </row>
    <row r="9" spans="1:12" x14ac:dyDescent="0.3">
      <c r="A9" s="12">
        <v>100005</v>
      </c>
      <c r="B9" s="4">
        <f>INDEX('!참조_ENUM'!$R$3:$R$5,MATCH(C9,'!참조_ENUM'!$S$3:$S$5,0))</f>
        <v>1</v>
      </c>
      <c r="C9" s="22" t="s">
        <v>155</v>
      </c>
      <c r="D9" s="33">
        <f>INDEX('!참조_ENUM'!$AD$3:$AD$10,MATCH(E9,'!참조_ENUM'!$AE$3:$AE$10,0))</f>
        <v>2</v>
      </c>
      <c r="E9" s="33" t="s">
        <v>143</v>
      </c>
      <c r="F9" s="33">
        <v>0</v>
      </c>
      <c r="G9" s="4">
        <f>INDEX('!참조_ENUM'!$F$3:$F$13,MATCH(H9,'!참조_ENUM'!$G$3:$G$13,0))</f>
        <v>101</v>
      </c>
      <c r="H9" s="22" t="s">
        <v>145</v>
      </c>
      <c r="I9" s="4">
        <v>0</v>
      </c>
      <c r="J9" s="4">
        <v>1</v>
      </c>
      <c r="K9" s="4" t="s">
        <v>95</v>
      </c>
      <c r="L9" s="42">
        <v>1</v>
      </c>
    </row>
    <row r="10" spans="1:12" ht="17.25" thickBot="1" x14ac:dyDescent="0.35">
      <c r="A10" s="13">
        <v>100006</v>
      </c>
      <c r="B10" s="14">
        <f>INDEX('!참조_ENUM'!$R$3:$R$5,MATCH(C10,'!참조_ENUM'!$S$3:$S$5,0))</f>
        <v>1</v>
      </c>
      <c r="C10" s="21" t="s">
        <v>155</v>
      </c>
      <c r="D10" s="39">
        <f>INDEX('!참조_ENUM'!$AD$3:$AD$10,MATCH(E10,'!참조_ENUM'!$AE$3:$AE$10,0))</f>
        <v>2</v>
      </c>
      <c r="E10" s="39" t="s">
        <v>143</v>
      </c>
      <c r="F10" s="39">
        <v>0</v>
      </c>
      <c r="G10" s="14">
        <f>INDEX('!참조_ENUM'!$F$3:$F$13,MATCH(H10,'!참조_ENUM'!$G$3:$G$13,0))</f>
        <v>101</v>
      </c>
      <c r="H10" s="21" t="s">
        <v>145</v>
      </c>
      <c r="I10" s="14">
        <v>0</v>
      </c>
      <c r="J10" s="14">
        <v>1.2</v>
      </c>
      <c r="K10" s="14" t="s">
        <v>95</v>
      </c>
      <c r="L10" s="43">
        <v>1</v>
      </c>
    </row>
    <row r="11" spans="1:12" x14ac:dyDescent="0.3">
      <c r="A11" s="12">
        <v>100007</v>
      </c>
      <c r="B11" s="4">
        <f>INDEX('!참조_ENUM'!$R$3:$R$5,MATCH(C11,'!참조_ENUM'!$S$3:$S$5,0))</f>
        <v>1</v>
      </c>
      <c r="C11" s="22" t="s">
        <v>155</v>
      </c>
      <c r="D11" s="33">
        <f>INDEX('!참조_ENUM'!$AD$3:$AD$10,MATCH(E11,'!참조_ENUM'!$AE$3:$AE$10,0))</f>
        <v>2</v>
      </c>
      <c r="E11" s="33" t="s">
        <v>143</v>
      </c>
      <c r="F11" s="33">
        <v>0</v>
      </c>
      <c r="G11" s="4">
        <f>INDEX('!참조_ENUM'!$F$3:$F$13,MATCH(H11,'!참조_ENUM'!$G$3:$G$13,0))</f>
        <v>101</v>
      </c>
      <c r="H11" s="22" t="s">
        <v>145</v>
      </c>
      <c r="I11" s="4">
        <v>0</v>
      </c>
      <c r="J11" s="4">
        <v>1</v>
      </c>
      <c r="K11" s="4" t="s">
        <v>95</v>
      </c>
      <c r="L11" s="42">
        <v>1</v>
      </c>
    </row>
    <row r="12" spans="1:12" ht="17.25" thickBot="1" x14ac:dyDescent="0.35">
      <c r="A12" s="13">
        <v>100008</v>
      </c>
      <c r="B12" s="14">
        <f>INDEX('!참조_ENUM'!$R$3:$R$5,MATCH(C12,'!참조_ENUM'!$S$3:$S$5,0))</f>
        <v>1</v>
      </c>
      <c r="C12" s="21" t="s">
        <v>155</v>
      </c>
      <c r="D12" s="39">
        <f>INDEX('!참조_ENUM'!$AD$3:$AD$10,MATCH(E12,'!참조_ENUM'!$AE$3:$AE$10,0))</f>
        <v>2</v>
      </c>
      <c r="E12" s="39" t="s">
        <v>143</v>
      </c>
      <c r="F12" s="39">
        <v>0</v>
      </c>
      <c r="G12" s="14">
        <f>INDEX('!참조_ENUM'!$F$3:$F$13,MATCH(H12,'!참조_ENUM'!$G$3:$G$13,0))</f>
        <v>101</v>
      </c>
      <c r="H12" s="21" t="s">
        <v>145</v>
      </c>
      <c r="I12" s="14">
        <v>0</v>
      </c>
      <c r="J12" s="14">
        <v>1.2</v>
      </c>
      <c r="K12" s="14" t="s">
        <v>95</v>
      </c>
      <c r="L12" s="43">
        <v>1</v>
      </c>
    </row>
    <row r="13" spans="1:12" x14ac:dyDescent="0.3">
      <c r="A13" s="12">
        <v>100009</v>
      </c>
      <c r="B13" s="4">
        <f>INDEX('!참조_ENUM'!$R$3:$R$5,MATCH(C13,'!참조_ENUM'!$S$3:$S$5,0))</f>
        <v>1</v>
      </c>
      <c r="C13" s="22" t="s">
        <v>155</v>
      </c>
      <c r="D13" s="33">
        <f>INDEX('!참조_ENUM'!$AD$3:$AD$10,MATCH(E13,'!참조_ENUM'!$AE$3:$AE$10,0))</f>
        <v>2</v>
      </c>
      <c r="E13" s="33" t="s">
        <v>143</v>
      </c>
      <c r="F13" s="33">
        <v>0</v>
      </c>
      <c r="G13" s="4">
        <f>INDEX('!참조_ENUM'!$F$3:$F$13,MATCH(H13,'!참조_ENUM'!$G$3:$G$13,0))</f>
        <v>101</v>
      </c>
      <c r="H13" s="22" t="s">
        <v>145</v>
      </c>
      <c r="I13" s="4">
        <v>0</v>
      </c>
      <c r="J13" s="4">
        <v>1</v>
      </c>
      <c r="K13" s="4" t="s">
        <v>95</v>
      </c>
      <c r="L13" s="42">
        <v>1</v>
      </c>
    </row>
    <row r="14" spans="1:12" ht="17.25" thickBot="1" x14ac:dyDescent="0.35">
      <c r="A14" s="13">
        <v>100010</v>
      </c>
      <c r="B14" s="14">
        <f>INDEX('!참조_ENUM'!$R$3:$R$5,MATCH(C14,'!참조_ENUM'!$S$3:$S$5,0))</f>
        <v>1</v>
      </c>
      <c r="C14" s="21" t="s">
        <v>155</v>
      </c>
      <c r="D14" s="39">
        <f>INDEX('!참조_ENUM'!$AD$3:$AD$10,MATCH(E14,'!참조_ENUM'!$AE$3:$AE$10,0))</f>
        <v>2</v>
      </c>
      <c r="E14" s="39" t="s">
        <v>143</v>
      </c>
      <c r="F14" s="39">
        <v>0</v>
      </c>
      <c r="G14" s="14">
        <f>INDEX('!참조_ENUM'!$F$3:$F$13,MATCH(H14,'!참조_ENUM'!$G$3:$G$13,0))</f>
        <v>101</v>
      </c>
      <c r="H14" s="21" t="s">
        <v>145</v>
      </c>
      <c r="I14" s="14">
        <v>0</v>
      </c>
      <c r="J14" s="14">
        <v>1.25</v>
      </c>
      <c r="K14" s="14" t="s">
        <v>95</v>
      </c>
      <c r="L14" s="43">
        <v>1</v>
      </c>
    </row>
    <row r="15" spans="1:12" x14ac:dyDescent="0.3">
      <c r="A15" s="12">
        <v>100011</v>
      </c>
      <c r="B15" s="4">
        <f>INDEX('!참조_ENUM'!$R$3:$R$5,MATCH(C15,'!참조_ENUM'!$S$3:$S$5,0))</f>
        <v>1</v>
      </c>
      <c r="C15" s="22" t="s">
        <v>155</v>
      </c>
      <c r="D15" s="33">
        <f>INDEX('!참조_ENUM'!$AD$3:$AD$10,MATCH(E15,'!참조_ENUM'!$AE$3:$AE$10,0))</f>
        <v>2</v>
      </c>
      <c r="E15" s="33" t="s">
        <v>143</v>
      </c>
      <c r="F15" s="33">
        <v>0</v>
      </c>
      <c r="G15" s="4">
        <f>INDEX('!참조_ENUM'!$F$3:$F$13,MATCH(H15,'!참조_ENUM'!$G$3:$G$13,0))</f>
        <v>101</v>
      </c>
      <c r="H15" s="22" t="s">
        <v>145</v>
      </c>
      <c r="I15" s="4">
        <v>0</v>
      </c>
      <c r="J15" s="4">
        <v>1</v>
      </c>
      <c r="K15" s="4" t="s">
        <v>95</v>
      </c>
      <c r="L15" s="42">
        <v>1</v>
      </c>
    </row>
    <row r="16" spans="1:12" ht="17.25" thickBot="1" x14ac:dyDescent="0.35">
      <c r="A16" s="13">
        <v>100012</v>
      </c>
      <c r="B16" s="14">
        <f>INDEX('!참조_ENUM'!$R$3:$R$5,MATCH(C16,'!참조_ENUM'!$S$3:$S$5,0))</f>
        <v>1</v>
      </c>
      <c r="C16" s="21" t="s">
        <v>155</v>
      </c>
      <c r="D16" s="39">
        <f>INDEX('!참조_ENUM'!$AD$3:$AD$10,MATCH(E16,'!참조_ENUM'!$AE$3:$AE$10,0))</f>
        <v>2</v>
      </c>
      <c r="E16" s="39" t="s">
        <v>143</v>
      </c>
      <c r="F16" s="39">
        <v>0</v>
      </c>
      <c r="G16" s="14">
        <f>INDEX('!참조_ENUM'!$F$3:$F$13,MATCH(H16,'!참조_ENUM'!$G$3:$G$13,0))</f>
        <v>101</v>
      </c>
      <c r="H16" s="21" t="s">
        <v>145</v>
      </c>
      <c r="I16" s="14">
        <v>0</v>
      </c>
      <c r="J16" s="14">
        <v>1.3</v>
      </c>
      <c r="K16" s="14" t="s">
        <v>95</v>
      </c>
      <c r="L16" s="43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179875D-F66C-4B4C-B300-5DB42CE56D8C}">
          <x14:formula1>
            <xm:f>'!참조_ENUM'!$S$3:$S$5</xm:f>
          </x14:formula1>
          <xm:sqref>C5:C16</xm:sqref>
        </x14:dataValidation>
        <x14:dataValidation type="list" allowBlank="1" showInputMessage="1" showErrorMessage="1" xr:uid="{E0477C34-FF66-4589-B84E-7C321460226F}">
          <x14:formula1>
            <xm:f>'!참조_ENUM'!$AE$3:$AE$10</xm:f>
          </x14:formula1>
          <xm:sqref>E5:E16</xm:sqref>
        </x14:dataValidation>
        <x14:dataValidation type="list" allowBlank="1" showInputMessage="1" showErrorMessage="1" xr:uid="{27249DD8-55D9-4D51-9E0F-ABF4FB9FFE5F}">
          <x14:formula1>
            <xm:f>'!참조_ENUM'!$G$3:$G$13</xm:f>
          </x14:formula1>
          <xm:sqref>H5:H16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8"/>
  <sheetViews>
    <sheetView workbookViewId="0">
      <selection activeCell="T1" sqref="T1:T1048576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21.375" style="44" customWidth="1"/>
    <col min="12" max="12" width="30.125" style="44" customWidth="1"/>
    <col min="13" max="13" width="12.75" style="44" customWidth="1"/>
    <col min="14" max="14" width="19.375" customWidth="1"/>
    <col min="15" max="15" width="22.75" customWidth="1"/>
    <col min="19" max="19" width="79.75" bestFit="1" customWidth="1"/>
    <col min="20" max="20" width="16.125" style="44" bestFit="1" customWidth="1"/>
    <col min="21" max="21" width="10.375" bestFit="1" customWidth="1"/>
  </cols>
  <sheetData>
    <row r="1" spans="1:21" x14ac:dyDescent="0.3">
      <c r="A1" t="s">
        <v>45</v>
      </c>
    </row>
    <row r="2" spans="1:21" x14ac:dyDescent="0.3">
      <c r="A2" s="1" t="s">
        <v>44</v>
      </c>
      <c r="B2" s="1" t="s">
        <v>52</v>
      </c>
      <c r="C2" s="1" t="s">
        <v>55</v>
      </c>
      <c r="D2" s="1" t="s">
        <v>57</v>
      </c>
      <c r="E2" s="1" t="s">
        <v>58</v>
      </c>
      <c r="F2" s="1" t="s">
        <v>59</v>
      </c>
      <c r="G2" s="1" t="s">
        <v>60</v>
      </c>
      <c r="H2" s="1" t="s">
        <v>89</v>
      </c>
      <c r="I2" s="1" t="s">
        <v>90</v>
      </c>
      <c r="J2" s="1" t="s">
        <v>91</v>
      </c>
      <c r="K2" s="45" t="s">
        <v>81</v>
      </c>
      <c r="L2" s="45" t="s">
        <v>82</v>
      </c>
      <c r="M2" s="45" t="s">
        <v>86</v>
      </c>
      <c r="N2" s="1" t="s">
        <v>20</v>
      </c>
      <c r="O2" s="1" t="s">
        <v>23</v>
      </c>
      <c r="P2" s="1" t="s">
        <v>34</v>
      </c>
      <c r="Q2" s="1" t="s">
        <v>25</v>
      </c>
      <c r="R2" s="1" t="s">
        <v>73</v>
      </c>
      <c r="S2" s="1" t="s">
        <v>79</v>
      </c>
      <c r="T2" s="45" t="s">
        <v>87</v>
      </c>
      <c r="U2" s="1" t="s">
        <v>97</v>
      </c>
    </row>
    <row r="3" spans="1:21" ht="33" x14ac:dyDescent="0.3">
      <c r="A3" s="7" t="s">
        <v>0</v>
      </c>
      <c r="B3" s="7" t="s">
        <v>53</v>
      </c>
      <c r="C3" s="7" t="s">
        <v>3</v>
      </c>
      <c r="D3" s="7" t="s">
        <v>61</v>
      </c>
      <c r="E3" s="7" t="s">
        <v>3</v>
      </c>
      <c r="F3" s="7" t="s">
        <v>7</v>
      </c>
      <c r="G3" s="7" t="s">
        <v>0</v>
      </c>
      <c r="H3" s="7" t="s">
        <v>68</v>
      </c>
      <c r="I3" s="7" t="s">
        <v>7</v>
      </c>
      <c r="J3" s="7" t="s">
        <v>68</v>
      </c>
      <c r="K3" s="46" t="s">
        <v>83</v>
      </c>
      <c r="L3" s="46" t="s">
        <v>3</v>
      </c>
      <c r="M3" s="46" t="s">
        <v>7</v>
      </c>
      <c r="N3" s="7" t="s">
        <v>21</v>
      </c>
      <c r="O3" s="7" t="s">
        <v>3</v>
      </c>
      <c r="P3" s="2" t="s">
        <v>0</v>
      </c>
      <c r="Q3" s="7" t="s">
        <v>7</v>
      </c>
      <c r="R3" s="7" t="s">
        <v>7</v>
      </c>
      <c r="S3" s="2" t="s">
        <v>3</v>
      </c>
      <c r="T3" s="46" t="s">
        <v>7</v>
      </c>
      <c r="U3" s="7" t="s">
        <v>8</v>
      </c>
    </row>
    <row r="4" spans="1:21" x14ac:dyDescent="0.3">
      <c r="A4" s="3" t="s">
        <v>46</v>
      </c>
      <c r="B4" s="3" t="s">
        <v>54</v>
      </c>
      <c r="C4" s="3" t="s">
        <v>56</v>
      </c>
      <c r="D4" s="3" t="s">
        <v>62</v>
      </c>
      <c r="E4" s="3" t="s">
        <v>63</v>
      </c>
      <c r="F4" s="3" t="s">
        <v>64</v>
      </c>
      <c r="G4" s="3" t="s">
        <v>65</v>
      </c>
      <c r="H4" s="3" t="s">
        <v>92</v>
      </c>
      <c r="I4" s="3" t="s">
        <v>93</v>
      </c>
      <c r="J4" s="3" t="s">
        <v>94</v>
      </c>
      <c r="K4" s="47" t="s">
        <v>84</v>
      </c>
      <c r="L4" s="47" t="s">
        <v>85</v>
      </c>
      <c r="M4" s="47" t="s">
        <v>32</v>
      </c>
      <c r="N4" s="3" t="s">
        <v>22</v>
      </c>
      <c r="O4" s="3" t="s">
        <v>24</v>
      </c>
      <c r="P4" s="3" t="s">
        <v>33</v>
      </c>
      <c r="Q4" s="3" t="s">
        <v>26</v>
      </c>
      <c r="R4" s="3" t="s">
        <v>74</v>
      </c>
      <c r="S4" s="3" t="s">
        <v>80</v>
      </c>
      <c r="T4" s="47" t="s">
        <v>88</v>
      </c>
      <c r="U4" s="3" t="s">
        <v>98</v>
      </c>
    </row>
    <row r="5" spans="1:21" x14ac:dyDescent="0.3">
      <c r="A5" s="6">
        <v>500001</v>
      </c>
      <c r="B5" s="4">
        <f>INDEX('!참조_ENUM'!$V$3:$V$13,MATCH(C5,'!참조_ENUM'!$W$3:$W$13,0))</f>
        <v>1</v>
      </c>
      <c r="C5" s="22" t="s">
        <v>146</v>
      </c>
      <c r="D5" s="4">
        <f>INDEX('!참조_ENUM'!$Z$3:$Z$6,MATCH(E5,'!참조_ENUM'!$AA$3:$AA$6,0))</f>
        <v>2</v>
      </c>
      <c r="E5" s="22" t="s">
        <v>150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8">
        <f>INDEX('!참조_ENUM'!$AD$3:$AD$10,MATCH(L5,'!참조_ENUM'!$AE$3:$AE$10,0))</f>
        <v>12</v>
      </c>
      <c r="L5" s="48" t="s">
        <v>144</v>
      </c>
      <c r="M5" s="48">
        <v>0</v>
      </c>
      <c r="N5" s="4">
        <f>INDEX('!참조_ENUM'!$F$3:$F$13,MATCH(O5,'!참조_ENUM'!$G$3:$G$13,0))</f>
        <v>900</v>
      </c>
      <c r="O5" s="22" t="s">
        <v>153</v>
      </c>
      <c r="P5" s="4">
        <v>0</v>
      </c>
      <c r="Q5" s="4">
        <v>0.5</v>
      </c>
      <c r="R5" s="4">
        <v>10000</v>
      </c>
      <c r="S5" s="4" t="s">
        <v>99</v>
      </c>
      <c r="T5" s="48">
        <v>0</v>
      </c>
      <c r="U5" s="4" t="b">
        <v>0</v>
      </c>
    </row>
    <row r="6" spans="1:21" x14ac:dyDescent="0.3">
      <c r="A6" s="6">
        <v>500002</v>
      </c>
      <c r="B6" s="4">
        <f>INDEX('!참조_ENUM'!$V$3:$V$13,MATCH(C6,'!참조_ENUM'!$W$3:$W$13,0))</f>
        <v>101</v>
      </c>
      <c r="C6" s="22" t="s">
        <v>147</v>
      </c>
      <c r="D6" s="4">
        <f>INDEX('!참조_ENUM'!$Z$3:$Z$6,MATCH(E6,'!참조_ENUM'!$AA$3:$AA$6,0))</f>
        <v>1</v>
      </c>
      <c r="E6" s="22" t="s">
        <v>151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8">
        <f>INDEX('!참조_ENUM'!$AD$3:$AD$10,MATCH(L6,'!참조_ENUM'!$AE$3:$AE$10,0))</f>
        <v>12</v>
      </c>
      <c r="L6" s="48" t="s">
        <v>144</v>
      </c>
      <c r="M6" s="48">
        <v>0</v>
      </c>
      <c r="N6" s="4">
        <f>INDEX('!참조_ENUM'!$F$3:$F$13,MATCH(O6,'!참조_ENUM'!$G$3:$G$13,0))</f>
        <v>300</v>
      </c>
      <c r="O6" s="22" t="s">
        <v>154</v>
      </c>
      <c r="P6" s="4">
        <v>0</v>
      </c>
      <c r="Q6" s="4">
        <v>0.05</v>
      </c>
      <c r="R6" s="4">
        <v>3000</v>
      </c>
      <c r="S6" s="4" t="s">
        <v>96</v>
      </c>
      <c r="T6" s="48">
        <v>0</v>
      </c>
      <c r="U6" s="4" t="b">
        <v>1</v>
      </c>
    </row>
    <row r="7" spans="1:21" x14ac:dyDescent="0.3">
      <c r="A7" s="6">
        <v>500003</v>
      </c>
      <c r="B7" s="4">
        <f>INDEX('!참조_ENUM'!$V$3:$V$13,MATCH(C7,'!참조_ENUM'!$W$3:$W$13,0))</f>
        <v>102</v>
      </c>
      <c r="C7" s="22" t="s">
        <v>148</v>
      </c>
      <c r="D7" s="4">
        <f>INDEX('!참조_ENUM'!$Z$3:$Z$6,MATCH(E7,'!참조_ENUM'!$AA$3:$AA$6,0))</f>
        <v>1</v>
      </c>
      <c r="E7" s="22" t="s">
        <v>151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8">
        <f>INDEX('!참조_ENUM'!$AD$3:$AD$10,MATCH(L7,'!참조_ENUM'!$AE$3:$AE$10,0))</f>
        <v>12</v>
      </c>
      <c r="L7" s="48" t="s">
        <v>144</v>
      </c>
      <c r="M7" s="48">
        <v>0</v>
      </c>
      <c r="N7" s="4">
        <f>INDEX('!참조_ENUM'!$F$3:$F$13,MATCH(O7,'!참조_ENUM'!$G$3:$G$13,0))</f>
        <v>0</v>
      </c>
      <c r="O7" s="22" t="s">
        <v>101</v>
      </c>
      <c r="P7" s="4">
        <v>0</v>
      </c>
      <c r="Q7" s="4">
        <v>0</v>
      </c>
      <c r="R7" s="4">
        <v>3000</v>
      </c>
      <c r="S7" s="4" t="s">
        <v>100</v>
      </c>
      <c r="T7" s="48">
        <v>0</v>
      </c>
      <c r="U7" s="4" t="b">
        <v>0</v>
      </c>
    </row>
    <row r="8" spans="1:21" x14ac:dyDescent="0.3">
      <c r="A8" s="6">
        <v>500006</v>
      </c>
      <c r="B8" s="4">
        <f>INDEX('!참조_ENUM'!$V$3:$V$13,MATCH(C8,'!참조_ENUM'!$W$3:$W$13,0))</f>
        <v>105</v>
      </c>
      <c r="C8" s="22" t="s">
        <v>149</v>
      </c>
      <c r="D8" s="4">
        <f>INDEX('!참조_ENUM'!$Z$3:$Z$6,MATCH(E8,'!참조_ENUM'!$AA$3:$AA$6,0))</f>
        <v>1</v>
      </c>
      <c r="E8" s="22" t="s">
        <v>151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8">
        <f>INDEX('!참조_ENUM'!$AD$3:$AD$10,MATCH(L8,'!참조_ENUM'!$AE$3:$AE$10,0))</f>
        <v>11</v>
      </c>
      <c r="L8" s="48" t="s">
        <v>152</v>
      </c>
      <c r="M8" s="48">
        <v>0</v>
      </c>
      <c r="N8" s="4">
        <f>INDEX('!참조_ENUM'!$F$3:$F$13,MATCH(O8,'!참조_ENUM'!$G$3:$G$13,0))</f>
        <v>0</v>
      </c>
      <c r="O8" s="22" t="s">
        <v>101</v>
      </c>
      <c r="P8" s="4">
        <v>0</v>
      </c>
      <c r="Q8" s="4">
        <v>0</v>
      </c>
      <c r="R8" s="4">
        <v>3000</v>
      </c>
      <c r="S8" s="4" t="s">
        <v>102</v>
      </c>
      <c r="T8" s="48">
        <v>0</v>
      </c>
      <c r="U8" s="4" t="b">
        <v>0</v>
      </c>
    </row>
  </sheetData>
  <phoneticPr fontId="1" type="noConversion"/>
  <dataValidations count="1">
    <dataValidation type="list" allowBlank="1" showInputMessage="1" showErrorMessage="1" sqref="U5:U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5914BD-AF92-4923-A8DF-BE34FB673D19}">
          <x14:formula1>
            <xm:f>'!참조_ENUM'!$W$3:$W$13</xm:f>
          </x14:formula1>
          <xm:sqref>C5:C8</xm:sqref>
        </x14:dataValidation>
        <x14:dataValidation type="list" allowBlank="1" showInputMessage="1" showErrorMessage="1" xr:uid="{97B5BA94-E1E5-4FDB-BAB1-8DCE9455AFCF}">
          <x14:formula1>
            <xm:f>'!참조_ENUM'!$AA$3:$AA$6</xm:f>
          </x14:formula1>
          <xm:sqref>E5:E8</xm:sqref>
        </x14:dataValidation>
        <x14:dataValidation type="list" allowBlank="1" showInputMessage="1" showErrorMessage="1" xr:uid="{A5EAC502-65E0-4848-BAE8-D363F770B1F1}">
          <x14:formula1>
            <xm:f>'!참조_ENUM'!$AE$3:$AE$10</xm:f>
          </x14:formula1>
          <xm:sqref>L5:L8</xm:sqref>
        </x14:dataValidation>
        <x14:dataValidation type="list" allowBlank="1" showInputMessage="1" showErrorMessage="1" xr:uid="{89CDBADD-E9E0-457D-BA0E-531E977E44B1}">
          <x14:formula1>
            <xm:f>'!참조_ENUM'!$G$3:$G$13</xm:f>
          </x14:formula1>
          <xm:sqref>O5:O8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2024-01-12T02:23:23Z</dcterms:modified>
</cp:coreProperties>
</file>