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C183DCB4-F246-4003-9A4C-D3555B270AC4}" xr6:coauthVersionLast="47" xr6:coauthVersionMax="47" xr10:uidLastSave="{00000000-0000-0000-0000-000000000000}"/>
  <bookViews>
    <workbookView xWindow="38280" yWindow="-120" windowWidth="38640" windowHeight="21240" activeTab="2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5" i="1" l="1"/>
  <c r="AL5" i="1"/>
  <c r="AK5" i="1"/>
  <c r="AM4" i="1"/>
  <c r="AL4" i="1"/>
  <c r="AK4" i="1"/>
  <c r="AM3" i="1"/>
  <c r="AL3" i="1"/>
  <c r="AK3" i="1"/>
  <c r="AM2" i="1"/>
  <c r="AL2" i="1"/>
  <c r="AK2" i="1"/>
  <c r="AK1" i="1"/>
  <c r="AI7" i="1"/>
  <c r="AH7" i="1"/>
  <c r="AG7" i="1"/>
  <c r="AI6" i="1"/>
  <c r="AH6" i="1"/>
  <c r="AG6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U10" i="1"/>
  <c r="V10" i="1"/>
  <c r="W10" i="1"/>
  <c r="U11" i="1"/>
  <c r="V11" i="1"/>
  <c r="W11" i="1"/>
  <c r="U12" i="1"/>
  <c r="V12" i="1"/>
  <c r="W12" i="1"/>
  <c r="U13" i="1"/>
  <c r="V13" i="1"/>
  <c r="W13" i="1"/>
  <c r="B22" i="4"/>
  <c r="B21" i="4"/>
  <c r="B20" i="4"/>
  <c r="M22" i="2" l="1"/>
  <c r="M13" i="2"/>
  <c r="M6" i="2"/>
  <c r="M21" i="2"/>
  <c r="M20" i="2"/>
  <c r="M9" i="2"/>
  <c r="M19" i="2"/>
  <c r="M18" i="2"/>
  <c r="M7" i="2"/>
  <c r="M17" i="2"/>
  <c r="M16" i="2"/>
  <c r="M15" i="2"/>
  <c r="M14" i="2"/>
  <c r="M12" i="2"/>
  <c r="M11" i="2"/>
  <c r="M10" i="2"/>
  <c r="M8" i="2"/>
  <c r="M5" i="2"/>
  <c r="U8" i="1"/>
  <c r="V8" i="1"/>
  <c r="W8" i="1"/>
  <c r="U9" i="1"/>
  <c r="V9" i="1"/>
  <c r="W9" i="1"/>
  <c r="B16" i="4"/>
  <c r="B17" i="4"/>
  <c r="B8" i="4"/>
  <c r="B9" i="4"/>
  <c r="B10" i="4"/>
  <c r="B11" i="4"/>
  <c r="B12" i="4"/>
  <c r="B13" i="4"/>
  <c r="B14" i="4"/>
  <c r="B15" i="4"/>
  <c r="B18" i="4"/>
  <c r="B19" i="4"/>
  <c r="U5" i="1" l="1"/>
  <c r="V5" i="1"/>
  <c r="W5" i="1"/>
  <c r="U6" i="1"/>
  <c r="V6" i="1"/>
  <c r="W6" i="1"/>
  <c r="U7" i="1"/>
  <c r="V7" i="1"/>
  <c r="W7" i="1"/>
  <c r="AC9" i="1" l="1"/>
  <c r="AD9" i="1"/>
  <c r="AE9" i="1"/>
  <c r="AC10" i="1"/>
  <c r="AD10" i="1"/>
  <c r="AE10" i="1"/>
  <c r="U4" i="1" l="1"/>
  <c r="V4" i="1"/>
  <c r="W4" i="1"/>
  <c r="AE8" i="1" l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S5" i="1"/>
  <c r="R5" i="1"/>
  <c r="Q5" i="1"/>
  <c r="S4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5" i="5" l="1"/>
  <c r="B20" i="5"/>
  <c r="B19" i="5"/>
  <c r="B18" i="5"/>
  <c r="B17" i="5"/>
  <c r="B16" i="5"/>
  <c r="B15" i="5"/>
  <c r="B14" i="5"/>
  <c r="B13" i="5"/>
  <c r="B12" i="5"/>
  <c r="B11" i="5"/>
  <c r="B10" i="5"/>
  <c r="B8" i="5"/>
  <c r="B9" i="5"/>
  <c r="B7" i="5"/>
  <c r="B6" i="5"/>
  <c r="B22" i="5"/>
  <c r="B21" i="5"/>
  <c r="D7" i="5"/>
  <c r="D6" i="5"/>
  <c r="D5" i="5"/>
  <c r="D15" i="5"/>
  <c r="K11" i="6"/>
  <c r="D21" i="5"/>
  <c r="D20" i="5"/>
  <c r="D19" i="5"/>
  <c r="D18" i="5"/>
  <c r="D17" i="5"/>
  <c r="D16" i="5"/>
  <c r="K10" i="6"/>
  <c r="K9" i="6"/>
  <c r="K8" i="6"/>
  <c r="K7" i="6"/>
  <c r="K6" i="6"/>
  <c r="K5" i="6"/>
  <c r="D14" i="5"/>
  <c r="D13" i="5"/>
  <c r="D12" i="5"/>
  <c r="D11" i="5"/>
  <c r="D10" i="5"/>
  <c r="D9" i="5"/>
  <c r="D8" i="5"/>
  <c r="D22" i="5"/>
  <c r="J20" i="2"/>
  <c r="J19" i="2"/>
  <c r="J10" i="2"/>
  <c r="J6" i="2"/>
  <c r="J18" i="2"/>
  <c r="J17" i="2"/>
  <c r="J22" i="2"/>
  <c r="J16" i="2"/>
  <c r="J9" i="2"/>
  <c r="J15" i="2"/>
  <c r="J11" i="2"/>
  <c r="J7" i="2"/>
  <c r="J14" i="2"/>
  <c r="J8" i="2"/>
  <c r="J5" i="2"/>
  <c r="J13" i="2"/>
  <c r="J12" i="2"/>
  <c r="J21" i="2"/>
  <c r="D11" i="6"/>
  <c r="D10" i="6"/>
  <c r="D9" i="6"/>
  <c r="D8" i="6"/>
  <c r="D7" i="6"/>
  <c r="D6" i="6"/>
  <c r="D5" i="6"/>
  <c r="B11" i="6"/>
  <c r="B6" i="6"/>
  <c r="B10" i="6"/>
  <c r="B8" i="6"/>
  <c r="B9" i="6"/>
  <c r="B7" i="6"/>
  <c r="B5" i="6"/>
  <c r="E12" i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E18" i="2" l="1"/>
  <c r="E6" i="2"/>
  <c r="E19" i="2"/>
  <c r="E17" i="2"/>
  <c r="E22" i="2"/>
  <c r="E16" i="2"/>
  <c r="E7" i="2"/>
  <c r="E20" i="2"/>
  <c r="E15" i="2"/>
  <c r="E9" i="2"/>
  <c r="E5" i="2"/>
  <c r="E14" i="2"/>
  <c r="E13" i="2"/>
  <c r="E12" i="2"/>
  <c r="E8" i="2"/>
  <c r="E21" i="2"/>
  <c r="E11" i="2"/>
  <c r="E10" i="2"/>
  <c r="N11" i="6"/>
  <c r="N10" i="6"/>
  <c r="G9" i="5"/>
  <c r="G6" i="5"/>
  <c r="N9" i="6"/>
  <c r="G8" i="5"/>
  <c r="N8" i="6"/>
  <c r="G7" i="5"/>
  <c r="N7" i="6"/>
  <c r="N6" i="6"/>
  <c r="G5" i="5"/>
  <c r="N5" i="6"/>
  <c r="G22" i="5"/>
  <c r="G21" i="5"/>
  <c r="G20" i="5"/>
  <c r="G19" i="5"/>
  <c r="G18" i="5"/>
  <c r="G16" i="5"/>
  <c r="G14" i="5"/>
  <c r="G12" i="5"/>
  <c r="G15" i="5"/>
  <c r="G13" i="5"/>
  <c r="G11" i="5"/>
  <c r="G10" i="5"/>
  <c r="G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Q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Y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R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BB3D3201-3C5F-42EE-B957-FA35BD4F8FFB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<sst xmlns="http://schemas.openxmlformats.org/spreadsheetml/2006/main" count="468" uniqueCount="222">
  <si>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</si>
  <si>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</si>
  <si>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</si>
  <si>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</si>
  <si>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</si>
  <si>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</si>
  <si>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</si>
  <si>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</si>
  <si>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</si>
  <si>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</si>
  <si>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</si>
  <si>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</si>
  <si>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</si>
  <si>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</si>
  <si>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</si>
  <si>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</si>
  <si>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</si>
  <si>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</si>
  <si>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</si>
  <si>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</si>
  <si>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</si>
  <si>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</si>
  <si>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</si>
  <si>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</si>
  <si>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</si>
  <si>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</si>
  <si>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</si>
  <si>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</si>
  <si>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</si>
  <si>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</si>
  <si>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</si>
  <si>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</si>
  <si>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</si>
  <si>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</si>
  <si>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</si>
  <si>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</si>
  <si>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</si>
  <si>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</si>
  <si>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</si>
  <si>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</si>
  <si>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</si>
  <si>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projectile_speed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</si>
  <si>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</si>
  <si>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</si>
  <si>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</si>
  <si>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</si>
  <si>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</si>
  <si>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</si>
  <si>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</si>
  <si>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</si>
  <si>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</si>
  <si>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</si>
  <si>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</si>
  <si>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</si>
  <si>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</si>
  <si>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</si>
  <si>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</si>
  <si>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</si>
  <si>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</si>
  <si>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</si>
  <si>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</si>
  <si>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</si>
  <si>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</si>
  <si>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</si>
  <si>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</si>
  <si>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</si>
  <si>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</si>
  <si>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</si>
  <si>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</si>
  <si>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</si>
  <si>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</si>
  <si>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</si>
  <si>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</si>
  <si>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</si>
  <si>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</si>
  <si>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</si>
  <si>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</si>
  <si>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</si>
  <si>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</si>
  <si>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</si>
  <si>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</si>
  <si>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</si>
  <si>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</si>
  <si>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</si>
  <si>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</si>
  <si>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</si>
  <si>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</si>
  <si>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</si>
  <si>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</si>
  <si>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</si>
  <si>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발사체 타입</t>
    <phoneticPr fontId="1" type="noConversion"/>
  </si>
  <si>
    <t>projectile_type</t>
    <phoneticPr fontId="1" type="noConversion"/>
  </si>
  <si>
    <t>#projectile_type</t>
    <phoneticPr fontId="1" type="noConversion"/>
  </si>
  <si>
    <t>발사체 타입(기획)</t>
    <phoneticPr fontId="1" type="noConversion"/>
  </si>
  <si>
    <t>ENUM:PROJECTILE_TYPE:NONE</t>
    <phoneticPr fontId="1" type="noConversion"/>
  </si>
  <si>
    <t>effect_path</t>
    <phoneticPr fontId="1" type="noConversion"/>
  </si>
  <si>
    <t>skill 08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</si>
  <si>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</si>
  <si>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</si>
  <si>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</si>
  <si>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</si>
  <si>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</si>
  <si>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</si>
  <si>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</si>
  <si>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</si>
  <si>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</si>
  <si>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</si>
  <si>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</si>
  <si>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</si>
  <si>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</si>
  <si>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</si>
  <si>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</si>
  <si>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</si>
  <si>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</si>
  <si>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</si>
  <si>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</si>
  <si>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hit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</si>
  <si>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</si>
  <si>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</si>
  <si>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</si>
  <si>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</si>
  <si>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</si>
  <si>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원딜/일반</t>
    <phoneticPr fontId="1" type="noConversion"/>
  </si>
  <si>
    <t>원서폿/일반</t>
    <phoneticPr fontId="1" type="noConversion"/>
  </si>
  <si>
    <t>원힐/일반</t>
    <phoneticPr fontId="1" type="noConversion"/>
  </si>
  <si>
    <t>skill 12</t>
  </si>
  <si>
    <t>skill 13</t>
  </si>
  <si>
    <t>skill 14</t>
  </si>
  <si>
    <t>skill 15</t>
  </si>
  <si>
    <t>원딜/스킬1/대미지 (스킬 대미지 120%)</t>
    <phoneticPr fontId="1" type="noConversion"/>
  </si>
  <si>
    <t>원딜/스킬2/범위공격 (스킬 대미지 80%)</t>
    <phoneticPr fontId="1" type="noConversion"/>
  </si>
  <si>
    <t>원힐/스킬2/대미지 (스킬 대미지 120%)</t>
    <phoneticPr fontId="1" type="noConversion"/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</si>
  <si>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</si>
  <si>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</si>
  <si>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</si>
  <si>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</si>
  <si>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Skill_Type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</si>
  <si>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</si>
  <si>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</si>
  <si>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</si>
  <si>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</si>
  <si>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</si>
  <si>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</si>
  <si>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</si>
  <si>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</si>
  <si>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</si>
  <si>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</si>
  <si>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</si>
  <si>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</si>
  <si>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</si>
  <si>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</si>
  <si>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</si>
  <si>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</si>
  <si>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</si>
  <si>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</si>
  <si>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</si>
  <si>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</si>
  <si>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</si>
  <si>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</si>
  <si>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근딜/일반 (공격력 100%)</t>
    <phoneticPr fontId="1" type="noConversion"/>
  </si>
  <si>
    <t>근딜/근접공격/대미지(공격력 130%)</t>
    <phoneticPr fontId="1" type="noConversion"/>
  </si>
  <si>
    <t>1_attack_3</t>
  </si>
  <si>
    <t>근딜/나/공격력 증가 버프 (20%)</t>
    <phoneticPr fontId="1" type="noConversion"/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</si>
  <si>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</si>
  <si>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</si>
  <si>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</si>
  <si>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</si>
  <si>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원서폿/스킬2/대미지 (공격력 120%)</t>
    <phoneticPr fontId="1" type="noConversion"/>
  </si>
  <si>
    <t>원서폿/스킬1/전방 방어력 감소(20%)</t>
    <phoneticPr fontId="1" type="noConversion"/>
  </si>
  <si>
    <t>원힐/스킬1/체력이 가장 낮은 아군 회복(최대 체력 30%)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</si>
  <si>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</si>
  <si>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</si>
  <si>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</si>
  <si>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원거리 전방 1명의 공격력 감소</t>
    <phoneticPr fontId="1" type="noConversion"/>
  </si>
  <si>
    <t xml:space="preserve">원거리 전방 적 타겟 </t>
    <phoneticPr fontId="1" type="noConversion"/>
  </si>
  <si>
    <t>원딜/스킬2/대미지 (스킬 대미지 130%)</t>
    <phoneticPr fontId="1" type="noConversion"/>
  </si>
  <si>
    <t>원딜/전방/공격력 감소(15%)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</si>
  <si>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</si>
  <si>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</si>
  <si>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</si>
  <si>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</si>
  <si>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</si>
  <si>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 자신 선택</t>
  </si>
  <si>
    <t>10 가장 가까운 적 우선 선택(순번 컬럼 연동하여 순서대로) 후 일정 영역내의(주변) 타겟의 추가 선택</t>
  </si>
  <si>
    <t>3002 남은 체력 비율이 가장 낮은 타겟 선택</t>
  </si>
  <si>
    <t>NONE</t>
  </si>
  <si>
    <t>2 투사체를 타겟의 몸에 던진다</t>
  </si>
  <si>
    <t>12 타겟의 몸에서 즉시 효과 발동</t>
  </si>
  <si>
    <t>1 타겟 뒤로 지정 반경내에 감지되는 타겟 검사</t>
  </si>
  <si>
    <t>1 데미지를 준다</t>
  </si>
  <si>
    <t>2 체력 회복</t>
  </si>
  <si>
    <t>101 공격력을 기준으로 배율 계산을 하기 위한 수치</t>
  </si>
  <si>
    <t>300 최대 체력을 기준으로 계산을 하기 위한 수치</t>
  </si>
  <si>
    <t>1 피해 감소</t>
  </si>
  <si>
    <t>106 공격력 증가</t>
  </si>
  <si>
    <t>107 방어력 증가</t>
  </si>
  <si>
    <t>108 공격력 감소</t>
  </si>
  <si>
    <t>109 방어력 감소</t>
  </si>
  <si>
    <t>105 빙결</t>
  </si>
  <si>
    <t>2 피격 횟수 제한</t>
  </si>
  <si>
    <t>1 시간 지속</t>
  </si>
  <si>
    <t>11 타겟의 발 밑에서 즉시 효과 발동</t>
  </si>
  <si>
    <t>900 피해량을 기준으로 계산을 하기 위한 수치</t>
  </si>
  <si>
    <t>200 방어력을 기준으로 계산을 하기 위한 수치</t>
  </si>
  <si>
    <t>00_common_01</t>
    <phoneticPr fontId="1" type="noConversion"/>
  </si>
  <si>
    <t>00_skill_01</t>
    <phoneticPr fontId="1" type="noConversion"/>
  </si>
  <si>
    <t>00_skill_02</t>
    <phoneticPr fontId="1" type="noConversion"/>
  </si>
  <si>
    <t>힐러/일반/원거리 공격/공격력 100%</t>
  </si>
  <si>
    <t>힐러/스킬1/원거리 스킬/체력이 가장 낮은 아군 체력 회복(즉발형)</t>
  </si>
  <si>
    <t>힐러/스킬2/원거리 스킬/전방의 적 1명 공격(발사체 발사)</t>
  </si>
  <si>
    <t>원거리 전방 1명 공격 (1히트)</t>
    <phoneticPr fontId="1" type="noConversion"/>
  </si>
  <si>
    <t>3001 남은 체력이 가장 낮은 타겟 선택</t>
  </si>
  <si>
    <t>trigger_effect_path</t>
    <phoneticPr fontId="1" type="noConversion"/>
  </si>
  <si>
    <t>트리거 이펙트 프리팹</t>
    <phoneticPr fontId="1" type="noConversion"/>
  </si>
  <si>
    <t>캐스트 이펙트 프리팹</t>
    <phoneticPr fontId="1" type="noConversion"/>
  </si>
  <si>
    <t>string</t>
    <phoneticPr fontId="1" type="noConversion"/>
  </si>
  <si>
    <t>cast_effect_path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</si>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</sst>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7" borderId="5" xfId="0" applyFill="1" applyBorder="1">
      <alignment vertical="center"/>
    </xf>
    <xf numFmtId="0" fontId="0" fillId="7" borderId="5" xfId="0" applyFill="1" applyBorder="1" applyAlignment="1">
      <alignment horizontal="center" vertical="center"/>
    </xf>
    <xf numFmtId="0" fontId="0" fillId="7" borderId="10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8" xfId="0" applyFill="1" applyBorder="1" applyAlignment="1">
      <alignment horizontal="center" vertical="center"/>
    </xf>
    <xf numFmtId="0" fontId="0" fillId="7" borderId="14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7" borderId="3" xfId="0" applyFill="1" applyBorder="1">
      <alignment vertical="center"/>
    </xf>
    <xf numFmtId="0" fontId="0" fillId="7" borderId="3" xfId="0" applyFill="1" applyBorder="1" applyAlignment="1">
      <alignment horizontal="center" vertical="center"/>
    </xf>
    <xf numFmtId="0" fontId="0" fillId="7" borderId="16" xfId="0" applyFill="1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8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0" borderId="10" xfId="0" applyBorder="1">
      <alignment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18" xfId="0" applyFill="1" applyBorder="1" applyAlignment="1">
      <alignment horizontal="left" vertical="center"/>
    </xf>
    <xf numFmtId="0" fontId="0" fillId="8" borderId="18" xfId="0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8" borderId="5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8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stage_common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0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1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1 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2 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3 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11 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12 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13 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21 전체 선택(진영의 중앙)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81"/>
  <sheetViews>
    <sheetView topLeftCell="C1" workbookViewId="0">
      <selection activeCell="S5" sqref="S5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8.625" bestFit="1" customWidth="1"/>
    <col min="31" max="31" width="38" bestFit="1" customWidth="1"/>
    <col min="33" max="33" width="17.75" bestFit="1" customWidth="1"/>
    <col min="34" max="34" width="6.375" bestFit="1" customWidth="1"/>
    <col min="35" max="35" width="11.375" bestFit="1" customWidth="1"/>
    <col min="37" max="37" width="24.125" customWidth="1"/>
    <col min="39" max="39" width="48.375" bestFit="1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  <c r="AG1" t="e">
        <f>#REF!</f>
        <v>#REF!</v>
      </c>
      <c r="AK1" t="str">
        <f>'[1]@second_target_rule'!$A$1</f>
        <v>SECOND_TARGET_RULE_TYPE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  <c r="AG2" s="5" t="e">
        <f>#REF!</f>
        <v>#REF!</v>
      </c>
      <c r="AH2" s="5" t="e">
        <f>#REF!</f>
        <v>#REF!</v>
      </c>
      <c r="AI2" s="1" t="e">
        <f>#REF!</f>
        <v>#REF!</v>
      </c>
      <c r="AK2" s="5" t="str">
        <f>'[1]@second_target_rule'!$A3</f>
        <v>type</v>
      </c>
      <c r="AL2" s="5" t="str">
        <f>'[1]@second_target_rule'!$B3</f>
        <v>value</v>
      </c>
      <c r="AM2" s="1" t="str">
        <f>'[1]@second_target_rule'!$C3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  <c r="AG3" s="4" t="e">
        <f>#REF!</f>
        <v>#REF!</v>
      </c>
      <c r="AH3" s="4" t="e">
        <f>#REF!</f>
        <v>#REF!</v>
      </c>
      <c r="AI3" s="4" t="e">
        <f>#REF!</f>
        <v>#REF!</v>
      </c>
      <c r="AK3" s="4" t="str">
        <f>'[1]@second_target_rule'!$A4</f>
        <v>NONE</v>
      </c>
      <c r="AL3" s="4">
        <f>'[1]@second_target_rule'!$B4</f>
        <v>0</v>
      </c>
      <c r="AM3" s="4" t="str">
        <f>'[1]@second_target_rule'!$C4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1 투사체를 타겟의 발 밑에 던진다</v>
      </c>
      <c r="AG4" s="4" t="e">
        <f>#REF!</f>
        <v>#REF!</v>
      </c>
      <c r="AH4" s="4" t="e">
        <f>#REF!</f>
        <v>#REF!</v>
      </c>
      <c r="AI4" s="4" t="e">
        <f>#REF!</f>
        <v>#REF!</v>
      </c>
      <c r="AK4" s="4" t="str">
        <f>'[1]@second_target_rule'!$A5</f>
        <v>AROUND_SPLASH</v>
      </c>
      <c r="AL4" s="4">
        <f>'[1]@second_target_rule'!$B5</f>
        <v>1</v>
      </c>
      <c r="AM4" s="4" t="str">
        <f>'[1]@second_target_rule'!$C5</f>
        <v>0 타겟을 중심으로 지정 반경내에 감지되는 타겟 검사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2 투사체를 타겟의 몸에 던진다</v>
      </c>
      <c r="AG5" s="4" t="e">
        <f>#REF!</f>
        <v>#REF!</v>
      </c>
      <c r="AH5" s="4" t="e">
        <f>#REF!</f>
        <v>#REF!</v>
      </c>
      <c r="AI5" s="4" t="e">
        <f>#REF!</f>
        <v>#REF!</v>
      </c>
      <c r="AK5" s="4" t="str">
        <f>'[1]@second_target_rule'!$A6</f>
        <v>BACK_SPLASH</v>
      </c>
      <c r="AL5" s="4">
        <f>'[1]@second_target_rule'!$B6</f>
        <v>2</v>
      </c>
      <c r="AM5" s="4" t="str">
        <f>'[1]@second_target_rule'!$C6</f>
        <v>1 타겟 뒤로 지정 반경내에 감지되는 타겟 검사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3 투사체를 타겟의 머리에 던진다</v>
      </c>
      <c r="AG6" s="4" t="e">
        <f>#REF!</f>
        <v>#REF!</v>
      </c>
      <c r="AH6" s="4" t="e">
        <f>#REF!</f>
        <v>#REF!</v>
      </c>
      <c r="AI6" s="4" t="e">
        <f>#REF!</f>
        <v>#REF!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11 타겟의 발 밑에서 즉시 효과 발동</v>
      </c>
      <c r="AG7" s="4" t="e">
        <f>#REF!</f>
        <v>#REF!</v>
      </c>
      <c r="AH7" s="4" t="e">
        <f>#REF!</f>
        <v>#REF!</v>
      </c>
      <c r="AI7" s="4" t="e">
        <f>#REF!</f>
        <v>#REF!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12 타겟의 몸에서 즉시 효과 발동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13 타겟의 머리에서 즉시 효과 발동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21 전체 선택(진영의 중앙)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39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</row>
    <row r="15" spans="1:39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</row>
    <row r="16" spans="1:39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H22"/>
  <sheetViews>
    <sheetView workbookViewId="0">
      <selection activeCell="B5" sqref="B5:B7"/>
    </sheetView>
  </sheetViews>
  <sheetFormatPr defaultRowHeight="16.5" x14ac:dyDescent="0.3"/>
  <cols>
    <col min="1" max="1" width="17.125" bestFit="1" customWidth="1"/>
    <col min="2" max="2" width="36.375" bestFit="1" customWidth="1"/>
    <col min="3" max="3" width="16.75" customWidth="1"/>
    <col min="4" max="4" width="14.625" style="6" bestFit="1" customWidth="1"/>
    <col min="5" max="5" width="12.875" style="6" customWidth="1"/>
    <col min="6" max="6" width="48.375" customWidth="1"/>
    <col min="7" max="7" width="11.875" bestFit="1" customWidth="1"/>
    <col min="8" max="8" width="20.625" customWidth="1"/>
  </cols>
  <sheetData>
    <row r="1" spans="1:8" x14ac:dyDescent="0.3">
      <c r="A1" t="s">
        <v>45</v>
      </c>
    </row>
    <row r="2" spans="1:8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134</v>
      </c>
      <c r="F2" s="1" t="s">
        <v>26</v>
      </c>
      <c r="G2" s="1" t="s">
        <v>25</v>
      </c>
      <c r="H2" s="1" t="s">
        <v>80</v>
      </c>
    </row>
    <row r="3" spans="1:8" x14ac:dyDescent="0.3">
      <c r="A3" s="2" t="s">
        <v>0</v>
      </c>
      <c r="B3" s="2" t="s">
        <v>4</v>
      </c>
      <c r="C3" s="2" t="s">
        <v>4</v>
      </c>
      <c r="D3" s="2" t="s">
        <v>8</v>
      </c>
      <c r="E3" s="2" t="s">
        <v>135</v>
      </c>
      <c r="F3" s="2" t="s">
        <v>4</v>
      </c>
      <c r="G3" s="2" t="s">
        <v>4</v>
      </c>
      <c r="H3" s="2" t="s">
        <v>4</v>
      </c>
    </row>
    <row r="4" spans="1:8" ht="17.25" thickBot="1" x14ac:dyDescent="0.35">
      <c r="A4" s="21" t="s">
        <v>21</v>
      </c>
      <c r="B4" s="21" t="s">
        <v>39</v>
      </c>
      <c r="C4" s="21" t="s">
        <v>5</v>
      </c>
      <c r="D4" s="21" t="s">
        <v>49</v>
      </c>
      <c r="E4" s="21" t="s">
        <v>136</v>
      </c>
      <c r="F4" s="21" t="s">
        <v>27</v>
      </c>
      <c r="G4" s="21" t="s">
        <v>24</v>
      </c>
      <c r="H4" s="21" t="s">
        <v>81</v>
      </c>
    </row>
    <row r="5" spans="1:8" x14ac:dyDescent="0.3">
      <c r="A5" s="23">
        <v>100001</v>
      </c>
      <c r="B5" s="38" t="str">
        <f>VLOOKUP(A5,pc_skill_data!$B:$C,2,)</f>
        <v>힐러/일반/원거리 공격/공격력 100%</v>
      </c>
      <c r="C5" s="38" t="s">
        <v>19</v>
      </c>
      <c r="D5" s="39">
        <v>2</v>
      </c>
      <c r="E5" s="38">
        <v>1</v>
      </c>
      <c r="F5" s="38" t="s">
        <v>210</v>
      </c>
      <c r="G5" s="38"/>
      <c r="H5" s="40" t="s">
        <v>204</v>
      </c>
    </row>
    <row r="6" spans="1:8" x14ac:dyDescent="0.3">
      <c r="A6" s="26">
        <v>100002</v>
      </c>
      <c r="B6" s="19" t="str">
        <f>VLOOKUP(A6,pc_skill_data!$B:$C,2,)</f>
        <v>힐러/스킬1/원거리 스킬/체력이 가장 낮은 아군 체력 회복(즉발형)</v>
      </c>
      <c r="C6" s="19" t="s">
        <v>22</v>
      </c>
      <c r="D6" s="20">
        <v>2</v>
      </c>
      <c r="E6" s="19">
        <v>2</v>
      </c>
      <c r="F6" s="19" t="s">
        <v>156</v>
      </c>
      <c r="G6" s="19"/>
      <c r="H6" s="41" t="s">
        <v>205</v>
      </c>
    </row>
    <row r="7" spans="1:8" ht="17.25" thickBot="1" x14ac:dyDescent="0.35">
      <c r="A7" s="27">
        <v>100003</v>
      </c>
      <c r="B7" s="42" t="str">
        <f>VLOOKUP(A7,pc_skill_data!$B:$C,2,)</f>
        <v>힐러/스킬2/원거리 스킬/전방의 적 1명 공격(발사체 발사)</v>
      </c>
      <c r="C7" s="42" t="s">
        <v>28</v>
      </c>
      <c r="D7" s="43">
        <v>2</v>
      </c>
      <c r="E7" s="42">
        <v>3</v>
      </c>
      <c r="F7" s="42" t="s">
        <v>210</v>
      </c>
      <c r="G7" s="42"/>
      <c r="H7" s="44" t="s">
        <v>206</v>
      </c>
    </row>
    <row r="8" spans="1:8" x14ac:dyDescent="0.3">
      <c r="A8" s="23">
        <v>100101</v>
      </c>
      <c r="B8" s="38" t="str">
        <f>VLOOKUP(A8,pc_skill_data!$B:$C,2,)</f>
        <v>근딜/일반 (공격력 100%)</v>
      </c>
      <c r="C8" s="38" t="s">
        <v>29</v>
      </c>
      <c r="D8" s="39">
        <v>2</v>
      </c>
      <c r="E8" s="38">
        <v>1</v>
      </c>
      <c r="F8" s="38" t="s">
        <v>147</v>
      </c>
      <c r="G8" s="38"/>
      <c r="H8" s="40" t="s">
        <v>158</v>
      </c>
    </row>
    <row r="9" spans="1:8" x14ac:dyDescent="0.3">
      <c r="A9" s="26">
        <v>100102</v>
      </c>
      <c r="B9" s="19" t="str">
        <f>VLOOKUP(A9,pc_skill_data!$B:$C,2,)</f>
        <v>근딜/나/공격력 증가 버프 (20%)</v>
      </c>
      <c r="C9" s="19" t="s">
        <v>30</v>
      </c>
      <c r="D9" s="20">
        <v>2</v>
      </c>
      <c r="E9" s="19">
        <v>2</v>
      </c>
      <c r="F9" s="19" t="s">
        <v>148</v>
      </c>
      <c r="G9" s="19"/>
      <c r="H9" s="41" t="s">
        <v>157</v>
      </c>
    </row>
    <row r="10" spans="1:8" ht="17.25" thickBot="1" x14ac:dyDescent="0.35">
      <c r="A10" s="27">
        <v>100103</v>
      </c>
      <c r="B10" s="42" t="str">
        <f>VLOOKUP(A10,pc_skill_data!$B:$C,2,)</f>
        <v>근딜/근접공격/대미지(공격력 130%)</v>
      </c>
      <c r="C10" s="42" t="s">
        <v>96</v>
      </c>
      <c r="D10" s="43">
        <v>2</v>
      </c>
      <c r="E10" s="42">
        <v>3</v>
      </c>
      <c r="F10" s="42" t="s">
        <v>149</v>
      </c>
      <c r="G10" s="42"/>
      <c r="H10" s="44" t="s">
        <v>161</v>
      </c>
    </row>
    <row r="11" spans="1:8" x14ac:dyDescent="0.3">
      <c r="A11" s="23">
        <v>100201</v>
      </c>
      <c r="B11" s="38" t="str">
        <f>VLOOKUP(A11,pc_skill_data!$B:$C,2,)</f>
        <v>원딜/일반</v>
      </c>
      <c r="C11" s="38" t="s">
        <v>101</v>
      </c>
      <c r="D11" s="39">
        <v>2</v>
      </c>
      <c r="E11" s="38">
        <v>1</v>
      </c>
      <c r="F11" s="38" t="s">
        <v>150</v>
      </c>
      <c r="G11" s="38"/>
      <c r="H11" s="40" t="s">
        <v>158</v>
      </c>
    </row>
    <row r="12" spans="1:8" x14ac:dyDescent="0.3">
      <c r="A12" s="26">
        <v>100202</v>
      </c>
      <c r="B12" s="19" t="str">
        <f>VLOOKUP(A12,pc_skill_data!$B:$C,2,)</f>
        <v>원딜/스킬1/대미지 (스킬 대미지 120%)</v>
      </c>
      <c r="C12" s="19" t="s">
        <v>108</v>
      </c>
      <c r="D12" s="20">
        <v>2</v>
      </c>
      <c r="E12" s="19">
        <v>2</v>
      </c>
      <c r="F12" s="19" t="s">
        <v>151</v>
      </c>
      <c r="G12" s="19"/>
      <c r="H12" s="41" t="s">
        <v>157</v>
      </c>
    </row>
    <row r="13" spans="1:8" ht="17.25" thickBot="1" x14ac:dyDescent="0.35">
      <c r="A13" s="27">
        <v>100203</v>
      </c>
      <c r="B13" s="42" t="str">
        <f>VLOOKUP(A13,pc_skill_data!$B:$C,2,)</f>
        <v>원딜/스킬2/범위공격 (스킬 대미지 80%)</v>
      </c>
      <c r="C13" s="42" t="s">
        <v>109</v>
      </c>
      <c r="D13" s="43">
        <v>2</v>
      </c>
      <c r="E13" s="42">
        <v>3</v>
      </c>
      <c r="F13" s="42" t="s">
        <v>154</v>
      </c>
      <c r="G13" s="42"/>
      <c r="H13" s="44" t="s">
        <v>161</v>
      </c>
    </row>
    <row r="14" spans="1:8" x14ac:dyDescent="0.3">
      <c r="A14" s="23">
        <v>100301</v>
      </c>
      <c r="B14" s="38" t="str">
        <f>VLOOKUP(A14,pc_skill_data!$B:$C,2,)</f>
        <v>원서폿/일반</v>
      </c>
      <c r="C14" s="38" t="s">
        <v>125</v>
      </c>
      <c r="D14" s="39">
        <v>2</v>
      </c>
      <c r="E14" s="38">
        <v>1</v>
      </c>
      <c r="F14" s="38" t="s">
        <v>152</v>
      </c>
      <c r="G14" s="38"/>
      <c r="H14" s="40" t="s">
        <v>158</v>
      </c>
    </row>
    <row r="15" spans="1:8" x14ac:dyDescent="0.3">
      <c r="A15" s="26">
        <v>100302</v>
      </c>
      <c r="B15" s="19" t="str">
        <f>VLOOKUP(A15,pc_skill_data!$B:$C,2,)</f>
        <v>원서폿/스킬1/전방 방어력 감소(20%)</v>
      </c>
      <c r="C15" s="19" t="s">
        <v>126</v>
      </c>
      <c r="D15" s="20">
        <v>2</v>
      </c>
      <c r="E15" s="19">
        <v>2</v>
      </c>
      <c r="F15" s="19" t="s">
        <v>153</v>
      </c>
      <c r="G15" s="19"/>
      <c r="H15" s="41" t="s">
        <v>157</v>
      </c>
    </row>
    <row r="16" spans="1:8" ht="17.25" thickBot="1" x14ac:dyDescent="0.35">
      <c r="A16" s="26">
        <v>100303</v>
      </c>
      <c r="B16" s="49" t="str">
        <f>VLOOKUP(A16,pc_skill_data!$B:$C,2,)</f>
        <v>원서폿/스킬2/대미지 (공격력 120%)</v>
      </c>
      <c r="C16" s="49" t="s">
        <v>127</v>
      </c>
      <c r="D16" s="50">
        <v>2</v>
      </c>
      <c r="E16" s="49">
        <v>3</v>
      </c>
      <c r="F16" s="49" t="s">
        <v>155</v>
      </c>
      <c r="G16" s="49"/>
      <c r="H16" s="51" t="s">
        <v>161</v>
      </c>
    </row>
    <row r="17" spans="1:8" x14ac:dyDescent="0.3">
      <c r="A17" s="30">
        <v>100401</v>
      </c>
      <c r="B17" s="38" t="str">
        <f>VLOOKUP(A17,pc_skill_data!$B:$C,2,)</f>
        <v>원힐/일반</v>
      </c>
      <c r="C17" s="38" t="s">
        <v>128</v>
      </c>
      <c r="D17" s="39">
        <v>2</v>
      </c>
      <c r="E17" s="38">
        <v>1</v>
      </c>
      <c r="F17" s="38" t="s">
        <v>151</v>
      </c>
      <c r="G17" s="38"/>
      <c r="H17" s="40" t="s">
        <v>158</v>
      </c>
    </row>
    <row r="18" spans="1:8" x14ac:dyDescent="0.3">
      <c r="A18" s="33">
        <v>100402</v>
      </c>
      <c r="B18" s="19" t="str">
        <f>VLOOKUP(A18,pc_skill_data!$B:$C,2,)</f>
        <v>원힐/스킬1/체력이 가장 낮은 아군 회복(최대 체력 30%)</v>
      </c>
      <c r="C18" s="4" t="s">
        <v>120</v>
      </c>
      <c r="D18" s="7">
        <v>2</v>
      </c>
      <c r="E18" s="4">
        <v>2</v>
      </c>
      <c r="F18" s="19" t="s">
        <v>156</v>
      </c>
      <c r="G18" s="4"/>
      <c r="H18" s="52" t="s">
        <v>157</v>
      </c>
    </row>
    <row r="19" spans="1:8" ht="17.25" thickBot="1" x14ac:dyDescent="0.35">
      <c r="A19" s="35">
        <v>100403</v>
      </c>
      <c r="B19" s="42" t="str">
        <f>VLOOKUP(A19,pc_skill_data!$B:$C,2,)</f>
        <v>원힐/스킬2/대미지 (스킬 대미지 120%)</v>
      </c>
      <c r="C19" s="36" t="s">
        <v>121</v>
      </c>
      <c r="D19" s="28">
        <v>2.5</v>
      </c>
      <c r="E19" s="36">
        <v>3</v>
      </c>
      <c r="F19" s="42" t="s">
        <v>151</v>
      </c>
      <c r="G19" s="36"/>
      <c r="H19" s="53" t="s">
        <v>161</v>
      </c>
    </row>
    <row r="20" spans="1:8" ht="17.25" thickBot="1" x14ac:dyDescent="0.35">
      <c r="A20" s="30">
        <v>100501</v>
      </c>
      <c r="B20" s="38" t="str">
        <f>VLOOKUP(A20,pc_skill_data!$B:$C,2,)</f>
        <v>원딜/일반</v>
      </c>
      <c r="C20" s="38" t="s">
        <v>128</v>
      </c>
      <c r="D20" s="39">
        <v>2</v>
      </c>
      <c r="E20" s="38">
        <v>1</v>
      </c>
      <c r="F20" s="38" t="s">
        <v>151</v>
      </c>
      <c r="G20" s="38"/>
      <c r="H20" s="40" t="s">
        <v>158</v>
      </c>
    </row>
    <row r="21" spans="1:8" x14ac:dyDescent="0.3">
      <c r="A21" s="33">
        <v>100502</v>
      </c>
      <c r="B21" s="19" t="str">
        <f>VLOOKUP(A21,pc_skill_data!$B:$C,2,)</f>
        <v>원딜/전방/공격력 감소(15%)</v>
      </c>
      <c r="C21" s="4" t="s">
        <v>120</v>
      </c>
      <c r="D21" s="7">
        <v>2</v>
      </c>
      <c r="E21" s="4">
        <v>2</v>
      </c>
      <c r="F21" s="19" t="s">
        <v>173</v>
      </c>
      <c r="G21" s="4"/>
      <c r="H21" s="40" t="s">
        <v>157</v>
      </c>
    </row>
    <row r="22" spans="1:8" ht="17.25" thickBot="1" x14ac:dyDescent="0.35">
      <c r="A22" s="35">
        <v>100503</v>
      </c>
      <c r="B22" s="42" t="str">
        <f>VLOOKUP(A22,pc_skill_data!$B:$C,2,)</f>
        <v>원딜/스킬2/대미지 (스킬 대미지 130%)</v>
      </c>
      <c r="C22" s="36" t="s">
        <v>121</v>
      </c>
      <c r="D22" s="28">
        <v>2.5</v>
      </c>
      <c r="E22" s="36">
        <v>3</v>
      </c>
      <c r="F22" s="42" t="s">
        <v>174</v>
      </c>
      <c r="G22" s="36"/>
      <c r="H22" s="53" t="s">
        <v>161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786C54-CC5B-4545-99A0-6CDFA127AF9A}">
          <x14:formula1>
            <xm:f>'!참조_ENUM'!$AH$3:$AH$7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Y22"/>
  <sheetViews>
    <sheetView tabSelected="1" workbookViewId="0">
      <pane xSplit="3" ySplit="4" topLeftCell="S5" activePane="bottomRight" state="frozen"/>
      <selection pane="topRight" activeCell="D1" sqref="D1"/>
      <selection pane="bottomLeft" activeCell="A5" sqref="A5"/>
      <selection pane="bottomRight" activeCell="V17" sqref="V17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41.75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7.875" customWidth="1"/>
    <col min="11" max="11" width="28.125" customWidth="1"/>
    <col min="12" max="12" width="16.375" bestFit="1" customWidth="1"/>
    <col min="13" max="13" width="16.375" customWidth="1"/>
    <col min="14" max="14" width="22.375" customWidth="1"/>
    <col min="15" max="16" width="16.375" customWidth="1"/>
    <col min="17" max="17" width="18" customWidth="1"/>
    <col min="18" max="18" width="19" bestFit="1" customWidth="1"/>
    <col min="19" max="19" width="19.25" bestFit="1" customWidth="1"/>
    <col min="20" max="21" width="19.25" customWidth="1"/>
    <col min="22" max="22" width="10.875" customWidth="1"/>
    <col min="23" max="23" width="36.75" customWidth="1"/>
    <col min="24" max="24" width="16.125" bestFit="1" customWidth="1"/>
    <col min="25" max="25" width="69.5" bestFit="1" customWidth="1"/>
  </cols>
  <sheetData>
    <row r="1" spans="1:25" ht="20.100000000000001" customHeight="1" x14ac:dyDescent="0.3">
      <c r="A1" t="s">
        <v>44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5" ht="20.100000000000001" customHeight="1" x14ac:dyDescent="0.3">
      <c r="A2" s="1" t="s">
        <v>1</v>
      </c>
      <c r="B2" s="1" t="s">
        <v>20</v>
      </c>
      <c r="C2" s="1" t="s">
        <v>6</v>
      </c>
      <c r="D2" s="1" t="s">
        <v>46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165</v>
      </c>
      <c r="J2" s="1" t="s">
        <v>90</v>
      </c>
      <c r="K2" s="1" t="s">
        <v>93</v>
      </c>
      <c r="L2" s="1" t="s">
        <v>97</v>
      </c>
      <c r="M2" s="1" t="s">
        <v>137</v>
      </c>
      <c r="N2" s="1" t="s">
        <v>140</v>
      </c>
      <c r="O2" s="1" t="s">
        <v>144</v>
      </c>
      <c r="P2" s="1" t="s">
        <v>142</v>
      </c>
      <c r="Q2" s="1" t="s">
        <v>85</v>
      </c>
      <c r="R2" s="1" t="s">
        <v>70</v>
      </c>
      <c r="S2" s="1" t="s">
        <v>71</v>
      </c>
      <c r="T2" s="1" t="s">
        <v>177</v>
      </c>
      <c r="U2" s="1" t="s">
        <v>179</v>
      </c>
      <c r="V2" s="1" t="s">
        <v>86</v>
      </c>
      <c r="W2" s="1" t="s">
        <v>214</v>
      </c>
      <c r="X2" s="1" t="s">
        <v>98</v>
      </c>
      <c r="Y2" s="1" t="s">
        <v>213</v>
      </c>
    </row>
    <row r="3" spans="1:25" s="13" customFormat="1" ht="20.100000000000001" customHeight="1" x14ac:dyDescent="0.3">
      <c r="A3" s="11" t="s">
        <v>0</v>
      </c>
      <c r="B3" s="11" t="s">
        <v>0</v>
      </c>
      <c r="C3" s="11" t="s">
        <v>4</v>
      </c>
      <c r="D3" s="11" t="s">
        <v>47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94</v>
      </c>
      <c r="K3" s="11" t="s">
        <v>4</v>
      </c>
      <c r="L3" s="11" t="s">
        <v>8</v>
      </c>
      <c r="M3" s="11" t="s">
        <v>138</v>
      </c>
      <c r="N3" s="11" t="s">
        <v>4</v>
      </c>
      <c r="O3" s="11" t="s">
        <v>0</v>
      </c>
      <c r="P3" s="11" t="s">
        <v>8</v>
      </c>
      <c r="Q3" s="11" t="s">
        <v>72</v>
      </c>
      <c r="R3" s="11" t="s">
        <v>72</v>
      </c>
      <c r="S3" s="11" t="s">
        <v>72</v>
      </c>
      <c r="T3" s="11" t="s">
        <v>72</v>
      </c>
      <c r="U3" s="11" t="s">
        <v>72</v>
      </c>
      <c r="V3" s="11" t="s">
        <v>4</v>
      </c>
      <c r="W3" s="11" t="s">
        <v>215</v>
      </c>
      <c r="X3" s="11" t="s">
        <v>8</v>
      </c>
      <c r="Y3" s="11" t="s">
        <v>4</v>
      </c>
    </row>
    <row r="4" spans="1:25" ht="20.100000000000001" customHeight="1" thickBot="1" x14ac:dyDescent="0.35">
      <c r="A4" s="21" t="s">
        <v>2</v>
      </c>
      <c r="B4" s="21" t="s">
        <v>21</v>
      </c>
      <c r="C4" s="21" t="s">
        <v>7</v>
      </c>
      <c r="D4" s="21" t="s">
        <v>48</v>
      </c>
      <c r="E4" s="21" t="s">
        <v>14</v>
      </c>
      <c r="F4" s="22" t="s">
        <v>18</v>
      </c>
      <c r="G4" s="21" t="s">
        <v>15</v>
      </c>
      <c r="H4" s="21" t="s">
        <v>16</v>
      </c>
      <c r="I4" s="21" t="s">
        <v>166</v>
      </c>
      <c r="J4" s="21" t="s">
        <v>91</v>
      </c>
      <c r="K4" s="21" t="s">
        <v>92</v>
      </c>
      <c r="L4" s="21" t="s">
        <v>41</v>
      </c>
      <c r="M4" s="21" t="s">
        <v>139</v>
      </c>
      <c r="N4" s="21" t="s">
        <v>141</v>
      </c>
      <c r="O4" s="21" t="s">
        <v>145</v>
      </c>
      <c r="P4" s="21" t="s">
        <v>143</v>
      </c>
      <c r="Q4" s="21" t="s">
        <v>84</v>
      </c>
      <c r="R4" s="21" t="s">
        <v>73</v>
      </c>
      <c r="S4" s="21" t="s">
        <v>74</v>
      </c>
      <c r="T4" s="21" t="s">
        <v>178</v>
      </c>
      <c r="U4" s="21" t="s">
        <v>180</v>
      </c>
      <c r="V4" s="21" t="s">
        <v>87</v>
      </c>
      <c r="W4" s="21" t="s">
        <v>216</v>
      </c>
      <c r="X4" s="21" t="s">
        <v>99</v>
      </c>
      <c r="Y4" s="21" t="s">
        <v>212</v>
      </c>
    </row>
    <row r="5" spans="1:25" ht="20.100000000000001" customHeight="1" x14ac:dyDescent="0.3">
      <c r="A5" s="30">
        <v>100001</v>
      </c>
      <c r="B5" s="24">
        <v>100001</v>
      </c>
      <c r="C5" s="63" t="s">
        <v>207</v>
      </c>
      <c r="D5" s="24">
        <v>1</v>
      </c>
      <c r="E5" s="24">
        <f>INDEX('!참조_ENUM'!$B$3:$B$81,MATCH(F5,'!참조_ENUM'!$C$3:$C$81,0))</f>
        <v>6</v>
      </c>
      <c r="F5" s="58" t="s">
        <v>181</v>
      </c>
      <c r="G5" s="24">
        <v>0</v>
      </c>
      <c r="H5" s="24">
        <v>1</v>
      </c>
      <c r="I5" s="24">
        <v>0</v>
      </c>
      <c r="J5" s="24">
        <f>INDEX('!참조_ENUM'!$AD$3:$AD$10,MATCH(K5,'!참조_ENUM'!$AE$3:$AE$10,0))</f>
        <v>0</v>
      </c>
      <c r="K5" s="25" t="s">
        <v>185</v>
      </c>
      <c r="L5" s="24">
        <v>0</v>
      </c>
      <c r="M5" s="31">
        <f>INDEX('!참조_ENUM'!$AL$3:$AL$5,MATCH(N5,'!참조_ENUM'!$AM$3:$AM$5,0))</f>
        <v>0</v>
      </c>
      <c r="N5" s="72" t="s">
        <v>185</v>
      </c>
      <c r="O5" s="31">
        <v>0</v>
      </c>
      <c r="P5" s="31">
        <v>0</v>
      </c>
      <c r="Q5" s="24">
        <v>100</v>
      </c>
      <c r="R5" s="31">
        <v>100001</v>
      </c>
      <c r="S5" s="31">
        <v>0</v>
      </c>
      <c r="T5" s="31">
        <v>0</v>
      </c>
      <c r="U5" s="31">
        <v>0</v>
      </c>
      <c r="V5" s="31" t="s">
        <v>217</v>
      </c>
      <c r="W5" s="31" t="s">
        <v>219</v>
      </c>
      <c r="X5" s="62">
        <v>1.1000000000000001</v>
      </c>
      <c r="Y5" s="31"/>
    </row>
    <row r="6" spans="1:25" ht="20.100000000000001" customHeight="1" x14ac:dyDescent="0.3">
      <c r="A6" s="33">
        <v>100002</v>
      </c>
      <c r="B6" s="7">
        <v>100002</v>
      </c>
      <c r="C6" s="64" t="s">
        <v>208</v>
      </c>
      <c r="D6" s="7">
        <v>0</v>
      </c>
      <c r="E6" s="7">
        <f>INDEX('!참조_ENUM'!$B$3:$B$81,MATCH(F6,'!참조_ENUM'!$C$3:$C$81,0))</f>
        <v>3001</v>
      </c>
      <c r="F6" s="59" t="s">
        <v>211</v>
      </c>
      <c r="G6" s="7">
        <v>0</v>
      </c>
      <c r="H6" s="7">
        <v>1</v>
      </c>
      <c r="I6" s="7">
        <v>0</v>
      </c>
      <c r="J6" s="7">
        <f>INDEX('!참조_ENUM'!$AD$3:$AD$10,MATCH(K6,'!참조_ENUM'!$AE$3:$AE$10,0))</f>
        <v>0</v>
      </c>
      <c r="K6" s="18" t="s">
        <v>185</v>
      </c>
      <c r="L6" s="7">
        <v>0</v>
      </c>
      <c r="M6" s="4">
        <f>INDEX('!참조_ENUM'!$AL$3:$AL$5,MATCH(N6,'!참조_ENUM'!$AM$3:$AM$5,0))</f>
        <v>0</v>
      </c>
      <c r="N6" s="73" t="s">
        <v>185</v>
      </c>
      <c r="O6" s="4">
        <v>0</v>
      </c>
      <c r="P6" s="4">
        <v>0</v>
      </c>
      <c r="Q6" s="7">
        <v>100</v>
      </c>
      <c r="R6" s="4">
        <v>100003</v>
      </c>
      <c r="S6" s="4">
        <v>0</v>
      </c>
      <c r="T6" s="4">
        <v>0</v>
      </c>
      <c r="U6" s="4">
        <v>0</v>
      </c>
      <c r="V6" s="4" t="s">
        <v>218</v>
      </c>
      <c r="W6" s="4" t="s">
        <v>220</v>
      </c>
      <c r="X6" s="52">
        <v>2.5</v>
      </c>
      <c r="Y6" s="4"/>
    </row>
    <row r="7" spans="1:25" ht="20.100000000000001" customHeight="1" thickBot="1" x14ac:dyDescent="0.35">
      <c r="A7" s="35">
        <v>100003</v>
      </c>
      <c r="B7" s="28">
        <v>100003</v>
      </c>
      <c r="C7" s="65" t="s">
        <v>209</v>
      </c>
      <c r="D7" s="28">
        <v>1</v>
      </c>
      <c r="E7" s="28">
        <f>INDEX('!참조_ENUM'!$B$3:$B$81,MATCH(F7,'!참조_ENUM'!$C$3:$C$81,0))</f>
        <v>6</v>
      </c>
      <c r="F7" s="60" t="s">
        <v>181</v>
      </c>
      <c r="G7" s="28">
        <v>0</v>
      </c>
      <c r="H7" s="28">
        <v>1</v>
      </c>
      <c r="I7" s="28">
        <v>0</v>
      </c>
      <c r="J7" s="28">
        <f>INDEX('!참조_ENUM'!$AD$3:$AD$10,MATCH(K7,'!참조_ENUM'!$AE$3:$AE$10,0))</f>
        <v>0</v>
      </c>
      <c r="K7" s="29" t="s">
        <v>185</v>
      </c>
      <c r="L7" s="28">
        <v>0</v>
      </c>
      <c r="M7" s="36">
        <f>INDEX('!참조_ENUM'!$AL$3:$AL$5,MATCH(N7,'!참조_ENUM'!$AM$3:$AM$5,0))</f>
        <v>0</v>
      </c>
      <c r="N7" s="74" t="s">
        <v>185</v>
      </c>
      <c r="O7" s="36">
        <v>0</v>
      </c>
      <c r="P7" s="36">
        <v>0</v>
      </c>
      <c r="Q7" s="28">
        <v>100</v>
      </c>
      <c r="R7" s="36">
        <v>100002</v>
      </c>
      <c r="S7" s="36">
        <v>0</v>
      </c>
      <c r="T7" s="36">
        <v>0</v>
      </c>
      <c r="U7" s="36">
        <v>0</v>
      </c>
      <c r="V7" s="36" t="s">
        <v>217</v>
      </c>
      <c r="W7" s="36" t="s">
        <v>221</v>
      </c>
      <c r="X7" s="53">
        <v>2</v>
      </c>
      <c r="Y7" s="36"/>
    </row>
    <row r="8" spans="1:25" ht="20.100000000000001" customHeight="1" x14ac:dyDescent="0.3">
      <c r="A8" s="30">
        <v>100101</v>
      </c>
      <c r="B8" s="24">
        <v>100101</v>
      </c>
      <c r="C8" s="63" t="s">
        <v>159</v>
      </c>
      <c r="D8" s="24">
        <v>1</v>
      </c>
      <c r="E8" s="24">
        <f>INDEX('!참조_ENUM'!$B$3:$B$81,MATCH(F8,'!참조_ENUM'!$C$3:$C$81,0))</f>
        <v>6</v>
      </c>
      <c r="F8" s="58" t="s">
        <v>181</v>
      </c>
      <c r="G8" s="24">
        <v>0</v>
      </c>
      <c r="H8" s="24">
        <v>1</v>
      </c>
      <c r="I8" s="24">
        <v>0</v>
      </c>
      <c r="J8" s="24">
        <f>INDEX('!참조_ENUM'!$AD$3:$AD$10,MATCH(K8,'!참조_ENUM'!$AE$3:$AE$10,0))</f>
        <v>0</v>
      </c>
      <c r="K8" s="25" t="s">
        <v>185</v>
      </c>
      <c r="L8" s="24">
        <v>0</v>
      </c>
      <c r="M8" s="31">
        <f>INDEX('!참조_ENUM'!$AL$3:$AL$5,MATCH(N8,'!참조_ENUM'!$AM$3:$AM$5,0))</f>
        <v>0</v>
      </c>
      <c r="N8" s="72" t="s">
        <v>185</v>
      </c>
      <c r="O8" s="31">
        <v>0</v>
      </c>
      <c r="P8" s="31">
        <v>0</v>
      </c>
      <c r="Q8" s="24">
        <v>100</v>
      </c>
      <c r="R8" s="31">
        <v>100004</v>
      </c>
      <c r="S8" s="31">
        <v>0</v>
      </c>
      <c r="T8" s="31">
        <v>0</v>
      </c>
      <c r="U8" s="31">
        <v>0</v>
      </c>
      <c r="V8" s="31" t="s">
        <v>116</v>
      </c>
      <c r="W8" s="31"/>
      <c r="X8" s="62">
        <v>0</v>
      </c>
      <c r="Y8" s="31"/>
    </row>
    <row r="9" spans="1:25" ht="20.100000000000001" customHeight="1" x14ac:dyDescent="0.3">
      <c r="A9" s="33">
        <v>100102</v>
      </c>
      <c r="B9" s="7">
        <v>100102</v>
      </c>
      <c r="C9" s="64" t="s">
        <v>162</v>
      </c>
      <c r="D9" s="7">
        <v>0</v>
      </c>
      <c r="E9" s="7">
        <f>INDEX('!참조_ENUM'!$B$3:$B$81,MATCH(F9,'!참조_ENUM'!$C$3:$C$81,0))</f>
        <v>1</v>
      </c>
      <c r="F9" s="59" t="s">
        <v>182</v>
      </c>
      <c r="G9" s="7">
        <v>0</v>
      </c>
      <c r="H9" s="7">
        <v>1</v>
      </c>
      <c r="I9" s="7">
        <v>0</v>
      </c>
      <c r="J9" s="7">
        <f>INDEX('!참조_ENUM'!$AD$3:$AD$10,MATCH(K9,'!참조_ENUM'!$AE$3:$AE$10,0))</f>
        <v>0</v>
      </c>
      <c r="K9" s="18" t="s">
        <v>185</v>
      </c>
      <c r="L9" s="7">
        <v>0</v>
      </c>
      <c r="M9" s="4">
        <f>INDEX('!참조_ENUM'!$AL$3:$AL$5,MATCH(N9,'!참조_ENUM'!$AM$3:$AM$5,0))</f>
        <v>0</v>
      </c>
      <c r="N9" s="73" t="s">
        <v>185</v>
      </c>
      <c r="O9" s="4">
        <v>0</v>
      </c>
      <c r="P9" s="4">
        <v>0</v>
      </c>
      <c r="Q9" s="7">
        <v>100</v>
      </c>
      <c r="R9" s="4">
        <v>0</v>
      </c>
      <c r="S9" s="4">
        <v>500002</v>
      </c>
      <c r="T9" s="4">
        <v>0</v>
      </c>
      <c r="U9" s="4">
        <v>0</v>
      </c>
      <c r="V9" s="4" t="s">
        <v>117</v>
      </c>
      <c r="W9" s="4"/>
      <c r="X9" s="52">
        <v>0</v>
      </c>
      <c r="Y9" s="4"/>
    </row>
    <row r="10" spans="1:25" ht="20.100000000000001" customHeight="1" thickBot="1" x14ac:dyDescent="0.35">
      <c r="A10" s="35">
        <v>100103</v>
      </c>
      <c r="B10" s="28">
        <v>100103</v>
      </c>
      <c r="C10" s="65" t="s">
        <v>160</v>
      </c>
      <c r="D10" s="28">
        <v>1</v>
      </c>
      <c r="E10" s="28">
        <f>INDEX('!참조_ENUM'!$B$3:$B$81,MATCH(F10,'!참조_ENUM'!$C$3:$C$81,0))</f>
        <v>6</v>
      </c>
      <c r="F10" s="60" t="s">
        <v>181</v>
      </c>
      <c r="G10" s="28">
        <v>0</v>
      </c>
      <c r="H10" s="28">
        <v>1</v>
      </c>
      <c r="I10" s="28">
        <v>0</v>
      </c>
      <c r="J10" s="28">
        <f>INDEX('!참조_ENUM'!$AD$3:$AD$10,MATCH(K10,'!참조_ENUM'!$AE$3:$AE$10,0))</f>
        <v>0</v>
      </c>
      <c r="K10" s="29" t="s">
        <v>185</v>
      </c>
      <c r="L10" s="28">
        <v>0</v>
      </c>
      <c r="M10" s="36">
        <f>INDEX('!참조_ENUM'!$AL$3:$AL$5,MATCH(N10,'!참조_ENUM'!$AM$3:$AM$5,0))</f>
        <v>0</v>
      </c>
      <c r="N10" s="74" t="s">
        <v>185</v>
      </c>
      <c r="O10" s="36">
        <v>0</v>
      </c>
      <c r="P10" s="36">
        <v>0</v>
      </c>
      <c r="Q10" s="28" t="s">
        <v>100</v>
      </c>
      <c r="R10" s="36">
        <v>100006</v>
      </c>
      <c r="S10" s="36">
        <v>0</v>
      </c>
      <c r="T10" s="36">
        <v>0</v>
      </c>
      <c r="U10" s="36">
        <v>0</v>
      </c>
      <c r="V10" s="36" t="s">
        <v>116</v>
      </c>
      <c r="W10" s="36"/>
      <c r="X10" s="53">
        <v>0</v>
      </c>
      <c r="Y10" s="36"/>
    </row>
    <row r="11" spans="1:25" ht="20.100000000000001" customHeight="1" x14ac:dyDescent="0.3">
      <c r="A11" s="30">
        <v>100201</v>
      </c>
      <c r="B11" s="24">
        <v>100201</v>
      </c>
      <c r="C11" s="63" t="s">
        <v>122</v>
      </c>
      <c r="D11" s="24">
        <v>1</v>
      </c>
      <c r="E11" s="24">
        <f>INDEX('!참조_ENUM'!$B$3:$B$81,MATCH(F11,'!참조_ENUM'!$C$3:$C$81,0))</f>
        <v>6</v>
      </c>
      <c r="F11" s="58" t="s">
        <v>181</v>
      </c>
      <c r="G11" s="24">
        <v>0</v>
      </c>
      <c r="H11" s="24">
        <v>1</v>
      </c>
      <c r="I11" s="24">
        <v>0</v>
      </c>
      <c r="J11" s="24">
        <f>INDEX('!참조_ENUM'!$AD$3:$AD$10,MATCH(K11,'!참조_ENUM'!$AE$3:$AE$10,0))</f>
        <v>0</v>
      </c>
      <c r="K11" s="25" t="s">
        <v>185</v>
      </c>
      <c r="L11" s="24">
        <v>0</v>
      </c>
      <c r="M11" s="31">
        <f>INDEX('!참조_ENUM'!$AL$3:$AL$5,MATCH(N11,'!참조_ENUM'!$AM$3:$AM$5,0))</f>
        <v>0</v>
      </c>
      <c r="N11" s="72" t="s">
        <v>185</v>
      </c>
      <c r="O11" s="31">
        <v>0</v>
      </c>
      <c r="P11" s="31">
        <v>0</v>
      </c>
      <c r="Q11" s="24">
        <v>100</v>
      </c>
      <c r="R11" s="31">
        <v>100007</v>
      </c>
      <c r="S11" s="31">
        <v>0</v>
      </c>
      <c r="T11" s="31">
        <v>0</v>
      </c>
      <c r="U11" s="31">
        <v>0</v>
      </c>
      <c r="V11" s="31" t="s">
        <v>88</v>
      </c>
      <c r="W11" s="31"/>
      <c r="X11" s="62">
        <v>0</v>
      </c>
      <c r="Y11" s="31"/>
    </row>
    <row r="12" spans="1:25" ht="20.100000000000001" customHeight="1" x14ac:dyDescent="0.3">
      <c r="A12" s="33">
        <v>100202</v>
      </c>
      <c r="B12" s="7">
        <v>100202</v>
      </c>
      <c r="C12" s="64" t="s">
        <v>129</v>
      </c>
      <c r="D12" s="7">
        <v>1</v>
      </c>
      <c r="E12" s="7">
        <f>INDEX('!참조_ENUM'!$B$3:$B$81,MATCH(F12,'!참조_ENUM'!$C$3:$C$81,0))</f>
        <v>6</v>
      </c>
      <c r="F12" s="59" t="s">
        <v>181</v>
      </c>
      <c r="G12" s="7">
        <v>0</v>
      </c>
      <c r="H12" s="7">
        <v>1</v>
      </c>
      <c r="I12" s="7">
        <v>0</v>
      </c>
      <c r="J12" s="7">
        <f>INDEX('!참조_ENUM'!$AD$3:$AD$10,MATCH(K12,'!참조_ENUM'!$AE$3:$AE$10,0))</f>
        <v>0</v>
      </c>
      <c r="K12" s="18" t="s">
        <v>185</v>
      </c>
      <c r="L12" s="7">
        <v>0</v>
      </c>
      <c r="M12" s="4">
        <f>INDEX('!참조_ENUM'!$AL$3:$AL$5,MATCH(N12,'!참조_ENUM'!$AM$3:$AM$5,0))</f>
        <v>0</v>
      </c>
      <c r="N12" s="73" t="s">
        <v>185</v>
      </c>
      <c r="O12" s="4">
        <v>0</v>
      </c>
      <c r="P12" s="4">
        <v>0</v>
      </c>
      <c r="Q12" s="7">
        <v>100</v>
      </c>
      <c r="R12" s="4">
        <v>100008</v>
      </c>
      <c r="S12" s="4">
        <v>0</v>
      </c>
      <c r="T12" s="4">
        <v>0</v>
      </c>
      <c r="U12" s="4">
        <v>0</v>
      </c>
      <c r="V12" s="4" t="s">
        <v>88</v>
      </c>
      <c r="W12" s="4"/>
      <c r="X12" s="52">
        <v>0</v>
      </c>
      <c r="Y12" s="4"/>
    </row>
    <row r="13" spans="1:25" ht="20.100000000000001" customHeight="1" thickBot="1" x14ac:dyDescent="0.35">
      <c r="A13" s="35">
        <v>100203</v>
      </c>
      <c r="B13" s="28">
        <v>100203</v>
      </c>
      <c r="C13" s="65" t="s">
        <v>130</v>
      </c>
      <c r="D13" s="28">
        <v>1</v>
      </c>
      <c r="E13" s="28">
        <f>INDEX('!참조_ENUM'!$B$3:$B$81,MATCH(F13,'!참조_ENUM'!$C$3:$C$81,0))</f>
        <v>10</v>
      </c>
      <c r="F13" s="60" t="s">
        <v>183</v>
      </c>
      <c r="G13" s="28">
        <v>0</v>
      </c>
      <c r="H13" s="28">
        <v>5</v>
      </c>
      <c r="I13" s="28">
        <v>7</v>
      </c>
      <c r="J13" s="28">
        <f>INDEX('!참조_ENUM'!$AD$3:$AD$10,MATCH(K13,'!참조_ENUM'!$AE$3:$AE$10,0))</f>
        <v>0</v>
      </c>
      <c r="K13" s="29" t="s">
        <v>185</v>
      </c>
      <c r="L13" s="28">
        <v>0</v>
      </c>
      <c r="M13" s="36">
        <f>INDEX('!참조_ENUM'!$AL$3:$AL$5,MATCH(N13,'!참조_ENUM'!$AM$3:$AM$5,0))</f>
        <v>0</v>
      </c>
      <c r="N13" s="74" t="s">
        <v>185</v>
      </c>
      <c r="O13" s="36">
        <v>0</v>
      </c>
      <c r="P13" s="36">
        <v>0</v>
      </c>
      <c r="Q13" s="28" t="s">
        <v>163</v>
      </c>
      <c r="R13" s="36">
        <v>100009</v>
      </c>
      <c r="S13" s="36">
        <v>0</v>
      </c>
      <c r="T13" s="36">
        <v>0</v>
      </c>
      <c r="U13" s="36">
        <v>0</v>
      </c>
      <c r="V13" s="36" t="s">
        <v>88</v>
      </c>
      <c r="W13" s="36"/>
      <c r="X13" s="53">
        <v>0</v>
      </c>
      <c r="Y13" s="36"/>
    </row>
    <row r="14" spans="1:25" ht="20.100000000000001" customHeight="1" x14ac:dyDescent="0.3">
      <c r="A14" s="30">
        <v>100301</v>
      </c>
      <c r="B14" s="24">
        <v>100301</v>
      </c>
      <c r="C14" s="63" t="s">
        <v>123</v>
      </c>
      <c r="D14" s="24">
        <v>1</v>
      </c>
      <c r="E14" s="24">
        <f>INDEX('!참조_ENUM'!$B$3:$B$81,MATCH(F14,'!참조_ENUM'!$C$3:$C$81,0))</f>
        <v>6</v>
      </c>
      <c r="F14" s="58" t="s">
        <v>181</v>
      </c>
      <c r="G14" s="24">
        <v>0</v>
      </c>
      <c r="H14" s="24">
        <v>1</v>
      </c>
      <c r="I14" s="24">
        <v>0</v>
      </c>
      <c r="J14" s="24">
        <f>INDEX('!참조_ENUM'!$AD$3:$AD$10,MATCH(K14,'!참조_ENUM'!$AE$3:$AE$10,0))</f>
        <v>2</v>
      </c>
      <c r="K14" s="25" t="s">
        <v>186</v>
      </c>
      <c r="L14" s="24">
        <v>20</v>
      </c>
      <c r="M14" s="31">
        <f>INDEX('!참조_ENUM'!$AL$3:$AL$5,MATCH(N14,'!참조_ENUM'!$AM$3:$AM$5,0))</f>
        <v>0</v>
      </c>
      <c r="N14" s="72" t="s">
        <v>185</v>
      </c>
      <c r="O14" s="31">
        <v>0</v>
      </c>
      <c r="P14" s="31">
        <v>0</v>
      </c>
      <c r="Q14" s="24">
        <v>100</v>
      </c>
      <c r="R14" s="31">
        <v>100010</v>
      </c>
      <c r="S14" s="31">
        <v>0</v>
      </c>
      <c r="T14" s="31">
        <v>0</v>
      </c>
      <c r="U14" s="31">
        <v>0</v>
      </c>
      <c r="V14" s="31" t="s">
        <v>88</v>
      </c>
      <c r="W14" s="31"/>
      <c r="X14" s="62">
        <v>0.3</v>
      </c>
      <c r="Y14" s="31" t="s">
        <v>118</v>
      </c>
    </row>
    <row r="15" spans="1:25" ht="20.100000000000001" customHeight="1" x14ac:dyDescent="0.3">
      <c r="A15" s="33">
        <v>100302</v>
      </c>
      <c r="B15" s="7">
        <v>100302</v>
      </c>
      <c r="C15" s="64" t="s">
        <v>168</v>
      </c>
      <c r="D15" s="7">
        <v>1</v>
      </c>
      <c r="E15" s="7">
        <f>INDEX('!참조_ENUM'!$B$3:$B$81,MATCH(F15,'!참조_ENUM'!$C$3:$C$81,0))</f>
        <v>6</v>
      </c>
      <c r="F15" s="59" t="s">
        <v>181</v>
      </c>
      <c r="G15" s="7">
        <v>0</v>
      </c>
      <c r="H15" s="7">
        <v>1</v>
      </c>
      <c r="I15" s="7">
        <v>0</v>
      </c>
      <c r="J15" s="7">
        <f>INDEX('!참조_ENUM'!$AD$3:$AD$10,MATCH(K15,'!참조_ENUM'!$AE$3:$AE$10,0))</f>
        <v>2</v>
      </c>
      <c r="K15" s="18" t="s">
        <v>186</v>
      </c>
      <c r="L15" s="7">
        <v>20</v>
      </c>
      <c r="M15" s="4">
        <f>INDEX('!참조_ENUM'!$AL$3:$AL$5,MATCH(N15,'!참조_ENUM'!$AM$3:$AM$5,0))</f>
        <v>0</v>
      </c>
      <c r="N15" s="73" t="s">
        <v>185</v>
      </c>
      <c r="O15" s="4">
        <v>0</v>
      </c>
      <c r="P15" s="4">
        <v>0</v>
      </c>
      <c r="Q15" s="7">
        <v>100</v>
      </c>
      <c r="R15" s="4">
        <v>0</v>
      </c>
      <c r="S15" s="4">
        <v>500006</v>
      </c>
      <c r="T15" s="4">
        <v>0</v>
      </c>
      <c r="U15" s="4">
        <v>0</v>
      </c>
      <c r="V15" s="4" t="s">
        <v>171</v>
      </c>
      <c r="W15" s="4"/>
      <c r="X15" s="52">
        <v>0.5</v>
      </c>
      <c r="Y15" s="4" t="s">
        <v>119</v>
      </c>
    </row>
    <row r="16" spans="1:25" ht="20.100000000000001" customHeight="1" thickBot="1" x14ac:dyDescent="0.35">
      <c r="A16" s="35">
        <v>100303</v>
      </c>
      <c r="B16" s="28">
        <v>100303</v>
      </c>
      <c r="C16" s="65" t="s">
        <v>167</v>
      </c>
      <c r="D16" s="28">
        <v>1</v>
      </c>
      <c r="E16" s="28">
        <f>INDEX('!참조_ENUM'!$B$3:$B$81,MATCH(F16,'!참조_ENUM'!$C$3:$C$81,0))</f>
        <v>6</v>
      </c>
      <c r="F16" s="60" t="s">
        <v>181</v>
      </c>
      <c r="G16" s="28">
        <v>0</v>
      </c>
      <c r="H16" s="28">
        <v>1</v>
      </c>
      <c r="I16" s="28">
        <v>0</v>
      </c>
      <c r="J16" s="28">
        <f>INDEX('!참조_ENUM'!$AD$3:$AD$10,MATCH(K16,'!참조_ENUM'!$AE$3:$AE$10,0))</f>
        <v>2</v>
      </c>
      <c r="K16" s="29" t="s">
        <v>186</v>
      </c>
      <c r="L16" s="28">
        <v>20</v>
      </c>
      <c r="M16" s="36">
        <f>INDEX('!참조_ENUM'!$AL$3:$AL$5,MATCH(N16,'!참조_ENUM'!$AM$3:$AM$5,0))</f>
        <v>0</v>
      </c>
      <c r="N16" s="74" t="s">
        <v>185</v>
      </c>
      <c r="O16" s="36">
        <v>0</v>
      </c>
      <c r="P16" s="36">
        <v>0</v>
      </c>
      <c r="Q16" s="28" t="s">
        <v>100</v>
      </c>
      <c r="R16" s="36">
        <v>100011</v>
      </c>
      <c r="S16" s="36">
        <v>0</v>
      </c>
      <c r="T16" s="36">
        <v>0</v>
      </c>
      <c r="U16" s="36">
        <v>0</v>
      </c>
      <c r="V16" s="36" t="s">
        <v>88</v>
      </c>
      <c r="W16" s="36"/>
      <c r="X16" s="53">
        <v>0.3</v>
      </c>
      <c r="Y16" s="36" t="s">
        <v>118</v>
      </c>
    </row>
    <row r="17" spans="1:25" ht="20.100000000000001" customHeight="1" x14ac:dyDescent="0.3">
      <c r="A17" s="30">
        <v>100401</v>
      </c>
      <c r="B17" s="24">
        <v>100401</v>
      </c>
      <c r="C17" s="63" t="s">
        <v>124</v>
      </c>
      <c r="D17" s="24">
        <v>1</v>
      </c>
      <c r="E17" s="24">
        <f>INDEX('!참조_ENUM'!$B$3:$B$81,MATCH(F17,'!참조_ENUM'!$C$3:$C$81,0))</f>
        <v>6</v>
      </c>
      <c r="F17" s="58" t="s">
        <v>181</v>
      </c>
      <c r="G17" s="24">
        <v>0</v>
      </c>
      <c r="H17" s="24">
        <v>1</v>
      </c>
      <c r="I17" s="24">
        <v>0</v>
      </c>
      <c r="J17" s="24">
        <f>INDEX('!참조_ENUM'!$AD$3:$AD$10,MATCH(K17,'!참조_ENUM'!$AE$3:$AE$10,0))</f>
        <v>2</v>
      </c>
      <c r="K17" s="25" t="s">
        <v>186</v>
      </c>
      <c r="L17" s="24">
        <v>20</v>
      </c>
      <c r="M17" s="31">
        <f>INDEX('!참조_ENUM'!$AL$3:$AL$5,MATCH(N17,'!참조_ENUM'!$AM$3:$AM$5,0))</f>
        <v>0</v>
      </c>
      <c r="N17" s="72" t="s">
        <v>185</v>
      </c>
      <c r="O17" s="31">
        <v>0</v>
      </c>
      <c r="P17" s="31">
        <v>0</v>
      </c>
      <c r="Q17" s="24">
        <v>100</v>
      </c>
      <c r="R17" s="31">
        <v>100012</v>
      </c>
      <c r="S17" s="31">
        <v>0</v>
      </c>
      <c r="T17" s="31">
        <v>0</v>
      </c>
      <c r="U17" s="31">
        <v>0</v>
      </c>
      <c r="V17" s="31" t="s">
        <v>88</v>
      </c>
      <c r="W17" s="31"/>
      <c r="X17" s="62">
        <v>0.3</v>
      </c>
      <c r="Y17" s="31" t="s">
        <v>118</v>
      </c>
    </row>
    <row r="18" spans="1:25" ht="20.100000000000001" customHeight="1" x14ac:dyDescent="0.3">
      <c r="A18" s="33">
        <v>100402</v>
      </c>
      <c r="B18" s="7">
        <v>100402</v>
      </c>
      <c r="C18" s="64" t="s">
        <v>169</v>
      </c>
      <c r="D18" s="7">
        <v>0</v>
      </c>
      <c r="E18" s="7">
        <f>INDEX('!참조_ENUM'!$B$3:$B$81,MATCH(F18,'!참조_ENUM'!$C$3:$C$81,0))</f>
        <v>3002</v>
      </c>
      <c r="F18" s="59" t="s">
        <v>184</v>
      </c>
      <c r="G18" s="7">
        <v>0</v>
      </c>
      <c r="H18" s="7">
        <v>1</v>
      </c>
      <c r="I18" s="7">
        <v>0</v>
      </c>
      <c r="J18" s="7">
        <f>INDEX('!참조_ENUM'!$AD$3:$AD$10,MATCH(K18,'!참조_ENUM'!$AE$3:$AE$10,0))</f>
        <v>2</v>
      </c>
      <c r="K18" s="18" t="s">
        <v>186</v>
      </c>
      <c r="L18" s="7">
        <v>20</v>
      </c>
      <c r="M18" s="4">
        <f>INDEX('!참조_ENUM'!$AL$3:$AL$5,MATCH(N18,'!참조_ENUM'!$AM$3:$AM$5,0))</f>
        <v>0</v>
      </c>
      <c r="N18" s="73" t="s">
        <v>185</v>
      </c>
      <c r="O18" s="4">
        <v>0</v>
      </c>
      <c r="P18" s="4">
        <v>0</v>
      </c>
      <c r="Q18" s="7">
        <v>100</v>
      </c>
      <c r="R18" s="4">
        <v>100013</v>
      </c>
      <c r="S18" s="4">
        <v>0</v>
      </c>
      <c r="T18" s="4">
        <v>0</v>
      </c>
      <c r="U18" s="4">
        <v>0</v>
      </c>
      <c r="V18" s="4" t="s">
        <v>117</v>
      </c>
      <c r="W18" s="4"/>
      <c r="X18" s="52">
        <v>0.5</v>
      </c>
      <c r="Y18" s="4" t="s">
        <v>119</v>
      </c>
    </row>
    <row r="19" spans="1:25" ht="20.100000000000001" customHeight="1" thickBot="1" x14ac:dyDescent="0.35">
      <c r="A19" s="35">
        <v>100403</v>
      </c>
      <c r="B19" s="28">
        <v>100403</v>
      </c>
      <c r="C19" s="65" t="s">
        <v>131</v>
      </c>
      <c r="D19" s="28">
        <v>1</v>
      </c>
      <c r="E19" s="28">
        <f>INDEX('!참조_ENUM'!$B$3:$B$81,MATCH(F19,'!참조_ENUM'!$C$3:$C$81,0))</f>
        <v>6</v>
      </c>
      <c r="F19" s="60" t="s">
        <v>181</v>
      </c>
      <c r="G19" s="28">
        <v>0</v>
      </c>
      <c r="H19" s="28">
        <v>1</v>
      </c>
      <c r="I19" s="28">
        <v>0</v>
      </c>
      <c r="J19" s="28">
        <f>INDEX('!참조_ENUM'!$AD$3:$AD$10,MATCH(K19,'!참조_ENUM'!$AE$3:$AE$10,0))</f>
        <v>2</v>
      </c>
      <c r="K19" s="29" t="s">
        <v>186</v>
      </c>
      <c r="L19" s="28">
        <v>20</v>
      </c>
      <c r="M19" s="36">
        <f>INDEX('!참조_ENUM'!$AL$3:$AL$5,MATCH(N19,'!참조_ENUM'!$AM$3:$AM$5,0))</f>
        <v>0</v>
      </c>
      <c r="N19" s="74" t="s">
        <v>185</v>
      </c>
      <c r="O19" s="36">
        <v>0</v>
      </c>
      <c r="P19" s="36">
        <v>0</v>
      </c>
      <c r="Q19" s="28">
        <v>100</v>
      </c>
      <c r="R19" s="36">
        <v>100014</v>
      </c>
      <c r="S19" s="36">
        <v>0</v>
      </c>
      <c r="T19" s="36">
        <v>0</v>
      </c>
      <c r="U19" s="36">
        <v>0</v>
      </c>
      <c r="V19" s="36" t="s">
        <v>88</v>
      </c>
      <c r="W19" s="36"/>
      <c r="X19" s="53">
        <v>0.3</v>
      </c>
      <c r="Y19" s="36" t="s">
        <v>118</v>
      </c>
    </row>
    <row r="20" spans="1:25" ht="20.100000000000001" customHeight="1" x14ac:dyDescent="0.3">
      <c r="A20" s="30">
        <v>100501</v>
      </c>
      <c r="B20" s="24">
        <v>100501</v>
      </c>
      <c r="C20" s="24" t="s">
        <v>122</v>
      </c>
      <c r="D20" s="24">
        <v>1</v>
      </c>
      <c r="E20" s="24">
        <f>INDEX('!참조_ENUM'!$B$3:$B$81,MATCH(F20,'!참조_ENUM'!$C$3:$C$81,0))</f>
        <v>6</v>
      </c>
      <c r="F20" s="58" t="s">
        <v>181</v>
      </c>
      <c r="G20" s="24">
        <v>0</v>
      </c>
      <c r="H20" s="24">
        <v>1</v>
      </c>
      <c r="I20" s="24">
        <v>0</v>
      </c>
      <c r="J20" s="24">
        <f>INDEX('!참조_ENUM'!$AD$3:$AD$10,MATCH(K20,'!참조_ENUM'!$AE$3:$AE$10,0))</f>
        <v>2</v>
      </c>
      <c r="K20" s="25" t="s">
        <v>186</v>
      </c>
      <c r="L20" s="24">
        <v>20</v>
      </c>
      <c r="M20" s="31">
        <f>INDEX('!참조_ENUM'!$AL$3:$AL$5,MATCH(N20,'!참조_ENUM'!$AM$3:$AM$5,0))</f>
        <v>0</v>
      </c>
      <c r="N20" s="72" t="s">
        <v>185</v>
      </c>
      <c r="O20" s="31">
        <v>0</v>
      </c>
      <c r="P20" s="31">
        <v>0</v>
      </c>
      <c r="Q20" s="24">
        <v>100</v>
      </c>
      <c r="R20" s="31">
        <v>100015</v>
      </c>
      <c r="S20" s="31">
        <v>0</v>
      </c>
      <c r="T20" s="31">
        <v>0</v>
      </c>
      <c r="U20" s="31">
        <v>0</v>
      </c>
      <c r="V20" s="31" t="s">
        <v>88</v>
      </c>
      <c r="W20" s="31"/>
      <c r="X20" s="62">
        <v>0.3</v>
      </c>
      <c r="Y20" s="31" t="s">
        <v>118</v>
      </c>
    </row>
    <row r="21" spans="1:25" ht="20.100000000000001" customHeight="1" x14ac:dyDescent="0.3">
      <c r="A21" s="33">
        <v>100502</v>
      </c>
      <c r="B21" s="7">
        <v>100502</v>
      </c>
      <c r="C21" s="7" t="s">
        <v>176</v>
      </c>
      <c r="D21" s="7">
        <v>1</v>
      </c>
      <c r="E21" s="7">
        <f>INDEX('!참조_ENUM'!$B$3:$B$81,MATCH(F21,'!참조_ENUM'!$C$3:$C$81,0))</f>
        <v>6</v>
      </c>
      <c r="F21" s="59" t="s">
        <v>181</v>
      </c>
      <c r="G21" s="7">
        <v>0</v>
      </c>
      <c r="H21" s="7">
        <v>1</v>
      </c>
      <c r="I21" s="7">
        <v>0</v>
      </c>
      <c r="J21" s="7">
        <f>INDEX('!참조_ENUM'!$AD$3:$AD$10,MATCH(K21,'!참조_ENUM'!$AE$3:$AE$10,0))</f>
        <v>2</v>
      </c>
      <c r="K21" s="18" t="s">
        <v>186</v>
      </c>
      <c r="L21" s="7">
        <v>20</v>
      </c>
      <c r="M21" s="4">
        <f>INDEX('!참조_ENUM'!$AL$3:$AL$5,MATCH(N21,'!참조_ENUM'!$AM$3:$AM$5,0))</f>
        <v>0</v>
      </c>
      <c r="N21" s="73" t="s">
        <v>185</v>
      </c>
      <c r="O21" s="4">
        <v>0</v>
      </c>
      <c r="P21" s="4">
        <v>0</v>
      </c>
      <c r="Q21" s="7">
        <v>100</v>
      </c>
      <c r="R21" s="4">
        <v>0</v>
      </c>
      <c r="S21" s="4">
        <v>500005</v>
      </c>
      <c r="T21" s="4">
        <v>0</v>
      </c>
      <c r="U21" s="4">
        <v>0</v>
      </c>
      <c r="V21" s="4" t="s">
        <v>171</v>
      </c>
      <c r="W21" s="4"/>
      <c r="X21" s="52">
        <v>0.3</v>
      </c>
      <c r="Y21" s="4" t="s">
        <v>119</v>
      </c>
    </row>
    <row r="22" spans="1:25" ht="20.100000000000001" customHeight="1" thickBot="1" x14ac:dyDescent="0.35">
      <c r="A22" s="35">
        <v>100503</v>
      </c>
      <c r="B22" s="28">
        <v>100503</v>
      </c>
      <c r="C22" s="28" t="s">
        <v>175</v>
      </c>
      <c r="D22" s="28">
        <v>1</v>
      </c>
      <c r="E22" s="28">
        <f>INDEX('!참조_ENUM'!$B$3:$B$81,MATCH(F22,'!참조_ENUM'!$C$3:$C$81,0))</f>
        <v>6</v>
      </c>
      <c r="F22" s="60" t="s">
        <v>181</v>
      </c>
      <c r="G22" s="28">
        <v>0</v>
      </c>
      <c r="H22" s="28">
        <v>1</v>
      </c>
      <c r="I22" s="28">
        <v>0</v>
      </c>
      <c r="J22" s="28">
        <f>INDEX('!참조_ENUM'!$AD$3:$AD$10,MATCH(K22,'!참조_ENUM'!$AE$3:$AE$10,0))</f>
        <v>12</v>
      </c>
      <c r="K22" s="29" t="s">
        <v>187</v>
      </c>
      <c r="L22" s="28">
        <v>20</v>
      </c>
      <c r="M22" s="36">
        <f>INDEX('!참조_ENUM'!$AL$3:$AL$5,MATCH(N22,'!참조_ENUM'!$AM$3:$AM$5,0))</f>
        <v>2</v>
      </c>
      <c r="N22" s="74" t="s">
        <v>188</v>
      </c>
      <c r="O22" s="36">
        <v>0</v>
      </c>
      <c r="P22" s="36">
        <v>10</v>
      </c>
      <c r="Q22" s="28" t="s">
        <v>100</v>
      </c>
      <c r="R22" s="36">
        <v>100017</v>
      </c>
      <c r="S22" s="36">
        <v>0</v>
      </c>
      <c r="T22" s="36">
        <v>100018</v>
      </c>
      <c r="U22" s="36">
        <v>0</v>
      </c>
      <c r="V22" s="36" t="s">
        <v>88</v>
      </c>
      <c r="W22" s="36"/>
      <c r="X22" s="53">
        <v>0.3</v>
      </c>
      <c r="Y22" s="36"/>
    </row>
  </sheetData>
  <phoneticPr fontId="1" type="noConversion"/>
  <dataValidations count="1">
    <dataValidation type="list" allowBlank="1" showInputMessage="1" showErrorMessage="1" sqref="V5:V22" xr:uid="{2DD0F759-8109-4C06-B32A-4A939427AE80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7FC9F6-0204-4C88-A1F3-F45CC3ECCE6D}">
          <x14:formula1>
            <xm:f>'!참조_ENUM'!$N$3:$N$4</xm:f>
          </x14:formula1>
          <xm:sqref>D5:D22</xm:sqref>
        </x14:dataValidation>
        <x14:dataValidation type="list" allowBlank="1" showInputMessage="1" showErrorMessage="1" xr:uid="{3C5E7B1E-7CC4-44B0-8D75-0C9339872AAA}">
          <x14:formula1>
            <xm:f>'!참조_ENUM'!$C$3:$C$81</xm:f>
          </x14:formula1>
          <xm:sqref>F5:F22</xm:sqref>
        </x14:dataValidation>
        <x14:dataValidation type="list" allowBlank="1" showInputMessage="1" showErrorMessage="1" xr:uid="{A47F3F8D-D410-4608-955D-92FAB6B7A6FE}">
          <x14:formula1>
            <xm:f>'!참조_ENUM'!$AE$3:$AE$10</xm:f>
          </x14:formula1>
          <xm:sqref>K5:K22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22"/>
  <sheetViews>
    <sheetView topLeftCell="B1" workbookViewId="0">
      <selection activeCell="E5" sqref="E5"/>
    </sheetView>
  </sheetViews>
  <sheetFormatPr defaultRowHeight="16.5" x14ac:dyDescent="0.3"/>
  <cols>
    <col min="1" max="1" width="26.125" bestFit="1" customWidth="1"/>
    <col min="2" max="5" width="26.125" customWidth="1"/>
    <col min="6" max="6" width="16.375" bestFit="1" customWidth="1"/>
    <col min="7" max="7" width="22.375" customWidth="1"/>
    <col min="8" max="8" width="45.25" customWidth="1"/>
    <col min="9" max="9" width="7.375" bestFit="1" customWidth="1"/>
    <col min="11" max="11" width="67.5" bestFit="1" customWidth="1"/>
    <col min="12" max="12" width="16.125" bestFit="1" customWidth="1"/>
  </cols>
  <sheetData>
    <row r="1" spans="1:12" x14ac:dyDescent="0.3">
      <c r="A1" t="s">
        <v>50</v>
      </c>
      <c r="B1" s="6"/>
      <c r="C1" s="6"/>
      <c r="D1" s="6"/>
      <c r="E1" s="6"/>
      <c r="F1" s="6"/>
    </row>
    <row r="2" spans="1:12" x14ac:dyDescent="0.3">
      <c r="A2" s="1" t="s">
        <v>54</v>
      </c>
      <c r="B2" s="1" t="s">
        <v>75</v>
      </c>
      <c r="C2" s="1" t="s">
        <v>76</v>
      </c>
      <c r="D2" s="1" t="s">
        <v>90</v>
      </c>
      <c r="E2" s="1" t="s">
        <v>93</v>
      </c>
      <c r="F2" s="1" t="s">
        <v>97</v>
      </c>
      <c r="G2" s="1" t="s">
        <v>31</v>
      </c>
      <c r="H2" s="1" t="s">
        <v>34</v>
      </c>
      <c r="I2" s="1" t="s">
        <v>42</v>
      </c>
      <c r="J2" s="1" t="s">
        <v>36</v>
      </c>
      <c r="K2" s="1" t="s">
        <v>89</v>
      </c>
      <c r="L2" s="1" t="s">
        <v>98</v>
      </c>
    </row>
    <row r="3" spans="1:12" ht="33" x14ac:dyDescent="0.3">
      <c r="A3" s="11" t="s">
        <v>0</v>
      </c>
      <c r="B3" s="11" t="s">
        <v>77</v>
      </c>
      <c r="C3" s="11" t="s">
        <v>4</v>
      </c>
      <c r="D3" s="11" t="s">
        <v>94</v>
      </c>
      <c r="E3" s="11" t="s">
        <v>4</v>
      </c>
      <c r="F3" s="11" t="s">
        <v>8</v>
      </c>
      <c r="G3" s="11" t="s">
        <v>32</v>
      </c>
      <c r="H3" s="11" t="s">
        <v>4</v>
      </c>
      <c r="I3" s="2" t="s">
        <v>0</v>
      </c>
      <c r="J3" s="11" t="s">
        <v>8</v>
      </c>
      <c r="K3" s="11" t="s">
        <v>4</v>
      </c>
      <c r="L3" s="11" t="s">
        <v>8</v>
      </c>
    </row>
    <row r="4" spans="1:12" ht="17.25" thickBot="1" x14ac:dyDescent="0.35">
      <c r="A4" s="21" t="s">
        <v>51</v>
      </c>
      <c r="B4" s="21" t="s">
        <v>78</v>
      </c>
      <c r="C4" s="21" t="s">
        <v>79</v>
      </c>
      <c r="D4" s="21" t="s">
        <v>91</v>
      </c>
      <c r="E4" s="21" t="s">
        <v>92</v>
      </c>
      <c r="F4" s="21" t="s">
        <v>41</v>
      </c>
      <c r="G4" s="21" t="s">
        <v>33</v>
      </c>
      <c r="H4" s="21" t="s">
        <v>35</v>
      </c>
      <c r="I4" s="21" t="s">
        <v>43</v>
      </c>
      <c r="J4" s="21" t="s">
        <v>37</v>
      </c>
      <c r="K4" s="21" t="s">
        <v>95</v>
      </c>
      <c r="L4" s="21" t="s">
        <v>99</v>
      </c>
    </row>
    <row r="5" spans="1:12" x14ac:dyDescent="0.3">
      <c r="A5" s="30">
        <v>100001</v>
      </c>
      <c r="B5" s="24">
        <f>INDEX('!참조_ENUM'!$R$3:$R$5,MATCH(C5,'!참조_ENUM'!$S$3:$S$5,0))</f>
        <v>1</v>
      </c>
      <c r="C5" s="58" t="s">
        <v>189</v>
      </c>
      <c r="D5" s="24">
        <f>INDEX('!참조_ENUM'!$AD$3:$AD$10,MATCH(E5,'!참조_ENUM'!$AE$3:$AE$10,0))</f>
        <v>2</v>
      </c>
      <c r="E5" s="54" t="s">
        <v>186</v>
      </c>
      <c r="F5" s="24">
        <v>0</v>
      </c>
      <c r="G5" s="24">
        <f>INDEX('!참조_ENUM'!$F$3:$F$13,MATCH(H5,'!참조_ENUM'!$G$3:$G$13,0))</f>
        <v>101</v>
      </c>
      <c r="H5" s="58" t="s">
        <v>191</v>
      </c>
      <c r="I5" s="31">
        <v>0</v>
      </c>
      <c r="J5" s="24">
        <v>1</v>
      </c>
      <c r="K5" s="31" t="s">
        <v>110</v>
      </c>
      <c r="L5" s="32">
        <v>1</v>
      </c>
    </row>
    <row r="6" spans="1:12" x14ac:dyDescent="0.3">
      <c r="A6" s="33">
        <v>100002</v>
      </c>
      <c r="B6" s="7">
        <f>INDEX('!참조_ENUM'!$R$3:$R$5,MATCH(C6,'!참조_ENUM'!$S$3:$S$5,0))</f>
        <v>1</v>
      </c>
      <c r="C6" s="59" t="s">
        <v>189</v>
      </c>
      <c r="D6" s="7">
        <f>INDEX('!참조_ENUM'!$AD$3:$AD$10,MATCH(E6,'!참조_ENUM'!$AE$3:$AE$10,0))</f>
        <v>2</v>
      </c>
      <c r="E6" s="55" t="s">
        <v>186</v>
      </c>
      <c r="F6" s="7">
        <v>0</v>
      </c>
      <c r="G6" s="7">
        <f>INDEX('!참조_ENUM'!$F$3:$F$13,MATCH(H6,'!참조_ENUM'!$G$3:$G$13,0))</f>
        <v>101</v>
      </c>
      <c r="H6" s="59" t="s">
        <v>191</v>
      </c>
      <c r="I6" s="4">
        <v>0</v>
      </c>
      <c r="J6" s="7">
        <v>1.2</v>
      </c>
      <c r="K6" s="4" t="s">
        <v>110</v>
      </c>
      <c r="L6" s="34">
        <v>1</v>
      </c>
    </row>
    <row r="7" spans="1:12" ht="17.25" thickBot="1" x14ac:dyDescent="0.35">
      <c r="A7" s="35">
        <v>100003</v>
      </c>
      <c r="B7" s="28">
        <f>INDEX('!참조_ENUM'!$R$3:$R$5,MATCH(C7,'!참조_ENUM'!$S$3:$S$5,0))</f>
        <v>2</v>
      </c>
      <c r="C7" s="60" t="s">
        <v>190</v>
      </c>
      <c r="D7" s="28">
        <f>INDEX('!참조_ENUM'!$AD$3:$AD$10,MATCH(E7,'!참조_ENUM'!$AE$3:$AE$10,0))</f>
        <v>12</v>
      </c>
      <c r="E7" s="56" t="s">
        <v>187</v>
      </c>
      <c r="F7" s="28">
        <v>0</v>
      </c>
      <c r="G7" s="28">
        <f>INDEX('!참조_ENUM'!$F$3:$F$13,MATCH(H7,'!참조_ENUM'!$G$3:$G$13,0))</f>
        <v>300</v>
      </c>
      <c r="H7" s="60" t="s">
        <v>192</v>
      </c>
      <c r="I7" s="36">
        <v>0</v>
      </c>
      <c r="J7" s="28">
        <v>0.1</v>
      </c>
      <c r="K7" s="36" t="s">
        <v>111</v>
      </c>
      <c r="L7" s="37">
        <v>1</v>
      </c>
    </row>
    <row r="8" spans="1:12" x14ac:dyDescent="0.3">
      <c r="A8" s="30">
        <v>100004</v>
      </c>
      <c r="B8" s="24">
        <f>INDEX('!참조_ENUM'!$R$3:$R$5,MATCH(C8,'!참조_ENUM'!$S$3:$S$5,0))</f>
        <v>1</v>
      </c>
      <c r="C8" s="58" t="s">
        <v>189</v>
      </c>
      <c r="D8" s="24">
        <f>INDEX('!참조_ENUM'!$AD$3:$AD$10,MATCH(E8,'!참조_ENUM'!$AE$3:$AE$10,0))</f>
        <v>12</v>
      </c>
      <c r="E8" s="54" t="s">
        <v>187</v>
      </c>
      <c r="F8" s="24">
        <v>0</v>
      </c>
      <c r="G8" s="24">
        <f>INDEX('!참조_ENUM'!$F$3:$F$13,MATCH(H8,'!참조_ENUM'!$G$3:$G$13,0))</f>
        <v>101</v>
      </c>
      <c r="H8" s="58" t="s">
        <v>191</v>
      </c>
      <c r="I8" s="31">
        <v>0</v>
      </c>
      <c r="J8" s="24">
        <v>1</v>
      </c>
      <c r="K8" s="31" t="s">
        <v>110</v>
      </c>
      <c r="L8" s="32">
        <v>1</v>
      </c>
    </row>
    <row r="9" spans="1:12" x14ac:dyDescent="0.3">
      <c r="A9" s="33">
        <v>100005</v>
      </c>
      <c r="B9" s="7">
        <f>INDEX('!참조_ENUM'!$R$3:$R$5,MATCH(C9,'!참조_ENUM'!$S$3:$S$5,0))</f>
        <v>1</v>
      </c>
      <c r="C9" s="59" t="s">
        <v>189</v>
      </c>
      <c r="D9" s="7">
        <f>INDEX('!참조_ENUM'!$AD$3:$AD$10,MATCH(E9,'!참조_ENUM'!$AE$3:$AE$10,0))</f>
        <v>12</v>
      </c>
      <c r="E9" s="55" t="s">
        <v>187</v>
      </c>
      <c r="F9" s="7">
        <v>0</v>
      </c>
      <c r="G9" s="7">
        <f>INDEX('!참조_ENUM'!$F$3:$F$13,MATCH(H9,'!참조_ENUM'!$G$3:$G$13,0))</f>
        <v>101</v>
      </c>
      <c r="H9" s="59" t="s">
        <v>191</v>
      </c>
      <c r="I9" s="4">
        <v>0</v>
      </c>
      <c r="J9" s="7">
        <v>1.1000000000000001</v>
      </c>
      <c r="K9" s="4" t="s">
        <v>110</v>
      </c>
      <c r="L9" s="34">
        <v>1</v>
      </c>
    </row>
    <row r="10" spans="1:12" ht="17.25" thickBot="1" x14ac:dyDescent="0.35">
      <c r="A10" s="35">
        <v>100006</v>
      </c>
      <c r="B10" s="28">
        <f>INDEX('!참조_ENUM'!$R$3:$R$5,MATCH(C10,'!참조_ENUM'!$S$3:$S$5,0))</f>
        <v>1</v>
      </c>
      <c r="C10" s="60" t="s">
        <v>189</v>
      </c>
      <c r="D10" s="28">
        <f>INDEX('!참조_ENUM'!$AD$3:$AD$10,MATCH(E10,'!참조_ENUM'!$AE$3:$AE$10,0))</f>
        <v>12</v>
      </c>
      <c r="E10" s="56" t="s">
        <v>187</v>
      </c>
      <c r="F10" s="28">
        <v>0</v>
      </c>
      <c r="G10" s="28">
        <f>INDEX('!참조_ENUM'!$F$3:$F$13,MATCH(H10,'!참조_ENUM'!$G$3:$G$13,0))</f>
        <v>101</v>
      </c>
      <c r="H10" s="60" t="s">
        <v>191</v>
      </c>
      <c r="I10" s="36">
        <v>0</v>
      </c>
      <c r="J10" s="28">
        <v>1.3</v>
      </c>
      <c r="K10" s="36" t="s">
        <v>110</v>
      </c>
      <c r="L10" s="37">
        <v>1</v>
      </c>
    </row>
    <row r="11" spans="1:12" x14ac:dyDescent="0.3">
      <c r="A11" s="30">
        <v>100007</v>
      </c>
      <c r="B11" s="24">
        <f>INDEX('!참조_ENUM'!$R$3:$R$5,MATCH(C11,'!참조_ENUM'!$S$3:$S$5,0))</f>
        <v>1</v>
      </c>
      <c r="C11" s="58" t="s">
        <v>189</v>
      </c>
      <c r="D11" s="24">
        <f>INDEX('!참조_ENUM'!$AD$3:$AD$10,MATCH(E11,'!참조_ENUM'!$AE$3:$AE$10,0))</f>
        <v>12</v>
      </c>
      <c r="E11" s="54" t="s">
        <v>187</v>
      </c>
      <c r="F11" s="24">
        <v>0</v>
      </c>
      <c r="G11" s="24">
        <f>INDEX('!참조_ENUM'!$F$3:$F$13,MATCH(H11,'!참조_ENUM'!$G$3:$G$13,0))</f>
        <v>101</v>
      </c>
      <c r="H11" s="58" t="s">
        <v>191</v>
      </c>
      <c r="I11" s="31">
        <v>0</v>
      </c>
      <c r="J11" s="24">
        <v>1</v>
      </c>
      <c r="K11" s="31" t="s">
        <v>110</v>
      </c>
      <c r="L11" s="32">
        <v>1</v>
      </c>
    </row>
    <row r="12" spans="1:12" x14ac:dyDescent="0.3">
      <c r="A12" s="33">
        <v>100008</v>
      </c>
      <c r="B12" s="7">
        <f>INDEX('!참조_ENUM'!$R$3:$R$5,MATCH(C12,'!참조_ENUM'!$S$3:$S$5,0))</f>
        <v>1</v>
      </c>
      <c r="C12" s="59" t="s">
        <v>189</v>
      </c>
      <c r="D12" s="7">
        <f>INDEX('!참조_ENUM'!$AD$3:$AD$10,MATCH(E12,'!참조_ENUM'!$AE$3:$AE$10,0))</f>
        <v>12</v>
      </c>
      <c r="E12" s="55" t="s">
        <v>187</v>
      </c>
      <c r="F12" s="7">
        <v>0</v>
      </c>
      <c r="G12" s="7">
        <f>INDEX('!참조_ENUM'!$F$3:$F$13,MATCH(H12,'!참조_ENUM'!$G$3:$G$13,0))</f>
        <v>101</v>
      </c>
      <c r="H12" s="59" t="s">
        <v>191</v>
      </c>
      <c r="I12" s="4">
        <v>0</v>
      </c>
      <c r="J12" s="7">
        <v>1.2</v>
      </c>
      <c r="K12" s="4" t="s">
        <v>110</v>
      </c>
      <c r="L12" s="34">
        <v>1</v>
      </c>
    </row>
    <row r="13" spans="1:12" ht="17.25" thickBot="1" x14ac:dyDescent="0.35">
      <c r="A13" s="47">
        <v>100009</v>
      </c>
      <c r="B13" s="45">
        <f>INDEX('!참조_ENUM'!$R$3:$R$5,MATCH(C13,'!참조_ENUM'!$S$3:$S$5,0))</f>
        <v>1</v>
      </c>
      <c r="C13" s="61" t="s">
        <v>189</v>
      </c>
      <c r="D13" s="45">
        <f>INDEX('!참조_ENUM'!$AD$3:$AD$10,MATCH(E13,'!참조_ENUM'!$AE$3:$AE$10,0))</f>
        <v>12</v>
      </c>
      <c r="E13" s="57" t="s">
        <v>187</v>
      </c>
      <c r="F13" s="45">
        <v>0</v>
      </c>
      <c r="G13" s="45">
        <f>INDEX('!참조_ENUM'!$F$3:$F$13,MATCH(H13,'!참조_ENUM'!$G$3:$G$13,0))</f>
        <v>101</v>
      </c>
      <c r="H13" s="61" t="s">
        <v>191</v>
      </c>
      <c r="I13" s="46">
        <v>0</v>
      </c>
      <c r="J13" s="45">
        <v>0.8</v>
      </c>
      <c r="K13" s="46" t="s">
        <v>170</v>
      </c>
      <c r="L13" s="48">
        <v>1</v>
      </c>
    </row>
    <row r="14" spans="1:12" x14ac:dyDescent="0.3">
      <c r="A14" s="30">
        <v>100010</v>
      </c>
      <c r="B14" s="24">
        <f>INDEX('!참조_ENUM'!$R$3:$R$5,MATCH(C14,'!참조_ENUM'!$S$3:$S$5,0))</f>
        <v>1</v>
      </c>
      <c r="C14" s="58" t="s">
        <v>189</v>
      </c>
      <c r="D14" s="24">
        <f>INDEX('!참조_ENUM'!$AD$3:$AD$10,MATCH(E14,'!참조_ENUM'!$AE$3:$AE$10,0))</f>
        <v>12</v>
      </c>
      <c r="E14" s="54" t="s">
        <v>187</v>
      </c>
      <c r="F14" s="24">
        <v>0</v>
      </c>
      <c r="G14" s="24">
        <f>INDEX('!참조_ENUM'!$F$3:$F$13,MATCH(H14,'!참조_ENUM'!$G$3:$G$13,0))</f>
        <v>101</v>
      </c>
      <c r="H14" s="58" t="s">
        <v>191</v>
      </c>
      <c r="I14" s="31">
        <v>0</v>
      </c>
      <c r="J14" s="24">
        <v>1</v>
      </c>
      <c r="K14" s="31" t="s">
        <v>110</v>
      </c>
      <c r="L14" s="32">
        <v>1</v>
      </c>
    </row>
    <row r="15" spans="1:12" ht="17.25" thickBot="1" x14ac:dyDescent="0.35">
      <c r="A15" s="47">
        <v>100011</v>
      </c>
      <c r="B15" s="45">
        <f>INDEX('!참조_ENUM'!$R$3:$R$5,MATCH(C15,'!참조_ENUM'!$S$3:$S$5,0))</f>
        <v>1</v>
      </c>
      <c r="C15" s="61" t="s">
        <v>189</v>
      </c>
      <c r="D15" s="45">
        <f>INDEX('!참조_ENUM'!$AD$3:$AD$10,MATCH(E15,'!참조_ENUM'!$AE$3:$AE$10,0))</f>
        <v>12</v>
      </c>
      <c r="E15" s="57" t="s">
        <v>187</v>
      </c>
      <c r="F15" s="45">
        <v>0</v>
      </c>
      <c r="G15" s="45">
        <f>INDEX('!참조_ENUM'!$F$3:$F$13,MATCH(H15,'!참조_ENUM'!$G$3:$G$13,0))</f>
        <v>101</v>
      </c>
      <c r="H15" s="61" t="s">
        <v>191</v>
      </c>
      <c r="I15" s="46">
        <v>0</v>
      </c>
      <c r="J15" s="45">
        <v>1.2</v>
      </c>
      <c r="K15" s="46" t="s">
        <v>110</v>
      </c>
      <c r="L15" s="48">
        <v>1</v>
      </c>
    </row>
    <row r="16" spans="1:12" x14ac:dyDescent="0.3">
      <c r="A16" s="30">
        <v>100012</v>
      </c>
      <c r="B16" s="24">
        <f>INDEX('!참조_ENUM'!$R$3:$R$5,MATCH(C16,'!참조_ENUM'!$S$3:$S$5,0))</f>
        <v>1</v>
      </c>
      <c r="C16" s="58" t="s">
        <v>189</v>
      </c>
      <c r="D16" s="24">
        <f>INDEX('!참조_ENUM'!$AD$3:$AD$10,MATCH(E16,'!참조_ENUM'!$AE$3:$AE$10,0))</f>
        <v>12</v>
      </c>
      <c r="E16" s="54" t="s">
        <v>187</v>
      </c>
      <c r="F16" s="24">
        <v>0</v>
      </c>
      <c r="G16" s="24">
        <f>INDEX('!참조_ENUM'!$F$3:$F$13,MATCH(H16,'!참조_ENUM'!$G$3:$G$13,0))</f>
        <v>101</v>
      </c>
      <c r="H16" s="58" t="s">
        <v>191</v>
      </c>
      <c r="I16" s="31">
        <v>0</v>
      </c>
      <c r="J16" s="24">
        <v>1</v>
      </c>
      <c r="K16" s="31" t="s">
        <v>110</v>
      </c>
      <c r="L16" s="32">
        <v>1</v>
      </c>
    </row>
    <row r="17" spans="1:12" x14ac:dyDescent="0.3">
      <c r="A17" s="33">
        <v>100013</v>
      </c>
      <c r="B17" s="7">
        <f>INDEX('!참조_ENUM'!$R$3:$R$5,MATCH(C17,'!참조_ENUM'!$S$3:$S$5,0))</f>
        <v>2</v>
      </c>
      <c r="C17" s="59" t="s">
        <v>190</v>
      </c>
      <c r="D17" s="7">
        <f>INDEX('!참조_ENUM'!$AD$3:$AD$10,MATCH(E17,'!참조_ENUM'!$AE$3:$AE$10,0))</f>
        <v>12</v>
      </c>
      <c r="E17" s="55" t="s">
        <v>187</v>
      </c>
      <c r="F17" s="7">
        <v>0</v>
      </c>
      <c r="G17" s="7">
        <f>INDEX('!참조_ENUM'!$F$3:$F$13,MATCH(H17,'!참조_ENUM'!$G$3:$G$13,0))</f>
        <v>300</v>
      </c>
      <c r="H17" s="59" t="s">
        <v>192</v>
      </c>
      <c r="I17" s="4">
        <v>0</v>
      </c>
      <c r="J17" s="7">
        <v>0.3</v>
      </c>
      <c r="K17" s="4" t="s">
        <v>111</v>
      </c>
      <c r="L17" s="34">
        <v>1</v>
      </c>
    </row>
    <row r="18" spans="1:12" ht="17.25" thickBot="1" x14ac:dyDescent="0.35">
      <c r="A18" s="35">
        <v>100014</v>
      </c>
      <c r="B18" s="28">
        <f>INDEX('!참조_ENUM'!$R$3:$R$5,MATCH(C18,'!참조_ENUM'!$S$3:$S$5,0))</f>
        <v>1</v>
      </c>
      <c r="C18" s="60" t="s">
        <v>189</v>
      </c>
      <c r="D18" s="28">
        <f>INDEX('!참조_ENUM'!$AD$3:$AD$10,MATCH(E18,'!참조_ENUM'!$AE$3:$AE$10,0))</f>
        <v>12</v>
      </c>
      <c r="E18" s="56" t="s">
        <v>187</v>
      </c>
      <c r="F18" s="28">
        <v>0</v>
      </c>
      <c r="G18" s="28">
        <f>INDEX('!참조_ENUM'!$F$3:$F$13,MATCH(H18,'!참조_ENUM'!$G$3:$G$13,0))</f>
        <v>101</v>
      </c>
      <c r="H18" s="60" t="s">
        <v>191</v>
      </c>
      <c r="I18" s="36">
        <v>0</v>
      </c>
      <c r="J18" s="28">
        <v>1.2</v>
      </c>
      <c r="K18" s="36" t="s">
        <v>110</v>
      </c>
      <c r="L18" s="37">
        <v>1</v>
      </c>
    </row>
    <row r="19" spans="1:12" x14ac:dyDescent="0.3">
      <c r="A19" s="66">
        <v>100015</v>
      </c>
      <c r="B19" s="67">
        <f>INDEX('!참조_ENUM'!$R$3:$R$5,MATCH(C19,'!참조_ENUM'!$S$3:$S$5,0))</f>
        <v>1</v>
      </c>
      <c r="C19" s="68" t="s">
        <v>189</v>
      </c>
      <c r="D19" s="67">
        <f>INDEX('!참조_ENUM'!$AD$3:$AD$10,MATCH(E19,'!참조_ENUM'!$AE$3:$AE$10,0))</f>
        <v>12</v>
      </c>
      <c r="E19" s="69" t="s">
        <v>187</v>
      </c>
      <c r="F19" s="67">
        <v>0</v>
      </c>
      <c r="G19" s="67">
        <f>INDEX('!참조_ENUM'!$F$3:$F$13,MATCH(H19,'!참조_ENUM'!$G$3:$G$13,0))</f>
        <v>101</v>
      </c>
      <c r="H19" s="68" t="s">
        <v>191</v>
      </c>
      <c r="I19" s="70">
        <v>0</v>
      </c>
      <c r="J19" s="67">
        <v>1</v>
      </c>
      <c r="K19" s="70" t="s">
        <v>110</v>
      </c>
      <c r="L19" s="71">
        <v>1</v>
      </c>
    </row>
    <row r="20" spans="1:12" ht="17.25" thickBot="1" x14ac:dyDescent="0.35">
      <c r="A20" s="35">
        <v>100016</v>
      </c>
      <c r="B20" s="28">
        <f>INDEX('!참조_ENUM'!$R$3:$R$5,MATCH(C20,'!참조_ENUM'!$S$3:$S$5,0))</f>
        <v>1</v>
      </c>
      <c r="C20" s="60" t="s">
        <v>189</v>
      </c>
      <c r="D20" s="28">
        <f>INDEX('!참조_ENUM'!$AD$3:$AD$10,MATCH(E20,'!참조_ENUM'!$AE$3:$AE$10,0))</f>
        <v>12</v>
      </c>
      <c r="E20" s="56" t="s">
        <v>187</v>
      </c>
      <c r="F20" s="28">
        <v>0</v>
      </c>
      <c r="G20" s="28">
        <f>INDEX('!참조_ENUM'!$F$3:$F$13,MATCH(H20,'!참조_ENUM'!$G$3:$G$13,0))</f>
        <v>101</v>
      </c>
      <c r="H20" s="60" t="s">
        <v>191</v>
      </c>
      <c r="I20" s="36">
        <v>0</v>
      </c>
      <c r="J20" s="28">
        <v>1.2</v>
      </c>
      <c r="K20" s="36" t="s">
        <v>110</v>
      </c>
      <c r="L20" s="37">
        <v>1</v>
      </c>
    </row>
    <row r="21" spans="1:12" ht="17.25" thickBot="1" x14ac:dyDescent="0.35">
      <c r="A21" s="35">
        <v>100017</v>
      </c>
      <c r="B21" s="28">
        <f>INDEX('!참조_ENUM'!$R$3:$R$5,MATCH(C21,'!참조_ENUM'!$S$3:$S$5,0))</f>
        <v>1</v>
      </c>
      <c r="C21" s="60" t="s">
        <v>189</v>
      </c>
      <c r="D21" s="28">
        <f>INDEX('!참조_ENUM'!$AD$3:$AD$10,MATCH(E21,'!참조_ENUM'!$AE$3:$AE$10,0))</f>
        <v>12</v>
      </c>
      <c r="E21" s="56" t="s">
        <v>187</v>
      </c>
      <c r="F21" s="28">
        <v>0</v>
      </c>
      <c r="G21" s="28">
        <f>INDEX('!참조_ENUM'!$F$3:$F$13,MATCH(H21,'!참조_ENUM'!$G$3:$G$13,0))</f>
        <v>101</v>
      </c>
      <c r="H21" s="60" t="s">
        <v>191</v>
      </c>
      <c r="I21" s="36">
        <v>0</v>
      </c>
      <c r="J21" s="28">
        <v>1.3</v>
      </c>
      <c r="K21" s="36" t="s">
        <v>164</v>
      </c>
      <c r="L21" s="37">
        <v>1</v>
      </c>
    </row>
    <row r="22" spans="1:12" ht="17.25" thickBot="1" x14ac:dyDescent="0.35">
      <c r="A22" s="35">
        <v>100018</v>
      </c>
      <c r="B22" s="28">
        <f>INDEX('!참조_ENUM'!$R$3:$R$5,MATCH(C22,'!참조_ENUM'!$S$3:$S$5,0))</f>
        <v>1</v>
      </c>
      <c r="C22" s="60" t="s">
        <v>189</v>
      </c>
      <c r="D22" s="28">
        <f>INDEX('!참조_ENUM'!$AD$3:$AD$10,MATCH(E22,'!참조_ENUM'!$AE$3:$AE$10,0))</f>
        <v>12</v>
      </c>
      <c r="E22" s="56" t="s">
        <v>187</v>
      </c>
      <c r="F22" s="28">
        <v>0</v>
      </c>
      <c r="G22" s="28">
        <f>INDEX('!참조_ENUM'!$F$3:$F$13,MATCH(H22,'!참조_ENUM'!$G$3:$G$13,0))</f>
        <v>101</v>
      </c>
      <c r="H22" s="60" t="s">
        <v>191</v>
      </c>
      <c r="I22" s="36">
        <v>0</v>
      </c>
      <c r="J22" s="28">
        <v>1.3</v>
      </c>
      <c r="K22" s="36" t="s">
        <v>110</v>
      </c>
      <c r="L22" s="37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18B30A2-C6FB-47B8-BED5-149002997F3A}">
          <x14:formula1>
            <xm:f>'!참조_ENUM'!$S$3:$S$5</xm:f>
          </x14:formula1>
          <xm:sqref>C5:C22</xm:sqref>
        </x14:dataValidation>
        <x14:dataValidation type="list" allowBlank="1" showInputMessage="1" showErrorMessage="1" xr:uid="{29D29330-6CAE-44AD-B56E-72E2FD569EFD}">
          <x14:formula1>
            <xm:f>'!참조_ENUM'!$AE$3:$AE$10</xm:f>
          </x14:formula1>
          <xm:sqref>E5:E22</xm:sqref>
        </x14:dataValidation>
        <x14:dataValidation type="list" allowBlank="1" showInputMessage="1" showErrorMessage="1" xr:uid="{B09C3E93-8AD6-415C-8AC6-F2BA65FB1FD4}">
          <x14:formula1>
            <xm:f>'!참조_ENUM'!$G$3:$G$13</xm:f>
          </x14:formula1>
          <xm:sqref>H5:H22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U11"/>
  <sheetViews>
    <sheetView workbookViewId="0">
      <selection activeCell="A6" sqref="A6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3.75" customWidth="1"/>
    <col min="12" max="12" width="28" customWidth="1"/>
    <col min="13" max="13" width="12.25" customWidth="1"/>
    <col min="14" max="14" width="21" customWidth="1"/>
    <col min="15" max="15" width="43.75" customWidth="1"/>
    <col min="19" max="19" width="78.875" bestFit="1" customWidth="1"/>
    <col min="20" max="20" width="16.125" bestFit="1" customWidth="1"/>
  </cols>
  <sheetData>
    <row r="1" spans="1:21" x14ac:dyDescent="0.3">
      <c r="A1" t="s">
        <v>52</v>
      </c>
      <c r="B1" s="6"/>
      <c r="C1" s="6"/>
    </row>
    <row r="2" spans="1:21" x14ac:dyDescent="0.3">
      <c r="A2" s="1" t="s">
        <v>55</v>
      </c>
      <c r="B2" s="1" t="s">
        <v>65</v>
      </c>
      <c r="C2" s="1" t="s">
        <v>66</v>
      </c>
      <c r="D2" s="1" t="s">
        <v>56</v>
      </c>
      <c r="E2" s="1" t="s">
        <v>59</v>
      </c>
      <c r="F2" s="1" t="s">
        <v>61</v>
      </c>
      <c r="G2" s="1" t="s">
        <v>62</v>
      </c>
      <c r="H2" s="1" t="s">
        <v>102</v>
      </c>
      <c r="I2" s="1" t="s">
        <v>104</v>
      </c>
      <c r="J2" s="1" t="s">
        <v>103</v>
      </c>
      <c r="K2" s="1" t="s">
        <v>90</v>
      </c>
      <c r="L2" s="1" t="s">
        <v>93</v>
      </c>
      <c r="M2" s="1" t="s">
        <v>97</v>
      </c>
      <c r="N2" s="1" t="s">
        <v>31</v>
      </c>
      <c r="O2" s="1" t="s">
        <v>34</v>
      </c>
      <c r="P2" s="1" t="s">
        <v>42</v>
      </c>
      <c r="Q2" s="1" t="s">
        <v>36</v>
      </c>
      <c r="R2" s="1" t="s">
        <v>82</v>
      </c>
      <c r="S2" s="1" t="s">
        <v>89</v>
      </c>
      <c r="T2" s="1" t="s">
        <v>98</v>
      </c>
      <c r="U2" s="15" t="s">
        <v>112</v>
      </c>
    </row>
    <row r="3" spans="1:21" ht="33" x14ac:dyDescent="0.3">
      <c r="A3" s="11" t="s">
        <v>0</v>
      </c>
      <c r="B3" s="11" t="s">
        <v>67</v>
      </c>
      <c r="C3" s="11" t="s">
        <v>4</v>
      </c>
      <c r="D3" s="11" t="s">
        <v>58</v>
      </c>
      <c r="E3" s="11" t="s">
        <v>4</v>
      </c>
      <c r="F3" s="11" t="s">
        <v>8</v>
      </c>
      <c r="G3" s="11" t="s">
        <v>0</v>
      </c>
      <c r="H3" s="11" t="s">
        <v>72</v>
      </c>
      <c r="I3" s="11" t="s">
        <v>8</v>
      </c>
      <c r="J3" s="11" t="s">
        <v>72</v>
      </c>
      <c r="K3" s="11" t="s">
        <v>94</v>
      </c>
      <c r="L3" s="11" t="s">
        <v>4</v>
      </c>
      <c r="M3" s="11" t="s">
        <v>8</v>
      </c>
      <c r="N3" s="11" t="s">
        <v>32</v>
      </c>
      <c r="O3" s="11" t="s">
        <v>4</v>
      </c>
      <c r="P3" s="2" t="s">
        <v>0</v>
      </c>
      <c r="Q3" s="11" t="s">
        <v>8</v>
      </c>
      <c r="R3" s="11" t="s">
        <v>8</v>
      </c>
      <c r="S3" s="11" t="s">
        <v>4</v>
      </c>
      <c r="T3" s="11" t="s">
        <v>8</v>
      </c>
      <c r="U3" s="16" t="s">
        <v>9</v>
      </c>
    </row>
    <row r="4" spans="1:21" x14ac:dyDescent="0.3">
      <c r="A4" s="3" t="s">
        <v>53</v>
      </c>
      <c r="B4" s="3" t="s">
        <v>68</v>
      </c>
      <c r="C4" s="3" t="s">
        <v>69</v>
      </c>
      <c r="D4" s="3" t="s">
        <v>57</v>
      </c>
      <c r="E4" s="3" t="s">
        <v>60</v>
      </c>
      <c r="F4" s="3" t="s">
        <v>63</v>
      </c>
      <c r="G4" s="3" t="s">
        <v>64</v>
      </c>
      <c r="H4" s="3" t="s">
        <v>106</v>
      </c>
      <c r="I4" s="3" t="s">
        <v>105</v>
      </c>
      <c r="J4" s="3" t="s">
        <v>107</v>
      </c>
      <c r="K4" s="3" t="s">
        <v>91</v>
      </c>
      <c r="L4" s="3" t="s">
        <v>92</v>
      </c>
      <c r="M4" s="3" t="s">
        <v>41</v>
      </c>
      <c r="N4" s="3" t="s">
        <v>33</v>
      </c>
      <c r="O4" s="3" t="s">
        <v>35</v>
      </c>
      <c r="P4" s="3" t="s">
        <v>43</v>
      </c>
      <c r="Q4" s="3" t="s">
        <v>37</v>
      </c>
      <c r="R4" s="3" t="s">
        <v>83</v>
      </c>
      <c r="S4" s="3" t="s">
        <v>95</v>
      </c>
      <c r="T4" s="3" t="s">
        <v>99</v>
      </c>
      <c r="U4" s="17" t="s">
        <v>113</v>
      </c>
    </row>
    <row r="5" spans="1:21" x14ac:dyDescent="0.3">
      <c r="A5" s="7">
        <v>500001</v>
      </c>
      <c r="B5" s="7">
        <f>INDEX('!참조_ENUM'!$V$3:$V$13,MATCH(C5,'!참조_ENUM'!$W$3:$W$13,0))</f>
        <v>1</v>
      </c>
      <c r="C5" s="59" t="s">
        <v>193</v>
      </c>
      <c r="D5" s="4">
        <f>INDEX('!참조_ENUM'!$Z$3:$Z$6,MATCH(E5,'!참조_ENUM'!$AA$3:$AA$6,0))</f>
        <v>2</v>
      </c>
      <c r="E5" s="59" t="s">
        <v>199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INDEX('!참조_ENUM'!$AD$3:$AD$10,MATCH(L5,'!참조_ENUM'!$AE$3:$AE$10,0))</f>
        <v>12</v>
      </c>
      <c r="L5" s="55" t="s">
        <v>187</v>
      </c>
      <c r="M5" s="7">
        <v>0</v>
      </c>
      <c r="N5" s="7">
        <f>INDEX('!참조_ENUM'!$F$3:$F$13,MATCH(O5,'!참조_ENUM'!$G$3:$G$13,0))</f>
        <v>900</v>
      </c>
      <c r="O5" s="59" t="s">
        <v>202</v>
      </c>
      <c r="P5" s="4">
        <v>0</v>
      </c>
      <c r="Q5" s="7">
        <v>0.5</v>
      </c>
      <c r="R5" s="4">
        <v>10000</v>
      </c>
      <c r="S5" s="4" t="s">
        <v>114</v>
      </c>
      <c r="T5" s="4">
        <v>0</v>
      </c>
      <c r="U5" s="4" t="b">
        <v>0</v>
      </c>
    </row>
    <row r="6" spans="1:21" x14ac:dyDescent="0.3">
      <c r="A6" s="7">
        <v>500002</v>
      </c>
      <c r="B6" s="7">
        <f>INDEX('!참조_ENUM'!$V$3:$V$13,MATCH(C6,'!참조_ENUM'!$W$3:$W$13,0))</f>
        <v>106</v>
      </c>
      <c r="C6" s="59" t="s">
        <v>194</v>
      </c>
      <c r="D6" s="4">
        <f>INDEX('!참조_ENUM'!$Z$3:$Z$6,MATCH(E6,'!참조_ENUM'!$AA$3:$AA$6,0))</f>
        <v>1</v>
      </c>
      <c r="E6" s="59" t="s">
        <v>200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INDEX('!참조_ENUM'!$AD$3:$AD$10,MATCH(L6,'!참조_ENUM'!$AE$3:$AE$10,0))</f>
        <v>11</v>
      </c>
      <c r="L6" s="55" t="s">
        <v>201</v>
      </c>
      <c r="M6" s="7">
        <v>0</v>
      </c>
      <c r="N6" s="7">
        <f>INDEX('!참조_ENUM'!$F$3:$F$13,MATCH(O6,'!참조_ENUM'!$G$3:$G$13,0))</f>
        <v>101</v>
      </c>
      <c r="O6" s="59" t="s">
        <v>191</v>
      </c>
      <c r="P6" s="4">
        <v>0</v>
      </c>
      <c r="Q6" s="7">
        <v>0.2</v>
      </c>
      <c r="R6" s="4">
        <v>10000</v>
      </c>
      <c r="S6" s="4" t="s">
        <v>132</v>
      </c>
      <c r="T6" s="4">
        <v>0</v>
      </c>
      <c r="U6" s="4" t="b">
        <v>1</v>
      </c>
    </row>
    <row r="7" spans="1:21" x14ac:dyDescent="0.3">
      <c r="A7" s="7">
        <v>500003</v>
      </c>
      <c r="B7" s="7">
        <f>INDEX('!참조_ENUM'!$V$3:$V$13,MATCH(C7,'!참조_ENUM'!$W$3:$W$13,0))</f>
        <v>107</v>
      </c>
      <c r="C7" s="59" t="s">
        <v>195</v>
      </c>
      <c r="D7" s="4">
        <f>INDEX('!참조_ENUM'!$Z$3:$Z$6,MATCH(E7,'!참조_ENUM'!$AA$3:$AA$6,0))</f>
        <v>1</v>
      </c>
      <c r="E7" s="59" t="s">
        <v>200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INDEX('!참조_ENUM'!$AD$3:$AD$10,MATCH(L7,'!참조_ENUM'!$AE$3:$AE$10,0))</f>
        <v>11</v>
      </c>
      <c r="L7" s="55" t="s">
        <v>201</v>
      </c>
      <c r="M7" s="7">
        <v>0</v>
      </c>
      <c r="N7" s="7">
        <f>INDEX('!참조_ENUM'!$F$3:$F$13,MATCH(O7,'!참조_ENUM'!$G$3:$G$13,0))</f>
        <v>200</v>
      </c>
      <c r="O7" s="59" t="s">
        <v>203</v>
      </c>
      <c r="P7" s="4">
        <v>0</v>
      </c>
      <c r="Q7" s="7">
        <v>0.1</v>
      </c>
      <c r="R7" s="4">
        <v>10000</v>
      </c>
      <c r="S7" s="4" t="s">
        <v>133</v>
      </c>
      <c r="T7" s="4">
        <v>0</v>
      </c>
      <c r="U7" s="4" t="b">
        <v>1</v>
      </c>
    </row>
    <row r="8" spans="1:21" x14ac:dyDescent="0.3">
      <c r="A8" s="7">
        <v>500004</v>
      </c>
      <c r="B8" s="7">
        <f>INDEX('!참조_ENUM'!$V$3:$V$13,MATCH(C8,'!참조_ENUM'!$W$3:$W$13,0))</f>
        <v>106</v>
      </c>
      <c r="C8" s="59" t="s">
        <v>194</v>
      </c>
      <c r="D8" s="4">
        <f>INDEX('!참조_ENUM'!$Z$3:$Z$6,MATCH(E8,'!참조_ENUM'!$AA$3:$AA$6,0))</f>
        <v>1</v>
      </c>
      <c r="E8" s="59" t="s">
        <v>200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INDEX('!참조_ENUM'!$AD$3:$AD$10,MATCH(L8,'!참조_ENUM'!$AE$3:$AE$10,0))</f>
        <v>11</v>
      </c>
      <c r="L8" s="55" t="s">
        <v>201</v>
      </c>
      <c r="M8" s="7">
        <v>0</v>
      </c>
      <c r="N8" s="7">
        <f>INDEX('!참조_ENUM'!$F$3:$F$13,MATCH(O8,'!참조_ENUM'!$G$3:$G$13,0))</f>
        <v>101</v>
      </c>
      <c r="O8" s="59" t="s">
        <v>191</v>
      </c>
      <c r="P8" s="4">
        <v>0</v>
      </c>
      <c r="Q8" s="7">
        <v>0.1</v>
      </c>
      <c r="R8" s="4">
        <v>10000</v>
      </c>
      <c r="S8" s="4" t="s">
        <v>132</v>
      </c>
      <c r="T8" s="4">
        <v>0</v>
      </c>
      <c r="U8" s="4" t="b">
        <v>1</v>
      </c>
    </row>
    <row r="9" spans="1:21" x14ac:dyDescent="0.3">
      <c r="A9" s="7">
        <v>500005</v>
      </c>
      <c r="B9" s="7">
        <f>INDEX('!참조_ENUM'!$V$3:$V$13,MATCH(C9,'!참조_ENUM'!$W$3:$W$13,0))</f>
        <v>108</v>
      </c>
      <c r="C9" s="59" t="s">
        <v>196</v>
      </c>
      <c r="D9" s="4">
        <f>INDEX('!참조_ENUM'!$Z$3:$Z$6,MATCH(E9,'!참조_ENUM'!$AA$3:$AA$6,0))</f>
        <v>1</v>
      </c>
      <c r="E9" s="59" t="s">
        <v>200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INDEX('!참조_ENUM'!$AD$3:$AD$10,MATCH(L9,'!참조_ENUM'!$AE$3:$AE$10,0))</f>
        <v>11</v>
      </c>
      <c r="L9" s="55" t="s">
        <v>201</v>
      </c>
      <c r="M9" s="7">
        <v>0</v>
      </c>
      <c r="N9" s="7">
        <f>INDEX('!참조_ENUM'!$F$3:$F$13,MATCH(O9,'!참조_ENUM'!$G$3:$G$13,0))</f>
        <v>101</v>
      </c>
      <c r="O9" s="59" t="s">
        <v>191</v>
      </c>
      <c r="P9" s="4">
        <v>0</v>
      </c>
      <c r="Q9" s="7">
        <v>0.15</v>
      </c>
      <c r="R9" s="4">
        <v>5000</v>
      </c>
      <c r="S9" s="4" t="s">
        <v>146</v>
      </c>
      <c r="T9" s="4">
        <v>0</v>
      </c>
      <c r="U9" s="4" t="b">
        <v>1</v>
      </c>
    </row>
    <row r="10" spans="1:21" x14ac:dyDescent="0.3">
      <c r="A10" s="7">
        <v>500006</v>
      </c>
      <c r="B10" s="7">
        <f>INDEX('!참조_ENUM'!$V$3:$V$13,MATCH(C10,'!참조_ENUM'!$W$3:$W$13,0))</f>
        <v>109</v>
      </c>
      <c r="C10" s="59" t="s">
        <v>197</v>
      </c>
      <c r="D10" s="4">
        <f>INDEX('!참조_ENUM'!$Z$3:$Z$6,MATCH(E10,'!참조_ENUM'!$AA$3:$AA$6,0))</f>
        <v>1</v>
      </c>
      <c r="E10" s="59" t="s">
        <v>200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INDEX('!참조_ENUM'!$AD$3:$AD$10,MATCH(L10,'!참조_ENUM'!$AE$3:$AE$10,0))</f>
        <v>11</v>
      </c>
      <c r="L10" s="55" t="s">
        <v>201</v>
      </c>
      <c r="M10" s="7">
        <v>0</v>
      </c>
      <c r="N10" s="7">
        <f>INDEX('!참조_ENUM'!$F$3:$F$13,MATCH(O10,'!참조_ENUM'!$G$3:$G$13,0))</f>
        <v>200</v>
      </c>
      <c r="O10" s="59" t="s">
        <v>203</v>
      </c>
      <c r="P10" s="4">
        <v>0</v>
      </c>
      <c r="Q10" s="7">
        <v>0.2</v>
      </c>
      <c r="R10" s="4">
        <v>5000</v>
      </c>
      <c r="S10" s="4" t="s">
        <v>172</v>
      </c>
      <c r="T10" s="4">
        <v>0</v>
      </c>
      <c r="U10" s="4" t="b">
        <v>1</v>
      </c>
    </row>
    <row r="11" spans="1:21" x14ac:dyDescent="0.3">
      <c r="A11" s="7">
        <v>500007</v>
      </c>
      <c r="B11" s="7">
        <f>INDEX('!참조_ENUM'!$V$3:$V$13,MATCH(C11,'!참조_ENUM'!$W$3:$W$13,0))</f>
        <v>105</v>
      </c>
      <c r="C11" s="59" t="s">
        <v>198</v>
      </c>
      <c r="D11" s="4">
        <f>INDEX('!참조_ENUM'!$Z$3:$Z$6,MATCH(E11,'!참조_ENUM'!$AA$3:$AA$6,0))</f>
        <v>1</v>
      </c>
      <c r="E11" s="59" t="s">
        <v>200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INDEX('!참조_ENUM'!$AD$3:$AD$10,MATCH(L11,'!참조_ENUM'!$AE$3:$AE$10,0))</f>
        <v>11</v>
      </c>
      <c r="L11" s="55" t="s">
        <v>201</v>
      </c>
      <c r="M11" s="7">
        <v>0</v>
      </c>
      <c r="N11" s="7">
        <f>INDEX('!참조_ENUM'!$F$3:$F$13,MATCH(O11,'!참조_ENUM'!$G$3:$G$13,0))</f>
        <v>0</v>
      </c>
      <c r="O11" s="59" t="s">
        <v>185</v>
      </c>
      <c r="P11" s="4">
        <v>0</v>
      </c>
      <c r="Q11" s="7">
        <v>0</v>
      </c>
      <c r="R11" s="4">
        <v>3000</v>
      </c>
      <c r="S11" s="4" t="s">
        <v>115</v>
      </c>
      <c r="T11" s="4">
        <v>0</v>
      </c>
      <c r="U11" s="4" t="b">
        <v>0</v>
      </c>
    </row>
  </sheetData>
  <phoneticPr fontId="1" type="noConversion"/>
  <dataValidations count="1">
    <dataValidation type="list" allowBlank="1" showInputMessage="1" showErrorMessage="1" sqref="U5:U11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B324AAC-5A13-42AC-8334-D62D75A8A806}">
          <x14:formula1>
            <xm:f>'!참조_ENUM'!$W$3:$W$13</xm:f>
          </x14:formula1>
          <xm:sqref>C5:C11</xm:sqref>
        </x14:dataValidation>
        <x14:dataValidation type="list" allowBlank="1" showInputMessage="1" showErrorMessage="1" xr:uid="{60431816-10C9-4AF1-A6F4-776406013C0B}">
          <x14:formula1>
            <xm:f>'!참조_ENUM'!$AA$3:$AA$6</xm:f>
          </x14:formula1>
          <xm:sqref>E5:E11</xm:sqref>
        </x14:dataValidation>
        <x14:dataValidation type="list" allowBlank="1" showInputMessage="1" showErrorMessage="1" xr:uid="{00C8BE9C-E436-4DB9-BD86-B58B490A4DA2}">
          <x14:formula1>
            <xm:f>'!참조_ENUM'!$AE$3:$AE$10</xm:f>
          </x14:formula1>
          <xm:sqref>L5:L11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O5:O11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2024-01-09T03:32:56Z</dcterms:modified>
</cp:coreProperties>
</file>