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9D44188C-8A2C-43C8-ACD2-2AC64F10D92A}" xr6:coauthVersionLast="47" xr6:coauthVersionMax="47" xr10:uidLastSave="{00000000-0000-0000-0000-000000000000}"/>
  <bookViews>
    <workbookView xWindow="41715" yWindow="2790" windowWidth="34815" windowHeight="16545" activeTab="3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38" i="5"/>
  <c r="B39" i="5"/>
  <c r="B40" i="5"/>
  <c r="B41" i="5"/>
  <c r="AK7" i="1" l="1"/>
  <c r="AL7" i="1"/>
  <c r="AM7" i="1"/>
  <c r="AK8" i="1"/>
  <c r="AL8" i="1"/>
  <c r="AM8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Q6" i="1"/>
  <c r="R6" i="1"/>
  <c r="S6" i="1"/>
  <c r="Q7" i="1"/>
  <c r="R7" i="1"/>
  <c r="S7" i="1"/>
  <c r="AO1" i="1"/>
  <c r="E5" i="1" l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Q5" i="1"/>
  <c r="R5" i="1"/>
  <c r="S5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E11" i="5" l="1"/>
  <c r="E31" i="5"/>
  <c r="E32" i="5"/>
  <c r="E15" i="5"/>
  <c r="E21" i="5"/>
  <c r="E26" i="5"/>
  <c r="E27" i="5"/>
  <c r="E28" i="5"/>
  <c r="E29" i="5"/>
  <c r="E12" i="5"/>
  <c r="E36" i="5"/>
  <c r="E30" i="5"/>
  <c r="E13" i="5"/>
  <c r="E33" i="5"/>
  <c r="E34" i="5"/>
  <c r="E35" i="5"/>
  <c r="E17" i="5"/>
  <c r="E18" i="5"/>
  <c r="E22" i="5"/>
  <c r="E23" i="5"/>
  <c r="E14" i="5"/>
  <c r="E16" i="5"/>
  <c r="E37" i="5"/>
  <c r="E25" i="5"/>
  <c r="E10" i="5"/>
  <c r="E19" i="5"/>
  <c r="E24" i="5"/>
  <c r="E20" i="5"/>
  <c r="L36" i="3"/>
  <c r="L32" i="3"/>
  <c r="L31" i="3"/>
  <c r="L25" i="3"/>
  <c r="L18" i="3"/>
  <c r="L35" i="3"/>
  <c r="L30" i="3"/>
  <c r="L37" i="3"/>
  <c r="L34" i="3"/>
  <c r="L28" i="3"/>
  <c r="L24" i="3"/>
  <c r="L33" i="3"/>
  <c r="L27" i="3"/>
  <c r="L26" i="3"/>
  <c r="L23" i="3"/>
  <c r="L22" i="3"/>
  <c r="L20" i="3"/>
  <c r="L19" i="3"/>
  <c r="L21" i="3"/>
  <c r="L29" i="3"/>
  <c r="J36" i="3"/>
  <c r="J27" i="3"/>
  <c r="J24" i="3"/>
  <c r="J22" i="3"/>
  <c r="J35" i="3"/>
  <c r="J32" i="3"/>
  <c r="J31" i="3"/>
  <c r="J23" i="3"/>
  <c r="J34" i="3"/>
  <c r="J21" i="3"/>
  <c r="J33" i="3"/>
  <c r="J30" i="3"/>
  <c r="J37" i="3"/>
  <c r="J28" i="3"/>
  <c r="J18" i="3"/>
  <c r="J26" i="3"/>
  <c r="J25" i="3"/>
  <c r="J20" i="3"/>
  <c r="J19" i="3"/>
  <c r="J29" i="3"/>
  <c r="J39" i="3"/>
  <c r="J16" i="3"/>
  <c r="L39" i="3"/>
  <c r="L16" i="3"/>
  <c r="E38" i="5"/>
  <c r="E39" i="5"/>
  <c r="E40" i="5"/>
  <c r="E41" i="5"/>
  <c r="L42" i="3"/>
  <c r="L43" i="3"/>
  <c r="L44" i="3"/>
  <c r="L38" i="3"/>
  <c r="L40" i="3"/>
  <c r="L41" i="3"/>
  <c r="L45" i="3"/>
  <c r="L46" i="3"/>
  <c r="L47" i="3"/>
  <c r="J43" i="3"/>
  <c r="J44" i="3"/>
  <c r="J45" i="3"/>
  <c r="J38" i="3"/>
  <c r="J40" i="3"/>
  <c r="J41" i="3"/>
  <c r="J46" i="3"/>
  <c r="J47" i="3"/>
  <c r="J42" i="3"/>
  <c r="B5" i="7"/>
  <c r="B6" i="7"/>
  <c r="J17" i="3"/>
  <c r="E5" i="5"/>
  <c r="E6" i="5"/>
  <c r="E9" i="5"/>
  <c r="E8" i="5"/>
  <c r="E7" i="5"/>
  <c r="J5" i="3"/>
  <c r="J6" i="3"/>
  <c r="J7" i="3"/>
  <c r="J8" i="3"/>
  <c r="J9" i="3"/>
  <c r="J10" i="3"/>
  <c r="J11" i="3"/>
  <c r="J12" i="3"/>
  <c r="J13" i="3"/>
  <c r="J14" i="3"/>
  <c r="J15" i="3"/>
  <c r="L17" i="3"/>
  <c r="L11" i="3"/>
  <c r="L13" i="3"/>
  <c r="L14" i="3"/>
  <c r="L5" i="3"/>
  <c r="L6" i="3"/>
  <c r="L8" i="3"/>
  <c r="L12" i="3"/>
  <c r="L9" i="3"/>
  <c r="L7" i="3"/>
  <c r="L10" i="3"/>
  <c r="L15" i="3"/>
  <c r="B16" i="5"/>
  <c r="B15" i="5"/>
  <c r="B14" i="5"/>
  <c r="B13" i="5"/>
  <c r="B6" i="5"/>
  <c r="B7" i="5"/>
  <c r="B8" i="5"/>
  <c r="B9" i="5"/>
  <c r="B10" i="5"/>
  <c r="B11" i="5"/>
  <c r="B12" i="5"/>
  <c r="B5" i="5"/>
  <c r="A5" i="1" l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U5" i="1"/>
  <c r="V5" i="1"/>
  <c r="W5" i="1"/>
  <c r="U6" i="1"/>
  <c r="V6" i="1"/>
  <c r="W6" i="1"/>
  <c r="U7" i="1"/>
  <c r="V7" i="1"/>
  <c r="W7" i="1"/>
  <c r="U4" i="1"/>
  <c r="V4" i="1"/>
  <c r="W4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F4" i="1"/>
  <c r="F3" i="1"/>
  <c r="E4" i="1"/>
  <c r="D35" i="7" l="1"/>
  <c r="D24" i="7"/>
  <c r="D19" i="7"/>
  <c r="D18" i="7"/>
  <c r="D34" i="7"/>
  <c r="D31" i="7"/>
  <c r="D33" i="7"/>
  <c r="D26" i="7"/>
  <c r="D32" i="7"/>
  <c r="D30" i="7"/>
  <c r="D27" i="7"/>
  <c r="D23" i="7"/>
  <c r="D17" i="7"/>
  <c r="D29" i="7"/>
  <c r="D21" i="7"/>
  <c r="D20" i="7"/>
  <c r="D36" i="7"/>
  <c r="D28" i="7"/>
  <c r="D25" i="7"/>
  <c r="D22" i="7"/>
  <c r="B9" i="8"/>
  <c r="D9" i="8"/>
  <c r="D8" i="8"/>
  <c r="D6" i="8"/>
  <c r="D7" i="8"/>
  <c r="D5" i="8"/>
  <c r="B6" i="8"/>
  <c r="B7" i="8"/>
  <c r="B5" i="8"/>
  <c r="B8" i="8"/>
  <c r="D7" i="7"/>
  <c r="D16" i="7"/>
  <c r="D14" i="7"/>
  <c r="D5" i="7"/>
  <c r="D15" i="7"/>
  <c r="D13" i="7"/>
  <c r="D10" i="7"/>
  <c r="D8" i="7"/>
  <c r="D12" i="7"/>
  <c r="D9" i="7"/>
  <c r="D11" i="7"/>
  <c r="D6" i="7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K9" i="8" l="1"/>
  <c r="F35" i="7"/>
  <c r="F31" i="7"/>
  <c r="F34" i="7"/>
  <c r="F27" i="7"/>
  <c r="F25" i="7"/>
  <c r="F21" i="7"/>
  <c r="F17" i="7"/>
  <c r="F33" i="7"/>
  <c r="F24" i="7"/>
  <c r="F23" i="7"/>
  <c r="F20" i="7"/>
  <c r="F18" i="7"/>
  <c r="F32" i="7"/>
  <c r="F22" i="7"/>
  <c r="F36" i="7"/>
  <c r="F30" i="7"/>
  <c r="F29" i="7"/>
  <c r="F26" i="7"/>
  <c r="F19" i="7"/>
  <c r="F28" i="7"/>
  <c r="E36" i="3"/>
  <c r="E35" i="3"/>
  <c r="E31" i="3"/>
  <c r="E27" i="3"/>
  <c r="E24" i="3"/>
  <c r="E22" i="3"/>
  <c r="E19" i="3"/>
  <c r="E34" i="3"/>
  <c r="E23" i="3"/>
  <c r="E33" i="3"/>
  <c r="E32" i="3"/>
  <c r="E26" i="3"/>
  <c r="E25" i="3"/>
  <c r="E21" i="3"/>
  <c r="E20" i="3"/>
  <c r="E18" i="3"/>
  <c r="E30" i="3"/>
  <c r="E28" i="3"/>
  <c r="E37" i="3"/>
  <c r="E29" i="3"/>
  <c r="E16" i="3"/>
  <c r="E39" i="3"/>
  <c r="E43" i="3"/>
  <c r="E44" i="3"/>
  <c r="E45" i="3"/>
  <c r="E38" i="3"/>
  <c r="E40" i="3"/>
  <c r="E41" i="3"/>
  <c r="E42" i="3"/>
  <c r="E46" i="3"/>
  <c r="E47" i="3"/>
  <c r="K8" i="8"/>
  <c r="K7" i="8"/>
  <c r="K6" i="8"/>
  <c r="K5" i="8"/>
  <c r="F16" i="7"/>
  <c r="F15" i="7"/>
  <c r="F14" i="7"/>
  <c r="F13" i="7"/>
  <c r="F12" i="7"/>
  <c r="F11" i="7"/>
  <c r="F10" i="7"/>
  <c r="F9" i="7"/>
  <c r="F8" i="7"/>
  <c r="F6" i="7"/>
  <c r="F5" i="7"/>
  <c r="F7" i="7"/>
  <c r="E12" i="3"/>
  <c r="E11" i="3"/>
  <c r="E10" i="3"/>
  <c r="E6" i="3"/>
  <c r="E13" i="3"/>
  <c r="E9" i="3"/>
  <c r="E15" i="3"/>
  <c r="E14" i="3"/>
  <c r="E8" i="3"/>
  <c r="E7" i="3"/>
  <c r="E5" i="3"/>
  <c r="E17" i="3"/>
  <c r="B7" i="7" l="1"/>
  <c r="B13" i="7"/>
  <c r="B9" i="7"/>
  <c r="B15" i="7"/>
  <c r="B16" i="7"/>
  <c r="B10" i="7"/>
  <c r="B8" i="7"/>
  <c r="B14" i="7"/>
  <c r="B11" i="7"/>
  <c r="B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290DF00E-F94E-47F0-8D15-BF0457C96BA4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P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<sst xmlns="http://schemas.openxmlformats.org/spreadsheetml/2006/main" count="867" uniqueCount="291">
  <si>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</si>
  <si>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</si>
  <si>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</si>
  <si>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</si>
  <si>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</si>
  <si>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</si>
  <si>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</si>
  <si>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</si>
  <si>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</si>
  <si>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</si>
  <si>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</si>
  <si>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</si>
  <si>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</si>
  <si>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</si>
  <si>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</si>
  <si>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</si>
  <si>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</si>
  <si>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</si>
  <si>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</si>
  <si>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</si>
  <si>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</si>
  <si>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</si>
  <si>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</si>
  <si>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</si>
  <si>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</si>
  <si>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</si>
  <si>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</si>
  <si>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</si>
  <si>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</si>
  <si>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</si>
  <si>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</si>
  <si>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</si>
  <si>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</si>
  <si>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</si>
  <si>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</si>
  <si>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</si>
  <si>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</si>
  <si>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</si>
  <si>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</si>
  <si>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</si>
  <si>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</si>
  <si>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</si>
  <si>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</si>
  <si>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</si>
  <si>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</si>
  <si>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</si>
  <si>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</si>
  <si>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</si>
  <si>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</si>
  <si>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</si>
  <si>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</si>
  <si>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</si>
  <si>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</si>
  <si>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</si>
  <si>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</si>
  <si>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</si>
  <si>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</si>
  <si>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</si>
  <si>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</si>
  <si>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</si>
  <si>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</si>
  <si>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</si>
  <si>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</si>
  <si>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</si>
  <si>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</si>
  <si>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</si>
  <si>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</si>
  <si>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</si>
  <si>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</si>
  <si>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</si>
  <si>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</si>
  <si>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</si>
  <si>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</si>
  <si>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</si>
  <si>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</si>
  <si>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</si>
  <si>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</si>
  <si>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</si>
  <si>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</si>
  <si>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</si>
  <si>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</si>
  <si>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</si>
  <si>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</si>
  <si>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</si>
  <si>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</si>
  <si>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</si>
  <si>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</si>
  <si>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</si>
  <si>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</si>
  <si>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</si>
  <si>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</si>
  <si>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</si>
  <si>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</si>
  <si>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</si>
  <si>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</si>
  <si>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</si>
  <si>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</si>
  <si>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</si>
  <si>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</si>
  <si>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</si>
  <si>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</si>
  <si>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</si>
  <si>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</si>
  <si>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</si>
  <si>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</si>
  <si>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</si>
  <si>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</si>
  <si>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</si>
  <si>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</si>
  <si>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</si>
  <si>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</si>
  <si>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</si>
  <si>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</si>
  <si>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</si>
  <si>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</si>
  <si>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</si>
  <si>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</si>
  <si>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</si>
  <si>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</si>
  <si>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</si>
  <si>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</si>
  <si>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</si>
  <si>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</si>
  <si>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</si>
  <si>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</si>
  <si>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</si>
  <si>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</si>
  <si>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</si>
  <si>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</si>
  <si>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</si>
  <si>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</si>
  <si>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</si>
  <si>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</si>
  <si>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 피해 감소</t>
  </si>
  <si>
    <t>101 중독</t>
  </si>
  <si>
    <t>102 기절</t>
  </si>
  <si>
    <t>105 빙결</t>
  </si>
  <si>
    <t>2 피격 횟수 제한</t>
  </si>
  <si>
    <t>1 시간 지속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</si>
  <si>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</si>
  <si>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</si>
  <si>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</si>
  <si>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</si>
  <si>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</si>
  <si>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</si>
  <si>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cast_effect_path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</si>
  <si>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</si>
  <si>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</si>
  <si>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</si>
  <si>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</si>
  <si>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</si>
  <si>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</si>
  <si>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</si>
  <si>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</si>
  <si>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</si>
  <si>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</si>
  <si>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</si>
  <si>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</si>
  <si>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</si>
  <si>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</si>
  <si>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</si>
  <si>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</si>
  <si>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</si>
  <si>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</si>
  <si>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</si>
  <si>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</si>
  <si>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Assets/AssetResources/Prefabs/Effects/Skill/Right/Monster/SkillEffect_Enemy_Bomber_Attack_Hit</t>
  </si>
  <si>
    <t>스킬 타입(기획)</t>
  </si>
  <si>
    <t>#skill_type</t>
  </si>
  <si>
    <t>1 일반 공격</t>
  </si>
  <si>
    <t>2 스킬 공격 1</t>
  </si>
  <si>
    <t>Assets/AssetResources/Prefabs/Effects/Skill/Right/Monster/SkillEffect_Enemy_Tanker_Attack_Hit</t>
  </si>
  <si>
    <t>skill_type</t>
    <phoneticPr fontId="1" type="noConversion"/>
  </si>
  <si>
    <t>궁극기 타겟 스킬 id</t>
    <phoneticPr fontId="1" type="noConversion"/>
  </si>
  <si>
    <t>target_skill_id</t>
    <phoneticPr fontId="1" type="noConversion"/>
  </si>
  <si>
    <t>string[]</t>
    <phoneticPr fontId="1" type="noConversion"/>
  </si>
  <si>
    <t>key_1:int</t>
    <phoneticPr fontId="1" type="noConversion"/>
  </si>
  <si>
    <t>속성</t>
    <phoneticPr fontId="1" type="noConversion"/>
  </si>
  <si>
    <t>요력</t>
  </si>
  <si>
    <t>#attack_attribute_type</t>
    <phoneticPr fontId="1" type="noConversion"/>
  </si>
  <si>
    <t>기획 확인용</t>
    <phoneticPr fontId="1" type="noConversion"/>
  </si>
  <si>
    <t>1 물리 대미지</t>
  </si>
  <si>
    <t>attribute_type</t>
    <phoneticPr fontId="1" type="noConversion"/>
  </si>
  <si>
    <t>ENUM:ATTRIBUTE_TYPE:NONE</t>
    <phoneticPr fontId="1" type="noConversion"/>
  </si>
  <si>
    <t>201 공격력 배율 계산</t>
  </si>
  <si>
    <t>210 피해량 배율 계산</t>
  </si>
  <si>
    <t>203 최대 체력 배율 값</t>
  </si>
  <si>
    <t>절망의 구슬</t>
  </si>
  <si>
    <t>암흑의 포식</t>
  </si>
  <si>
    <t>공포의 강림</t>
  </si>
  <si>
    <t>일반공격</t>
    <phoneticPr fontId="1" type="noConversion"/>
  </si>
  <si>
    <t>3 스킬 공격 2</t>
  </si>
  <si>
    <t>4 궁극기</t>
  </si>
  <si>
    <t>원거리 전방 1명 공격(1히트)</t>
    <phoneticPr fontId="1" type="noConversion"/>
  </si>
  <si>
    <t>원거리 전방 1명 공격</t>
    <phoneticPr fontId="1" type="noConversion"/>
  </si>
  <si>
    <t>원거리 전체 공격(1히트)</t>
    <phoneticPr fontId="1" type="noConversion"/>
  </si>
  <si>
    <t>00_common</t>
  </si>
  <si>
    <t>00_skill_01</t>
  </si>
  <si>
    <t>00_skill_02</t>
  </si>
  <si>
    <t>엘리자베스/평타/가까운 대상 단일 공격</t>
  </si>
  <si>
    <t>엘리자베스/스킬1/가까운 대상 단일 공격</t>
  </si>
  <si>
    <t>엘리자베스/스킬1/방어력 감소</t>
  </si>
  <si>
    <t>엘리자베스/스킬2/전체 공격</t>
  </si>
  <si>
    <t>엘리자베스/스킬2/명중 감소</t>
  </si>
  <si>
    <t>엘리자베스/궁극/전체공격</t>
  </si>
  <si>
    <t>엘리자베스/궁극/방어력 감소</t>
  </si>
  <si>
    <t>엘리자베스/궁극/명중 감소</t>
  </si>
  <si>
    <t>2 전체 선택</t>
  </si>
  <si>
    <t>전체 공격 등 대표 이펙트 하나만 발현되는 이펙트</t>
  </si>
  <si>
    <t>16,16,16,16,16,20</t>
    <phoneticPr fontId="1" type="noConversion"/>
  </si>
  <si>
    <t>apply_1</t>
  </si>
  <si>
    <t>apply_2</t>
  </si>
  <si>
    <t>summon_shoot</t>
  </si>
  <si>
    <t>21000101</t>
  </si>
  <si>
    <t>21000201</t>
  </si>
  <si>
    <t>21000211</t>
  </si>
  <si>
    <t>21000401</t>
  </si>
  <si>
    <t>21000312</t>
  </si>
  <si>
    <t>21000601</t>
  </si>
  <si>
    <t>21000411</t>
  </si>
  <si>
    <t>21000412</t>
  </si>
  <si>
    <t>마력</t>
  </si>
  <si>
    <t>2 마법 대미지</t>
  </si>
  <si>
    <t>112 물리 방어력 감소</t>
  </si>
  <si>
    <t>202 방어력 배율 계산</t>
  </si>
  <si>
    <t>110 물리 공격력 감소</t>
  </si>
  <si>
    <t>131 명중 감소</t>
  </si>
  <si>
    <t>LvUp고정</t>
    <phoneticPr fontId="1" type="noConversion"/>
  </si>
  <si>
    <t>LvUp배율</t>
    <phoneticPr fontId="1" type="noConversion"/>
  </si>
  <si>
    <t>up_value</t>
    <phoneticPr fontId="1" type="noConversion"/>
  </si>
  <si>
    <t>up_multiple</t>
    <phoneticPr fontId="1" type="noConversion"/>
  </si>
  <si>
    <t>LvUp확률</t>
    <phoneticPr fontId="1" type="noConversion"/>
  </si>
  <si>
    <t>up_rate</t>
    <phoneticPr fontId="1" type="noConversion"/>
  </si>
  <si>
    <t>상태이상효과 아이콘</t>
    <phoneticPr fontId="1" type="noConversion"/>
  </si>
  <si>
    <t>icon_path</t>
    <phoneticPr fontId="1" type="noConversion"/>
  </si>
  <si>
    <t>00_ultimate_enemy</t>
    <phoneticPr fontId="1" type="noConversion"/>
  </si>
  <si>
    <t>Assets/AssetResources/Prefabs/Effects/Skill/Right/Elizabeth/SkillEffect_Enemy_Elizabeth_Skill1_01_Cast</t>
  </si>
  <si>
    <t>Assets/AssetResources/Prefabs/Effects/Skill/Right/Elizabeth/SkillEffect_Enemy_Elizabeth_Skill3_01_Cast</t>
  </si>
  <si>
    <t>Assets/AssetResources/Prefabs/Effects/Skill/Right/Elizabeth/SkillEffect_Enemy_Elizabeth_Attack_01_Bullet</t>
    <phoneticPr fontId="1" type="noConversion"/>
  </si>
  <si>
    <t>Assets/AssetResources/Prefabs/Effects/Skill/Right/Elizabeth/SkillEffect_Enemy_Elizabeth_Skill3_01_Hit</t>
    <phoneticPr fontId="1" type="noConversion"/>
  </si>
  <si>
    <t>Assets/AssetResources/Prefabs/Effects/Skill/Right/Elizabeth/SkillEffect_Enemy_Elizabeth_Skill3_01_Bullet</t>
  </si>
  <si>
    <t>Assets/AssetResources/Prefabs/Effects/Skill/Right/Elizabeth/SkillEffect_Enemy_Elizabeth_Attack_01_Hit</t>
    <phoneticPr fontId="1" type="noConversion"/>
  </si>
  <si>
    <t>Assets/AssetResources/Prefabs/Effects/Skill/Left/Elizabeth/SkillEffect_Elizabeth_Skill1_01_Hit_Ground</t>
    <phoneticPr fontId="1" type="noConversion"/>
  </si>
  <si>
    <t>Assets/AssetResources/Prefabs/Effects/Skill/Left/Elizabeth/SkillEffect_Elizabeth_Skill1_01_Hit_Front</t>
    <phoneticPr fontId="1" type="noConversion"/>
  </si>
  <si>
    <t>Assets/AssetResources/Prefabs/Effects/Skill/Right/Elizabeth/SkillEffect_Enemy_Elizabeth_Skill2_01_Cast_Ground,Assets/AssetResources/Prefabs/Effects/Skill/Right/Elizabeth/SkillEffect_Enemy_Elizabeth_Skill2_01_Cast_Front</t>
    <phoneticPr fontId="1" type="noConversion"/>
  </si>
  <si>
    <t>Assets/AssetResources/Textures/Icons/Duration/Icon_DummyBuff01</t>
  </si>
  <si>
    <t>Assets/AssetResources/Textures/Icons/Duration/Icon_DummyDefense07</t>
  </si>
  <si>
    <t>Assets/AssetResources/Textures/Icons/Duration/Icon_DummyDefense05</t>
  </si>
  <si>
    <t>Assets/AssetResources/Textures/Icons/Duration/Icon_DummyDefense06</t>
  </si>
  <si>
    <t>Assets/AssetResources/Textures/Icons/Duration/Icon_DummyDefense01</t>
  </si>
  <si>
    <t>Assets/AssetResources/Textures/Icons/Duration/Icon_DummyDefense02</t>
  </si>
  <si>
    <t>Assets/AssetResources/Textures/Icons/Duration/Icon_DummyDefense04</t>
  </si>
  <si>
    <t>적 전체 공격</t>
    <phoneticPr fontId="1" type="noConversion"/>
  </si>
  <si>
    <t>아군/방어력 증가</t>
    <phoneticPr fontId="1" type="noConversion"/>
  </si>
  <si>
    <t>방어력 증가</t>
    <phoneticPr fontId="1" type="noConversion"/>
  </si>
  <si>
    <t>Assets/AssetResources/Prefabs/Effects/Skill/Ultimate/SkillEffect_Eileen_Ultimate_Defence_Up</t>
  </si>
  <si>
    <t>108 물리 방어력 증가</t>
  </si>
  <si>
    <t>Assets/AssetResources/Textures/Icons/Duration/Icon_DummyBuff03</t>
  </si>
  <si>
    <t>207 명중률 배율 계산</t>
  </si>
  <si>
    <t>근딜/일반 공격/전기</t>
    <phoneticPr fontId="1" type="noConversion"/>
  </si>
  <si>
    <t>근딜/일반 공격/마력</t>
    <phoneticPr fontId="1" type="noConversion"/>
  </si>
  <si>
    <t>근딜/일반 공격/요력</t>
    <phoneticPr fontId="1" type="noConversion"/>
  </si>
  <si>
    <t>근딜/일반 공격/베리타리움</t>
    <phoneticPr fontId="1" type="noConversion"/>
  </si>
  <si>
    <t>normal attack</t>
    <phoneticPr fontId="1" type="noConversion"/>
  </si>
  <si>
    <t>탱커/일반 공격/전기</t>
  </si>
  <si>
    <t>탱커/일반 공격/마력</t>
  </si>
  <si>
    <t>탱커/일반 공격/요력</t>
  </si>
  <si>
    <t>탱커/일반 공격/베리타리움</t>
  </si>
  <si>
    <t>원딜/일반 공격/전기</t>
  </si>
  <si>
    <t>원딜/일반 공격/마력</t>
  </si>
  <si>
    <t>원딜/일반 공격/요력</t>
  </si>
  <si>
    <t>원딜/일반 공격/베리타리움</t>
  </si>
  <si>
    <t>원딜_범위/일반 공격/전기</t>
  </si>
  <si>
    <t>원딜_범위/일반 공격/마력</t>
  </si>
  <si>
    <t>원딜_범위/일반 공격/요력</t>
  </si>
  <si>
    <t>원딜_범위/일반 공격/베리타리움</t>
  </si>
  <si>
    <t>서폿/일반 공격/전기</t>
  </si>
  <si>
    <t>서폿/일반 공격/마력</t>
  </si>
  <si>
    <t>서폿/일반 공격/요력</t>
  </si>
  <si>
    <t>서폿/일반 공격/베리타리움</t>
  </si>
  <si>
    <t>6 가장 가까운 적 선택 (순번 컬럼을 연동하여 앞에서부터의 순서대로)</t>
    <phoneticPr fontId="1" type="noConversion"/>
  </si>
  <si>
    <t>전기</t>
  </si>
  <si>
    <t>베리타리움</t>
  </si>
  <si>
    <t>Assets/AssetResources/Prefabs/Effects/Skill/Right/Tank_Front/SkillEffect_Tankfront_Electric_Attack_01_Cast</t>
    <phoneticPr fontId="1" type="noConversion"/>
  </si>
  <si>
    <t>Assets/AssetResources/Prefabs/Effects/Skill/Right/Tank_Front/SkillEffect_Tankfront_Mana_Attack_01_Cast</t>
    <phoneticPr fontId="1" type="noConversion"/>
  </si>
  <si>
    <t>Assets/AssetResources/Prefabs/Effects/Skill/Right/Tank_Front/SkillEffect_Tankfront_Charm_Attack_01_Cast</t>
    <phoneticPr fontId="1" type="noConversion"/>
  </si>
  <si>
    <t>Assets/AssetResources/Prefabs/Effects/Skill/Right/Tank_Front/SkillEffect_Tankfront_Veritarium_Attack_01_Cast</t>
    <phoneticPr fontId="1" type="noConversion"/>
  </si>
  <si>
    <t>Assets/AssetResources/Prefabs/Effects/Skill/Right/Tank_Front/SkillEffect_Tankfront_Electric_Attack_01_Hit</t>
    <phoneticPr fontId="1" type="noConversion"/>
  </si>
  <si>
    <t>Assets/AssetResources/Prefabs/Effects/Skill/Right/Tank_Front/SkillEffect_Tankfront_Mana_Attack_01_Hit</t>
  </si>
  <si>
    <t>Assets/AssetResources/Prefabs/Effects/Skill/Right/Tank_Front/SkillEffect_Tankfront_Charm_Attack_01_Hit</t>
  </si>
  <si>
    <t>Assets/AssetResources/Prefabs/Effects/Skill/Right/Tank_Front/SkillEffect_Tankfront_Veritarium_Attack_01_Hit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</si>
</sst>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" xfId="0" applyBorder="1" applyProtection="1">
      <alignment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7" borderId="4" xfId="0" applyFill="1" applyBorder="1" applyProtection="1">
      <alignment vertical="center"/>
      <protection locked="0"/>
    </xf>
    <xf numFmtId="0" fontId="0" fillId="6" borderId="4" xfId="0" applyFill="1" applyBorder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7" borderId="7" xfId="0" applyFill="1" applyBorder="1" applyProtection="1">
      <alignment vertical="center"/>
      <protection locked="0"/>
    </xf>
    <xf numFmtId="0" fontId="0" fillId="6" borderId="7" xfId="0" applyFill="1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4" borderId="12" xfId="0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0" borderId="16" xfId="0" applyBorder="1" applyProtection="1">
      <alignment vertical="center"/>
      <protection locked="0"/>
    </xf>
    <xf numFmtId="0" fontId="0" fillId="6" borderId="17" xfId="0" applyFill="1" applyBorder="1">
      <alignment vertical="center"/>
    </xf>
    <xf numFmtId="0" fontId="0" fillId="7" borderId="17" xfId="0" applyFill="1" applyBorder="1">
      <alignment vertical="center"/>
    </xf>
    <xf numFmtId="0" fontId="0" fillId="6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17" xfId="0" applyBorder="1">
      <alignment vertical="center"/>
    </xf>
    <xf numFmtId="0" fontId="0" fillId="0" borderId="17" xfId="0" applyBorder="1" applyAlignment="1">
      <alignment horizontal="left" vertical="center"/>
    </xf>
    <xf numFmtId="0" fontId="0" fillId="0" borderId="24" xfId="0" applyBorder="1">
      <alignment vertical="center"/>
    </xf>
    <xf numFmtId="0" fontId="2" fillId="3" borderId="1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2" xfId="0" applyFill="1" applyBorder="1" applyProtection="1">
      <alignment vertical="center"/>
      <protection locked="0"/>
    </xf>
    <xf numFmtId="0" fontId="0" fillId="0" borderId="26" xfId="0" applyBorder="1" applyProtection="1">
      <alignment vertical="center"/>
      <protection locked="0"/>
    </xf>
    <xf numFmtId="0" fontId="0" fillId="0" borderId="27" xfId="0" applyBorder="1" applyProtection="1">
      <alignment vertical="center"/>
      <protection locked="0"/>
    </xf>
    <xf numFmtId="0" fontId="0" fillId="0" borderId="17" xfId="0" applyBorder="1" applyProtection="1">
      <alignment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24" xfId="0" applyBorder="1" applyProtection="1">
      <alignment vertical="center"/>
      <protection locked="0"/>
    </xf>
    <xf numFmtId="0" fontId="0" fillId="0" borderId="23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6" borderId="3" xfId="0" applyFill="1" applyBorder="1" applyProtection="1">
      <alignment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10" xfId="0" applyFill="1" applyBorder="1" applyProtection="1">
      <alignment vertical="center"/>
      <protection locked="0"/>
    </xf>
    <xf numFmtId="0" fontId="0" fillId="6" borderId="5" xfId="0" applyFill="1" applyBorder="1" applyProtection="1">
      <alignment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11" xfId="0" applyFill="1" applyBorder="1" applyProtection="1">
      <alignment vertical="center"/>
      <protection locked="0"/>
    </xf>
    <xf numFmtId="0" fontId="0" fillId="6" borderId="6" xfId="0" applyFill="1" applyBorder="1" applyProtection="1">
      <alignment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Protection="1">
      <alignment vertical="center"/>
      <protection locked="0"/>
    </xf>
    <xf numFmtId="0" fontId="0" fillId="6" borderId="25" xfId="0" applyFill="1" applyBorder="1" applyProtection="1">
      <alignment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18" xfId="0" applyFill="1" applyBorder="1" applyProtection="1">
      <alignment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PCSkillTable.xlsx" TargetMode="External"/><Relationship Id="rId1" Type="http://schemas.openxmlformats.org/officeDocument/2006/relationships/externalLinkPath" Target="PCSkill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ATTACK_RATE</v>
          </cell>
          <cell r="B5">
            <v>201</v>
          </cell>
          <cell r="C5" t="str">
            <v>201 공격력 배율 계산</v>
          </cell>
        </row>
        <row r="6">
          <cell r="A6" t="str">
            <v>DEFENSE_RATE</v>
          </cell>
          <cell r="B6">
            <v>202</v>
          </cell>
          <cell r="C6" t="str">
            <v>202 방어력 배율 계산</v>
          </cell>
        </row>
        <row r="7">
          <cell r="A7" t="str">
            <v>MAX_LIFE_RATE</v>
          </cell>
          <cell r="B7">
            <v>203</v>
          </cell>
          <cell r="C7" t="str">
            <v>203 최대 체력 배율 값</v>
          </cell>
        </row>
        <row r="8">
          <cell r="A8" t="str">
            <v>LIFE_RATE</v>
          </cell>
          <cell r="B8">
            <v>204</v>
          </cell>
          <cell r="C8" t="str">
            <v>204 현재 체력 배율 계산</v>
          </cell>
        </row>
        <row r="9">
          <cell r="A9" t="str">
            <v>CRITICAL_CHANCE_RATE</v>
          </cell>
          <cell r="B9">
            <v>205</v>
          </cell>
          <cell r="C9" t="str">
            <v>205 크리티컬 확률 배율 계산</v>
          </cell>
        </row>
        <row r="10">
          <cell r="A10" t="str">
            <v>CRITICAL_POWER_ADD_RATE</v>
          </cell>
          <cell r="B10">
            <v>206</v>
          </cell>
          <cell r="C10" t="str">
            <v>206 크리티컬 파워 배율 계산</v>
          </cell>
        </row>
        <row r="11">
          <cell r="A11" t="str">
            <v>ACCURACY_RATE</v>
          </cell>
          <cell r="B11">
            <v>207</v>
          </cell>
          <cell r="C11" t="str">
            <v>207 명중률 배율 계산</v>
          </cell>
        </row>
        <row r="12">
          <cell r="A12" t="str">
            <v>EVASION_RATE</v>
          </cell>
          <cell r="B12">
            <v>208</v>
          </cell>
          <cell r="C12" t="str">
            <v>208 회피율 배율 계산</v>
          </cell>
        </row>
        <row r="13">
          <cell r="A13" t="str">
            <v>HEAL_RATE</v>
          </cell>
          <cell r="B13">
            <v>209</v>
          </cell>
          <cell r="C13" t="str">
            <v>209 회복량 배율 계산</v>
          </cell>
        </row>
        <row r="14">
          <cell r="A14" t="str">
            <v>DAMAGE</v>
          </cell>
          <cell r="B14">
            <v>210</v>
          </cell>
          <cell r="C14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pc_skill_group"/>
      <sheetName val="pc_skill_data"/>
      <sheetName val="pc_skill_onetime"/>
      <sheetName val="pc_skill_duration"/>
    </sheetNames>
    <sheetDataSet>
      <sheetData sheetId="0">
        <row r="3">
          <cell r="AP3">
            <v>0</v>
          </cell>
          <cell r="AQ3" t="str">
            <v>NONE</v>
          </cell>
        </row>
        <row r="4">
          <cell r="AP4">
            <v>1</v>
          </cell>
          <cell r="AQ4" t="str">
            <v>전기</v>
          </cell>
        </row>
        <row r="5">
          <cell r="AP5">
            <v>2</v>
          </cell>
          <cell r="AQ5" t="str">
            <v>베리타리움</v>
          </cell>
        </row>
        <row r="6">
          <cell r="AP6">
            <v>3</v>
          </cell>
          <cell r="AQ6" t="str">
            <v>요력</v>
          </cell>
        </row>
        <row r="7">
          <cell r="AP7">
            <v>4</v>
          </cell>
          <cell r="AQ7" t="str">
            <v>마력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workbookViewId="0">
      <selection activeCell="E14" sqref="E14:G22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8.25" bestFit="1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6.25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ATTACK_RATE</v>
      </c>
      <c r="F4" s="4">
        <f>'[1]@stat'!$B5</f>
        <v>201</v>
      </c>
      <c r="G4" s="4" t="str">
        <f>'[1]@stat'!$C5</f>
        <v>201 공격력 배율 계산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PHYSICS_DAMAGE</v>
      </c>
      <c r="R4" s="8">
        <f>'[1]@onetime_effect_type'!$B5</f>
        <v>1</v>
      </c>
      <c r="S4" s="8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DEFENSE_RATE</v>
      </c>
      <c r="F5" s="4">
        <f>'[1]@stat'!$B6</f>
        <v>202</v>
      </c>
      <c r="G5" s="4" t="str">
        <f>'[1]@stat'!$C6</f>
        <v>202 방어력 배율 계산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MAGIC_DAMAGE</v>
      </c>
      <c r="R5" s="8">
        <f>'[1]@onetime_effect_type'!$B6</f>
        <v>2</v>
      </c>
      <c r="S5" s="8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MAX_LIFE_RATE</v>
      </c>
      <c r="F6" s="4">
        <f>'[1]@stat'!$B7</f>
        <v>203</v>
      </c>
      <c r="G6" s="4" t="str">
        <f>'[1]@stat'!$C7</f>
        <v>203 최대 체력 배율 값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8" t="str">
        <f>'[1]@onetime_effect_type'!$A7</f>
        <v>LIFE_RECOVERY</v>
      </c>
      <c r="R6" s="8">
        <f>'[1]@onetime_effect_type'!$B7</f>
        <v>3</v>
      </c>
      <c r="S6" s="8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LIFE_RATE</v>
      </c>
      <c r="F7" s="4">
        <f>'[1]@stat'!$B8</f>
        <v>204</v>
      </c>
      <c r="G7" s="4" t="str">
        <f>'[1]@stat'!$C8</f>
        <v>204 현재 체력 배율 계산</v>
      </c>
      <c r="Q7" s="8" t="str">
        <f>'[1]@onetime_effect_type'!$A8</f>
        <v>NONE_EFFECT</v>
      </c>
      <c r="R7" s="8">
        <f>'[1]@onetime_effect_type'!$B8</f>
        <v>4</v>
      </c>
      <c r="S7" s="8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CRITICAL_CHANCE_RATE</v>
      </c>
      <c r="F8" s="4">
        <f>'[1]@stat'!$B9</f>
        <v>205</v>
      </c>
      <c r="G8" s="4" t="str">
        <f>'[1]@stat'!$C9</f>
        <v>205 크리티컬 확률 배율 계산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CRITICAL_POWER_ADD_RATE</v>
      </c>
      <c r="F9" s="4">
        <f>'[1]@stat'!$B10</f>
        <v>206</v>
      </c>
      <c r="G9" s="4" t="str">
        <f>'[1]@stat'!$C10</f>
        <v>206 크리티컬 파워 배율 계산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ACCURACY_RATE</v>
      </c>
      <c r="F10" s="4">
        <f>'[1]@stat'!$B11</f>
        <v>207</v>
      </c>
      <c r="G10" s="4" t="str">
        <f>'[1]@stat'!$C11</f>
        <v>207 명중률 배율 계산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EVASION_RATE</v>
      </c>
      <c r="F11" s="4">
        <f>'[1]@stat'!$B12</f>
        <v>208</v>
      </c>
      <c r="G11" s="4" t="str">
        <f>'[1]@stat'!$C12</f>
        <v>208 회피율 배율 계산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HEAL_RATE</v>
      </c>
      <c r="F12" s="4">
        <f>'[1]@stat'!$B13</f>
        <v>209</v>
      </c>
      <c r="G12" s="4" t="str">
        <f>'[1]@stat'!$C13</f>
        <v>209 회복량 배율 계산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210</v>
      </c>
      <c r="G13" s="4" t="str">
        <f>'[1]@stat'!$C14</f>
        <v>210 피해량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K41"/>
  <sheetViews>
    <sheetView workbookViewId="0">
      <pane xSplit="2" ySplit="4" topLeftCell="J5" activePane="bottomRight" state="frozen"/>
      <selection pane="topRight" activeCell="C1" sqref="C1"/>
      <selection pane="bottomLeft" activeCell="A5" sqref="A5"/>
      <selection pane="bottomRight" activeCell="K22" sqref="K22"/>
    </sheetView>
  </sheetViews>
  <sheetFormatPr defaultRowHeight="16.5" x14ac:dyDescent="0.3"/>
  <cols>
    <col min="1" max="1" width="17.125" bestFit="1" customWidth="1"/>
    <col min="2" max="2" width="49.5" customWidth="1"/>
    <col min="3" max="3" width="13.75" customWidth="1"/>
    <col min="4" max="4" width="14.375" bestFit="1" customWidth="1"/>
    <col min="5" max="6" width="14.375" customWidth="1"/>
    <col min="7" max="7" width="33.875" customWidth="1"/>
    <col min="8" max="8" width="18.375" customWidth="1"/>
    <col min="9" max="9" width="61.75" customWidth="1"/>
    <col min="10" max="10" width="13" bestFit="1" customWidth="1"/>
    <col min="11" max="11" width="188.5" customWidth="1"/>
  </cols>
  <sheetData>
    <row r="1" spans="1:11" x14ac:dyDescent="0.3">
      <c r="A1" t="s">
        <v>34</v>
      </c>
    </row>
    <row r="2" spans="1:11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167</v>
      </c>
      <c r="G2" s="1" t="s">
        <v>30</v>
      </c>
      <c r="H2" s="1" t="s">
        <v>173</v>
      </c>
      <c r="I2" s="1" t="s">
        <v>109</v>
      </c>
      <c r="J2" s="1" t="s">
        <v>70</v>
      </c>
      <c r="K2" s="1" t="s">
        <v>144</v>
      </c>
    </row>
    <row r="3" spans="1:11" x14ac:dyDescent="0.3">
      <c r="A3" s="2" t="s">
        <v>176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118</v>
      </c>
      <c r="G3" s="2" t="s">
        <v>3</v>
      </c>
      <c r="H3" s="2" t="s">
        <v>0</v>
      </c>
      <c r="I3" s="2" t="s">
        <v>3</v>
      </c>
      <c r="J3" s="2" t="s">
        <v>3</v>
      </c>
      <c r="K3" s="2" t="s">
        <v>175</v>
      </c>
    </row>
    <row r="4" spans="1:11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172</v>
      </c>
      <c r="F4" s="3" t="s">
        <v>168</v>
      </c>
      <c r="G4" s="3" t="s">
        <v>29</v>
      </c>
      <c r="H4" s="3" t="s">
        <v>174</v>
      </c>
      <c r="I4" s="3" t="s">
        <v>110</v>
      </c>
      <c r="J4" s="3" t="s">
        <v>71</v>
      </c>
      <c r="K4" s="3" t="s">
        <v>145</v>
      </c>
    </row>
    <row r="5" spans="1:11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f>INDEX('!참조_ENUM'!$AL$3:$AL$8,MATCH(F5,'!참조_ENUM'!$AM$3:$AM$8,0))</f>
        <v>1</v>
      </c>
      <c r="F5" s="27" t="s">
        <v>169</v>
      </c>
      <c r="G5" s="6" t="s">
        <v>30</v>
      </c>
      <c r="H5" s="28">
        <v>0</v>
      </c>
      <c r="I5" s="25" t="s">
        <v>157</v>
      </c>
      <c r="J5" s="4" t="s">
        <v>148</v>
      </c>
      <c r="K5" s="4" t="s">
        <v>147</v>
      </c>
    </row>
    <row r="6" spans="1:11" x14ac:dyDescent="0.3">
      <c r="A6" s="4">
        <v>200002</v>
      </c>
      <c r="B6" s="4" t="str">
        <f>VLOOKUP(A6,npc_skill_data!$B:$C,2,)</f>
        <v>딜러/일반/근접공격/공격력 100%</v>
      </c>
      <c r="C6" s="4" t="s">
        <v>151</v>
      </c>
      <c r="D6" s="4">
        <v>2.5</v>
      </c>
      <c r="E6" s="4">
        <f>INDEX('!참조_ENUM'!$AL$3:$AL$8,MATCH(F6,'!참조_ENUM'!$AM$3:$AM$8,0))</f>
        <v>1</v>
      </c>
      <c r="F6" s="27" t="s">
        <v>169</v>
      </c>
      <c r="G6" s="6" t="s">
        <v>30</v>
      </c>
      <c r="H6" s="28">
        <v>0</v>
      </c>
      <c r="I6" s="25" t="s">
        <v>157</v>
      </c>
      <c r="J6" s="4" t="s">
        <v>148</v>
      </c>
      <c r="K6" s="4" t="s">
        <v>152</v>
      </c>
    </row>
    <row r="7" spans="1:11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f>INDEX('!참조_ENUM'!$AL$3:$AL$8,MATCH(F7,'!참조_ENUM'!$AM$3:$AM$8,0))</f>
        <v>1</v>
      </c>
      <c r="F7" s="27" t="s">
        <v>169</v>
      </c>
      <c r="G7" s="6" t="s">
        <v>30</v>
      </c>
      <c r="H7" s="28">
        <v>0</v>
      </c>
      <c r="I7" s="25" t="s">
        <v>157</v>
      </c>
      <c r="J7" s="4" t="s">
        <v>148</v>
      </c>
      <c r="K7" s="4" t="s">
        <v>154</v>
      </c>
    </row>
    <row r="8" spans="1:11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f>INDEX('!참조_ENUM'!$AL$3:$AL$8,MATCH(F8,'!참조_ENUM'!$AM$3:$AM$8,0))</f>
        <v>1</v>
      </c>
      <c r="F8" s="27" t="s">
        <v>169</v>
      </c>
      <c r="G8" s="6" t="s">
        <v>30</v>
      </c>
      <c r="H8" s="28">
        <v>0</v>
      </c>
      <c r="I8" s="25" t="s">
        <v>157</v>
      </c>
      <c r="J8" s="4" t="s">
        <v>148</v>
      </c>
      <c r="K8" s="4"/>
    </row>
    <row r="9" spans="1:11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f>INDEX('!참조_ENUM'!$AL$3:$AL$8,MATCH(F9,'!참조_ENUM'!$AM$3:$AM$8,0))</f>
        <v>1</v>
      </c>
      <c r="F9" s="27" t="s">
        <v>169</v>
      </c>
      <c r="G9" s="6" t="s">
        <v>30</v>
      </c>
      <c r="H9" s="28">
        <v>0</v>
      </c>
      <c r="I9" s="25" t="s">
        <v>157</v>
      </c>
      <c r="J9" s="4" t="s">
        <v>104</v>
      </c>
      <c r="K9" s="4"/>
    </row>
    <row r="10" spans="1:11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f>INDEX('!참조_ENUM'!$AL$3:$AL$8,MATCH(F10,'!참조_ENUM'!$AM$3:$AM$8,0))</f>
        <v>2</v>
      </c>
      <c r="F10" s="27" t="s">
        <v>170</v>
      </c>
      <c r="G10" s="6" t="s">
        <v>30</v>
      </c>
      <c r="H10" s="28">
        <v>0</v>
      </c>
      <c r="I10" s="25" t="s">
        <v>157</v>
      </c>
      <c r="J10" s="4" t="s">
        <v>107</v>
      </c>
      <c r="K10" s="4"/>
    </row>
    <row r="11" spans="1:11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f>INDEX('!참조_ENUM'!$AL$3:$AL$8,MATCH(F11,'!참조_ENUM'!$AM$3:$AM$8,0))</f>
        <v>1</v>
      </c>
      <c r="F11" s="27" t="s">
        <v>169</v>
      </c>
      <c r="G11" s="6" t="s">
        <v>30</v>
      </c>
      <c r="H11" s="28">
        <v>0</v>
      </c>
      <c r="I11" s="25" t="s">
        <v>157</v>
      </c>
      <c r="J11" s="4" t="s">
        <v>104</v>
      </c>
      <c r="K11" s="4"/>
    </row>
    <row r="12" spans="1:11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f>INDEX('!참조_ENUM'!$AL$3:$AL$8,MATCH(F12,'!참조_ENUM'!$AM$3:$AM$8,0))</f>
        <v>2</v>
      </c>
      <c r="F12" s="27" t="s">
        <v>170</v>
      </c>
      <c r="G12" s="6" t="s">
        <v>30</v>
      </c>
      <c r="H12" s="28">
        <v>0</v>
      </c>
      <c r="I12" s="25" t="s">
        <v>157</v>
      </c>
      <c r="J12" s="4" t="s">
        <v>105</v>
      </c>
      <c r="K12" s="4"/>
    </row>
    <row r="13" spans="1:11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f>INDEX('!참조_ENUM'!$AL$3:$AL$8,MATCH(F13,'!참조_ENUM'!$AM$3:$AM$8,0))</f>
        <v>1</v>
      </c>
      <c r="F13" s="27" t="s">
        <v>169</v>
      </c>
      <c r="G13" s="6" t="s">
        <v>30</v>
      </c>
      <c r="H13" s="28">
        <v>0</v>
      </c>
      <c r="I13" s="25" t="s">
        <v>157</v>
      </c>
      <c r="J13" s="4" t="s">
        <v>104</v>
      </c>
      <c r="K13" s="4"/>
    </row>
    <row r="14" spans="1:11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f>INDEX('!참조_ENUM'!$AL$3:$AL$8,MATCH(F14,'!참조_ENUM'!$AM$3:$AM$8,0))</f>
        <v>2</v>
      </c>
      <c r="F14" s="27" t="s">
        <v>170</v>
      </c>
      <c r="G14" s="6" t="s">
        <v>30</v>
      </c>
      <c r="H14" s="28">
        <v>0</v>
      </c>
      <c r="I14" s="25" t="s">
        <v>157</v>
      </c>
      <c r="J14" s="4" t="s">
        <v>105</v>
      </c>
      <c r="K14" s="4"/>
    </row>
    <row r="15" spans="1:11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f>INDEX('!참조_ENUM'!$AL$3:$AL$8,MATCH(F15,'!참조_ENUM'!$AM$3:$AM$8,0))</f>
        <v>1</v>
      </c>
      <c r="F15" s="27" t="s">
        <v>169</v>
      </c>
      <c r="G15" s="6" t="s">
        <v>30</v>
      </c>
      <c r="H15" s="28">
        <v>0</v>
      </c>
      <c r="I15" s="25" t="s">
        <v>157</v>
      </c>
      <c r="J15" s="4" t="s">
        <v>104</v>
      </c>
      <c r="K15" s="4"/>
    </row>
    <row r="16" spans="1:11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f>INDEX('!참조_ENUM'!$AL$3:$AL$8,MATCH(F16,'!참조_ENUM'!$AM$3:$AM$8,0))</f>
        <v>2</v>
      </c>
      <c r="F16" s="27" t="s">
        <v>170</v>
      </c>
      <c r="G16" s="6" t="s">
        <v>30</v>
      </c>
      <c r="H16" s="28">
        <v>0</v>
      </c>
      <c r="I16" s="25" t="s">
        <v>157</v>
      </c>
      <c r="J16" s="4" t="s">
        <v>105</v>
      </c>
      <c r="K16" s="4"/>
    </row>
    <row r="17" spans="1:11" x14ac:dyDescent="0.3">
      <c r="A17" s="4">
        <v>200013</v>
      </c>
      <c r="B17" s="4" t="s">
        <v>253</v>
      </c>
      <c r="C17" s="4" t="s">
        <v>103</v>
      </c>
      <c r="D17" s="4">
        <v>2</v>
      </c>
      <c r="E17" s="4">
        <f>INDEX('!참조_ENUM'!$AL$3:$AL$8,MATCH(F17,'!참조_ENUM'!$AM$3:$AM$8,0))</f>
        <v>2</v>
      </c>
      <c r="F17" s="27" t="s">
        <v>170</v>
      </c>
      <c r="G17" s="6" t="s">
        <v>254</v>
      </c>
      <c r="H17" s="28">
        <v>0</v>
      </c>
      <c r="I17" s="25" t="s">
        <v>157</v>
      </c>
      <c r="J17" s="4" t="s">
        <v>104</v>
      </c>
      <c r="K17" s="4"/>
    </row>
    <row r="18" spans="1:11" x14ac:dyDescent="0.3">
      <c r="A18" s="4">
        <v>200101</v>
      </c>
      <c r="B18" s="4" t="s">
        <v>264</v>
      </c>
      <c r="C18" s="4" t="s">
        <v>263</v>
      </c>
      <c r="D18" s="4">
        <v>2</v>
      </c>
      <c r="E18" s="4">
        <f>INDEX('!참조_ENUM'!$AL$3:$AL$8,MATCH(F18,'!참조_ENUM'!$AM$3:$AM$8,0))</f>
        <v>1</v>
      </c>
      <c r="F18" s="27" t="s">
        <v>169</v>
      </c>
      <c r="G18" s="6" t="s">
        <v>30</v>
      </c>
      <c r="H18" s="28">
        <v>0</v>
      </c>
      <c r="I18" s="25" t="s">
        <v>157</v>
      </c>
      <c r="J18" s="4" t="s">
        <v>148</v>
      </c>
      <c r="K18" s="4" t="s">
        <v>283</v>
      </c>
    </row>
    <row r="19" spans="1:11" x14ac:dyDescent="0.3">
      <c r="A19" s="4">
        <v>200102</v>
      </c>
      <c r="B19" s="4" t="s">
        <v>265</v>
      </c>
      <c r="C19" s="4" t="s">
        <v>263</v>
      </c>
      <c r="D19" s="4">
        <v>2</v>
      </c>
      <c r="E19" s="4">
        <f>INDEX('!참조_ENUM'!$AL$3:$AL$8,MATCH(F19,'!참조_ENUM'!$AM$3:$AM$8,0))</f>
        <v>1</v>
      </c>
      <c r="F19" s="27" t="s">
        <v>169</v>
      </c>
      <c r="G19" s="6" t="s">
        <v>30</v>
      </c>
      <c r="H19" s="28">
        <v>0</v>
      </c>
      <c r="I19" s="25" t="s">
        <v>157</v>
      </c>
      <c r="J19" s="4" t="s">
        <v>148</v>
      </c>
      <c r="K19" s="4" t="s">
        <v>284</v>
      </c>
    </row>
    <row r="20" spans="1:11" x14ac:dyDescent="0.3">
      <c r="A20" s="4">
        <v>200103</v>
      </c>
      <c r="B20" s="4" t="s">
        <v>266</v>
      </c>
      <c r="C20" s="4" t="s">
        <v>263</v>
      </c>
      <c r="D20" s="4">
        <v>2</v>
      </c>
      <c r="E20" s="4">
        <f>INDEX('!참조_ENUM'!$AL$3:$AL$8,MATCH(F20,'!참조_ENUM'!$AM$3:$AM$8,0))</f>
        <v>1</v>
      </c>
      <c r="F20" s="27" t="s">
        <v>169</v>
      </c>
      <c r="G20" s="6" t="s">
        <v>30</v>
      </c>
      <c r="H20" s="28">
        <v>0</v>
      </c>
      <c r="I20" s="25" t="s">
        <v>157</v>
      </c>
      <c r="J20" s="4" t="s">
        <v>148</v>
      </c>
      <c r="K20" s="4" t="s">
        <v>285</v>
      </c>
    </row>
    <row r="21" spans="1:11" x14ac:dyDescent="0.3">
      <c r="A21" s="4">
        <v>200104</v>
      </c>
      <c r="B21" s="4" t="s">
        <v>267</v>
      </c>
      <c r="C21" s="4" t="s">
        <v>263</v>
      </c>
      <c r="D21" s="4">
        <v>2</v>
      </c>
      <c r="E21" s="4">
        <f>INDEX('!참조_ENUM'!$AL$3:$AL$8,MATCH(F21,'!참조_ENUM'!$AM$3:$AM$8,0))</f>
        <v>1</v>
      </c>
      <c r="F21" s="27" t="s">
        <v>169</v>
      </c>
      <c r="G21" s="6" t="s">
        <v>30</v>
      </c>
      <c r="H21" s="28">
        <v>0</v>
      </c>
      <c r="I21" s="25" t="s">
        <v>157</v>
      </c>
      <c r="J21" s="4" t="s">
        <v>148</v>
      </c>
      <c r="K21" s="4" t="s">
        <v>286</v>
      </c>
    </row>
    <row r="22" spans="1:11" x14ac:dyDescent="0.3">
      <c r="A22" s="4">
        <v>200105</v>
      </c>
      <c r="B22" s="4" t="s">
        <v>259</v>
      </c>
      <c r="C22" s="4" t="s">
        <v>263</v>
      </c>
      <c r="D22" s="4">
        <v>2</v>
      </c>
      <c r="E22" s="4">
        <f>INDEX('!참조_ENUM'!$AL$3:$AL$8,MATCH(F22,'!참조_ENUM'!$AM$3:$AM$8,0))</f>
        <v>1</v>
      </c>
      <c r="F22" s="27" t="s">
        <v>169</v>
      </c>
      <c r="G22" s="6" t="s">
        <v>30</v>
      </c>
      <c r="H22" s="28">
        <v>0</v>
      </c>
      <c r="I22" s="25" t="s">
        <v>157</v>
      </c>
      <c r="J22" s="4" t="s">
        <v>148</v>
      </c>
      <c r="K22" s="4" t="s">
        <v>152</v>
      </c>
    </row>
    <row r="23" spans="1:11" x14ac:dyDescent="0.3">
      <c r="A23" s="4">
        <v>200106</v>
      </c>
      <c r="B23" s="4" t="s">
        <v>260</v>
      </c>
      <c r="C23" s="4" t="s">
        <v>263</v>
      </c>
      <c r="D23" s="4">
        <v>2</v>
      </c>
      <c r="E23" s="4">
        <f>INDEX('!참조_ENUM'!$AL$3:$AL$8,MATCH(F23,'!참조_ENUM'!$AM$3:$AM$8,0))</f>
        <v>1</v>
      </c>
      <c r="F23" s="27" t="s">
        <v>169</v>
      </c>
      <c r="G23" s="6" t="s">
        <v>30</v>
      </c>
      <c r="H23" s="28">
        <v>0</v>
      </c>
      <c r="I23" s="25" t="s">
        <v>157</v>
      </c>
      <c r="J23" s="4" t="s">
        <v>148</v>
      </c>
      <c r="K23" s="4" t="s">
        <v>152</v>
      </c>
    </row>
    <row r="24" spans="1:11" x14ac:dyDescent="0.3">
      <c r="A24" s="4">
        <v>200107</v>
      </c>
      <c r="B24" s="4" t="s">
        <v>261</v>
      </c>
      <c r="C24" s="4" t="s">
        <v>263</v>
      </c>
      <c r="D24" s="4">
        <v>2</v>
      </c>
      <c r="E24" s="4">
        <f>INDEX('!참조_ENUM'!$AL$3:$AL$8,MATCH(F24,'!참조_ENUM'!$AM$3:$AM$8,0))</f>
        <v>1</v>
      </c>
      <c r="F24" s="27" t="s">
        <v>169</v>
      </c>
      <c r="G24" s="6" t="s">
        <v>30</v>
      </c>
      <c r="H24" s="28">
        <v>0</v>
      </c>
      <c r="I24" s="25" t="s">
        <v>157</v>
      </c>
      <c r="J24" s="4" t="s">
        <v>148</v>
      </c>
      <c r="K24" s="4" t="s">
        <v>152</v>
      </c>
    </row>
    <row r="25" spans="1:11" x14ac:dyDescent="0.3">
      <c r="A25" s="4">
        <v>200108</v>
      </c>
      <c r="B25" s="4" t="s">
        <v>262</v>
      </c>
      <c r="C25" s="4" t="s">
        <v>263</v>
      </c>
      <c r="D25" s="4">
        <v>2</v>
      </c>
      <c r="E25" s="4">
        <f>INDEX('!참조_ENUM'!$AL$3:$AL$8,MATCH(F25,'!참조_ENUM'!$AM$3:$AM$8,0))</f>
        <v>1</v>
      </c>
      <c r="F25" s="27" t="s">
        <v>169</v>
      </c>
      <c r="G25" s="6" t="s">
        <v>30</v>
      </c>
      <c r="H25" s="28">
        <v>0</v>
      </c>
      <c r="I25" s="25" t="s">
        <v>157</v>
      </c>
      <c r="J25" s="4" t="s">
        <v>148</v>
      </c>
      <c r="K25" s="4" t="s">
        <v>152</v>
      </c>
    </row>
    <row r="26" spans="1:11" x14ac:dyDescent="0.3">
      <c r="A26" s="4">
        <v>200109</v>
      </c>
      <c r="B26" s="4" t="s">
        <v>268</v>
      </c>
      <c r="C26" s="4" t="s">
        <v>263</v>
      </c>
      <c r="D26" s="4">
        <v>2</v>
      </c>
      <c r="E26" s="4">
        <f>INDEX('!참조_ENUM'!$AL$3:$AL$8,MATCH(F26,'!참조_ENUM'!$AM$3:$AM$8,0))</f>
        <v>1</v>
      </c>
      <c r="F26" s="27" t="s">
        <v>169</v>
      </c>
      <c r="G26" s="6" t="s">
        <v>30</v>
      </c>
      <c r="H26" s="28">
        <v>0</v>
      </c>
      <c r="I26" s="25" t="s">
        <v>157</v>
      </c>
      <c r="J26" s="4" t="s">
        <v>148</v>
      </c>
      <c r="K26" s="4" t="s">
        <v>154</v>
      </c>
    </row>
    <row r="27" spans="1:11" x14ac:dyDescent="0.3">
      <c r="A27" s="4">
        <v>200110</v>
      </c>
      <c r="B27" s="4" t="s">
        <v>269</v>
      </c>
      <c r="C27" s="4" t="s">
        <v>263</v>
      </c>
      <c r="D27" s="4">
        <v>2</v>
      </c>
      <c r="E27" s="4">
        <f>INDEX('!참조_ENUM'!$AL$3:$AL$8,MATCH(F27,'!참조_ENUM'!$AM$3:$AM$8,0))</f>
        <v>1</v>
      </c>
      <c r="F27" s="27" t="s">
        <v>169</v>
      </c>
      <c r="G27" s="6" t="s">
        <v>30</v>
      </c>
      <c r="H27" s="28">
        <v>0</v>
      </c>
      <c r="I27" s="25" t="s">
        <v>157</v>
      </c>
      <c r="J27" s="4" t="s">
        <v>148</v>
      </c>
      <c r="K27" s="4" t="s">
        <v>154</v>
      </c>
    </row>
    <row r="28" spans="1:11" x14ac:dyDescent="0.3">
      <c r="A28" s="4">
        <v>200111</v>
      </c>
      <c r="B28" s="4" t="s">
        <v>270</v>
      </c>
      <c r="C28" s="4" t="s">
        <v>263</v>
      </c>
      <c r="D28" s="4">
        <v>2</v>
      </c>
      <c r="E28" s="4">
        <f>INDEX('!참조_ENUM'!$AL$3:$AL$8,MATCH(F28,'!참조_ENUM'!$AM$3:$AM$8,0))</f>
        <v>1</v>
      </c>
      <c r="F28" s="27" t="s">
        <v>169</v>
      </c>
      <c r="G28" s="6" t="s">
        <v>30</v>
      </c>
      <c r="H28" s="28">
        <v>0</v>
      </c>
      <c r="I28" s="25" t="s">
        <v>157</v>
      </c>
      <c r="J28" s="4" t="s">
        <v>148</v>
      </c>
      <c r="K28" s="4" t="s">
        <v>154</v>
      </c>
    </row>
    <row r="29" spans="1:11" x14ac:dyDescent="0.3">
      <c r="A29" s="4">
        <v>200112</v>
      </c>
      <c r="B29" s="4" t="s">
        <v>271</v>
      </c>
      <c r="C29" s="4" t="s">
        <v>263</v>
      </c>
      <c r="D29" s="4">
        <v>2</v>
      </c>
      <c r="E29" s="4">
        <f>INDEX('!참조_ENUM'!$AL$3:$AL$8,MATCH(F29,'!참조_ENUM'!$AM$3:$AM$8,0))</f>
        <v>1</v>
      </c>
      <c r="F29" s="27" t="s">
        <v>169</v>
      </c>
      <c r="G29" s="6" t="s">
        <v>30</v>
      </c>
      <c r="H29" s="28">
        <v>0</v>
      </c>
      <c r="I29" s="25" t="s">
        <v>157</v>
      </c>
      <c r="J29" s="4" t="s">
        <v>148</v>
      </c>
      <c r="K29" s="4" t="s">
        <v>154</v>
      </c>
    </row>
    <row r="30" spans="1:11" x14ac:dyDescent="0.3">
      <c r="A30" s="4">
        <v>200113</v>
      </c>
      <c r="B30" s="4" t="s">
        <v>272</v>
      </c>
      <c r="C30" s="4" t="s">
        <v>263</v>
      </c>
      <c r="D30" s="4">
        <v>2</v>
      </c>
      <c r="E30" s="4">
        <f>INDEX('!참조_ENUM'!$AL$3:$AL$8,MATCH(F30,'!참조_ENUM'!$AM$3:$AM$8,0))</f>
        <v>1</v>
      </c>
      <c r="F30" s="27" t="s">
        <v>169</v>
      </c>
      <c r="G30" s="6" t="s">
        <v>30</v>
      </c>
      <c r="H30" s="28">
        <v>0</v>
      </c>
      <c r="I30" s="25" t="s">
        <v>157</v>
      </c>
      <c r="J30" s="4" t="s">
        <v>148</v>
      </c>
      <c r="K30" s="4"/>
    </row>
    <row r="31" spans="1:11" x14ac:dyDescent="0.3">
      <c r="A31" s="4">
        <v>200114</v>
      </c>
      <c r="B31" s="4" t="s">
        <v>273</v>
      </c>
      <c r="C31" s="4" t="s">
        <v>263</v>
      </c>
      <c r="D31" s="4">
        <v>2</v>
      </c>
      <c r="E31" s="4">
        <f>INDEX('!참조_ENUM'!$AL$3:$AL$8,MATCH(F31,'!참조_ENUM'!$AM$3:$AM$8,0))</f>
        <v>1</v>
      </c>
      <c r="F31" s="27" t="s">
        <v>169</v>
      </c>
      <c r="G31" s="6" t="s">
        <v>30</v>
      </c>
      <c r="H31" s="28">
        <v>0</v>
      </c>
      <c r="I31" s="25" t="s">
        <v>157</v>
      </c>
      <c r="J31" s="4" t="s">
        <v>148</v>
      </c>
      <c r="K31" s="4"/>
    </row>
    <row r="32" spans="1:11" x14ac:dyDescent="0.3">
      <c r="A32" s="4">
        <v>200115</v>
      </c>
      <c r="B32" s="4" t="s">
        <v>274</v>
      </c>
      <c r="C32" s="4" t="s">
        <v>263</v>
      </c>
      <c r="D32" s="4">
        <v>2</v>
      </c>
      <c r="E32" s="4">
        <f>INDEX('!참조_ENUM'!$AL$3:$AL$8,MATCH(F32,'!참조_ENUM'!$AM$3:$AM$8,0))</f>
        <v>1</v>
      </c>
      <c r="F32" s="27" t="s">
        <v>169</v>
      </c>
      <c r="G32" s="6" t="s">
        <v>30</v>
      </c>
      <c r="H32" s="28">
        <v>0</v>
      </c>
      <c r="I32" s="25" t="s">
        <v>157</v>
      </c>
      <c r="J32" s="4" t="s">
        <v>148</v>
      </c>
      <c r="K32" s="4"/>
    </row>
    <row r="33" spans="1:11" x14ac:dyDescent="0.3">
      <c r="A33" s="4">
        <v>200116</v>
      </c>
      <c r="B33" s="4" t="s">
        <v>275</v>
      </c>
      <c r="C33" s="4" t="s">
        <v>263</v>
      </c>
      <c r="D33" s="4">
        <v>2</v>
      </c>
      <c r="E33" s="4">
        <f>INDEX('!참조_ENUM'!$AL$3:$AL$8,MATCH(F33,'!참조_ENUM'!$AM$3:$AM$8,0))</f>
        <v>1</v>
      </c>
      <c r="F33" s="27" t="s">
        <v>169</v>
      </c>
      <c r="G33" s="6" t="s">
        <v>30</v>
      </c>
      <c r="H33" s="28">
        <v>0</v>
      </c>
      <c r="I33" s="25" t="s">
        <v>157</v>
      </c>
      <c r="J33" s="4" t="s">
        <v>148</v>
      </c>
      <c r="K33" s="4"/>
    </row>
    <row r="34" spans="1:11" x14ac:dyDescent="0.3">
      <c r="A34" s="4">
        <v>200117</v>
      </c>
      <c r="B34" s="4" t="s">
        <v>276</v>
      </c>
      <c r="C34" s="4" t="s">
        <v>263</v>
      </c>
      <c r="D34" s="4">
        <v>2</v>
      </c>
      <c r="E34" s="4">
        <f>INDEX('!참조_ENUM'!$AL$3:$AL$8,MATCH(F34,'!참조_ENUM'!$AM$3:$AM$8,0))</f>
        <v>1</v>
      </c>
      <c r="F34" s="27" t="s">
        <v>169</v>
      </c>
      <c r="G34" s="6" t="s">
        <v>30</v>
      </c>
      <c r="H34" s="28">
        <v>0</v>
      </c>
      <c r="I34" s="25" t="s">
        <v>157</v>
      </c>
      <c r="J34" s="4" t="s">
        <v>148</v>
      </c>
      <c r="K34" s="4"/>
    </row>
    <row r="35" spans="1:11" x14ac:dyDescent="0.3">
      <c r="A35" s="4">
        <v>200118</v>
      </c>
      <c r="B35" s="4" t="s">
        <v>277</v>
      </c>
      <c r="C35" s="4" t="s">
        <v>263</v>
      </c>
      <c r="D35" s="4">
        <v>2</v>
      </c>
      <c r="E35" s="4">
        <f>INDEX('!참조_ENUM'!$AL$3:$AL$8,MATCH(F35,'!참조_ENUM'!$AM$3:$AM$8,0))</f>
        <v>1</v>
      </c>
      <c r="F35" s="27" t="s">
        <v>169</v>
      </c>
      <c r="G35" s="6" t="s">
        <v>30</v>
      </c>
      <c r="H35" s="28">
        <v>0</v>
      </c>
      <c r="I35" s="25" t="s">
        <v>157</v>
      </c>
      <c r="J35" s="4" t="s">
        <v>148</v>
      </c>
      <c r="K35" s="4"/>
    </row>
    <row r="36" spans="1:11" x14ac:dyDescent="0.3">
      <c r="A36" s="4">
        <v>200119</v>
      </c>
      <c r="B36" s="4" t="s">
        <v>278</v>
      </c>
      <c r="C36" s="4" t="s">
        <v>263</v>
      </c>
      <c r="D36" s="4">
        <v>2</v>
      </c>
      <c r="E36" s="4">
        <f>INDEX('!참조_ENUM'!$AL$3:$AL$8,MATCH(F36,'!참조_ENUM'!$AM$3:$AM$8,0))</f>
        <v>1</v>
      </c>
      <c r="F36" s="27" t="s">
        <v>169</v>
      </c>
      <c r="G36" s="6" t="s">
        <v>30</v>
      </c>
      <c r="H36" s="28">
        <v>0</v>
      </c>
      <c r="I36" s="25" t="s">
        <v>157</v>
      </c>
      <c r="J36" s="4" t="s">
        <v>148</v>
      </c>
      <c r="K36" s="4"/>
    </row>
    <row r="37" spans="1:11" x14ac:dyDescent="0.3">
      <c r="A37" s="4">
        <v>200120</v>
      </c>
      <c r="B37" s="4" t="s">
        <v>279</v>
      </c>
      <c r="C37" s="4" t="s">
        <v>263</v>
      </c>
      <c r="D37" s="4">
        <v>2</v>
      </c>
      <c r="E37" s="4">
        <f>INDEX('!참조_ENUM'!$AL$3:$AL$8,MATCH(F37,'!참조_ENUM'!$AM$3:$AM$8,0))</f>
        <v>1</v>
      </c>
      <c r="F37" s="27" t="s">
        <v>169</v>
      </c>
      <c r="G37" s="6" t="s">
        <v>30</v>
      </c>
      <c r="H37" s="28">
        <v>0</v>
      </c>
      <c r="I37" s="25" t="s">
        <v>157</v>
      </c>
      <c r="J37" s="4" t="s">
        <v>148</v>
      </c>
      <c r="K37" s="4"/>
    </row>
    <row r="38" spans="1:11" x14ac:dyDescent="0.3">
      <c r="A38" s="4">
        <v>210001</v>
      </c>
      <c r="B38" s="4" t="str">
        <f>VLOOKUP(A38,npc_skill_data!$B:$C,2,)</f>
        <v>엘리자베스/평타/가까운 대상 단일 공격</v>
      </c>
      <c r="C38" s="4" t="s">
        <v>190</v>
      </c>
      <c r="D38" s="4">
        <v>3.5</v>
      </c>
      <c r="E38" s="4">
        <f>INDEX('!참조_ENUM'!$AL$3:$AL$8,MATCH(F38,'!참조_ENUM'!$AM$3:$AM$8,0))</f>
        <v>1</v>
      </c>
      <c r="F38" s="27" t="s">
        <v>169</v>
      </c>
      <c r="G38" s="28" t="s">
        <v>193</v>
      </c>
      <c r="H38" s="28">
        <v>0</v>
      </c>
      <c r="I38" s="25" t="s">
        <v>157</v>
      </c>
      <c r="J38" s="28" t="s">
        <v>196</v>
      </c>
      <c r="K38" s="4"/>
    </row>
    <row r="39" spans="1:11" x14ac:dyDescent="0.3">
      <c r="A39" s="4">
        <v>210002</v>
      </c>
      <c r="B39" s="4" t="str">
        <f>VLOOKUP(A39,npc_skill_data!$B:$C,2,)</f>
        <v>엘리자베스/스킬1/가까운 대상 단일 공격</v>
      </c>
      <c r="C39" s="4" t="s">
        <v>187</v>
      </c>
      <c r="D39" s="4">
        <v>4.5</v>
      </c>
      <c r="E39" s="4">
        <f>INDEX('!참조_ENUM'!$AL$3:$AL$8,MATCH(F39,'!참조_ENUM'!$AM$3:$AM$8,0))</f>
        <v>2</v>
      </c>
      <c r="F39" s="27" t="s">
        <v>170</v>
      </c>
      <c r="G39" s="28" t="s">
        <v>194</v>
      </c>
      <c r="H39" s="28">
        <v>0</v>
      </c>
      <c r="I39" s="25" t="s">
        <v>157</v>
      </c>
      <c r="J39" s="28" t="s">
        <v>197</v>
      </c>
      <c r="K39" s="4" t="s">
        <v>236</v>
      </c>
    </row>
    <row r="40" spans="1:11" x14ac:dyDescent="0.3">
      <c r="A40" s="4">
        <v>210003</v>
      </c>
      <c r="B40" s="4" t="str">
        <f>VLOOKUP(A40,npc_skill_data!$B:$C,2,)</f>
        <v>엘리자베스/스킬2/전체 공격</v>
      </c>
      <c r="C40" s="4" t="s">
        <v>188</v>
      </c>
      <c r="D40" s="4">
        <v>5.5</v>
      </c>
      <c r="E40" s="4">
        <f>INDEX('!참조_ENUM'!$AL$3:$AL$8,MATCH(F40,'!참조_ENUM'!$AM$3:$AM$8,0))</f>
        <v>3</v>
      </c>
      <c r="F40" s="27" t="s">
        <v>191</v>
      </c>
      <c r="G40" s="28" t="s">
        <v>195</v>
      </c>
      <c r="H40" s="28">
        <v>0</v>
      </c>
      <c r="I40" s="25" t="s">
        <v>157</v>
      </c>
      <c r="J40" s="4" t="s">
        <v>198</v>
      </c>
      <c r="K40" s="4" t="s">
        <v>244</v>
      </c>
    </row>
    <row r="41" spans="1:11" x14ac:dyDescent="0.3">
      <c r="A41" s="4">
        <v>210004</v>
      </c>
      <c r="B41" s="4" t="str">
        <f>VLOOKUP(A41,npc_skill_data!$B:$C,2,)</f>
        <v>엘리자베스/궁극/전체공격</v>
      </c>
      <c r="C41" s="4" t="s">
        <v>189</v>
      </c>
      <c r="D41" s="4">
        <v>17</v>
      </c>
      <c r="E41" s="4">
        <f>INDEX('!참조_ENUM'!$AL$3:$AL$8,MATCH(F41,'!참조_ENUM'!$AM$3:$AM$8,0))</f>
        <v>4</v>
      </c>
      <c r="F41" s="27" t="s">
        <v>192</v>
      </c>
      <c r="G41" s="28" t="s">
        <v>252</v>
      </c>
      <c r="H41" s="28">
        <v>210007</v>
      </c>
      <c r="I41" s="25" t="s">
        <v>157</v>
      </c>
      <c r="J41" s="4" t="s">
        <v>235</v>
      </c>
      <c r="K41" s="4" t="s">
        <v>237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DD4DA-3C4A-4FF5-8D56-93F2930B0DB8}">
          <x14:formula1>
            <xm:f>'!참조_ENUM'!$AM$3:$AM$8</xm:f>
          </x14:formula1>
          <xm:sqref>F5:F41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V47"/>
  <sheetViews>
    <sheetView topLeftCell="F1" workbookViewId="0">
      <selection activeCell="Q21" sqref="Q18:Q21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53.375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5" width="14.375" style="16" customWidth="1"/>
    <col min="16" max="16" width="16.125" style="16" customWidth="1"/>
    <col min="17" max="20" width="13.125" style="16" customWidth="1"/>
    <col min="21" max="21" width="14.875" style="15" bestFit="1" customWidth="1"/>
    <col min="22" max="22" width="70.375" style="15" bestFit="1" customWidth="1"/>
    <col min="23" max="16384" width="9" style="15"/>
  </cols>
  <sheetData>
    <row r="1" spans="1:22" ht="17.25" thickBot="1" x14ac:dyDescent="0.35">
      <c r="A1" s="15" t="s">
        <v>35</v>
      </c>
    </row>
    <row r="2" spans="1:22" x14ac:dyDescent="0.3">
      <c r="A2" s="47" t="s">
        <v>1</v>
      </c>
      <c r="B2" s="48" t="s">
        <v>18</v>
      </c>
      <c r="C2" s="48" t="s">
        <v>5</v>
      </c>
      <c r="D2" s="48" t="s">
        <v>36</v>
      </c>
      <c r="E2" s="48" t="s">
        <v>9</v>
      </c>
      <c r="F2" s="48" t="s">
        <v>16</v>
      </c>
      <c r="G2" s="48" t="s">
        <v>11</v>
      </c>
      <c r="H2" s="48" t="s">
        <v>10</v>
      </c>
      <c r="I2" s="48" t="s">
        <v>126</v>
      </c>
      <c r="J2" s="48" t="s">
        <v>158</v>
      </c>
      <c r="K2" s="48" t="s">
        <v>159</v>
      </c>
      <c r="L2" s="48" t="s">
        <v>114</v>
      </c>
      <c r="M2" s="48" t="s">
        <v>115</v>
      </c>
      <c r="N2" s="48" t="s">
        <v>116</v>
      </c>
      <c r="O2" s="48" t="s">
        <v>122</v>
      </c>
      <c r="P2" s="48" t="s">
        <v>74</v>
      </c>
      <c r="Q2" s="48" t="s">
        <v>65</v>
      </c>
      <c r="R2" s="48" t="s">
        <v>66</v>
      </c>
      <c r="S2" s="48" t="s">
        <v>128</v>
      </c>
      <c r="T2" s="48" t="s">
        <v>129</v>
      </c>
      <c r="U2" s="48" t="s">
        <v>76</v>
      </c>
      <c r="V2" s="49" t="s">
        <v>143</v>
      </c>
    </row>
    <row r="3" spans="1:22" ht="49.5" x14ac:dyDescent="0.3">
      <c r="A3" s="50" t="s">
        <v>176</v>
      </c>
      <c r="B3" s="17" t="s">
        <v>0</v>
      </c>
      <c r="C3" s="17" t="s">
        <v>3</v>
      </c>
      <c r="D3" s="17" t="s">
        <v>37</v>
      </c>
      <c r="E3" s="17" t="s">
        <v>12</v>
      </c>
      <c r="F3" s="17" t="s">
        <v>3</v>
      </c>
      <c r="G3" s="17" t="s">
        <v>0</v>
      </c>
      <c r="H3" s="17" t="s">
        <v>0</v>
      </c>
      <c r="I3" s="17" t="s">
        <v>7</v>
      </c>
      <c r="J3" s="17" t="s">
        <v>160</v>
      </c>
      <c r="K3" s="17" t="s">
        <v>118</v>
      </c>
      <c r="L3" s="18" t="s">
        <v>117</v>
      </c>
      <c r="M3" s="18" t="s">
        <v>118</v>
      </c>
      <c r="N3" s="18" t="s">
        <v>119</v>
      </c>
      <c r="O3" s="18" t="s">
        <v>123</v>
      </c>
      <c r="P3" s="17" t="s">
        <v>67</v>
      </c>
      <c r="Q3" s="17" t="s">
        <v>67</v>
      </c>
      <c r="R3" s="17" t="s">
        <v>67</v>
      </c>
      <c r="S3" s="17" t="s">
        <v>130</v>
      </c>
      <c r="T3" s="17" t="s">
        <v>130</v>
      </c>
      <c r="U3" s="17" t="s">
        <v>3</v>
      </c>
      <c r="V3" s="51" t="s">
        <v>3</v>
      </c>
    </row>
    <row r="4" spans="1:22" ht="17.25" thickBot="1" x14ac:dyDescent="0.35">
      <c r="A4" s="52" t="s">
        <v>31</v>
      </c>
      <c r="B4" s="53" t="s">
        <v>28</v>
      </c>
      <c r="C4" s="53" t="s">
        <v>6</v>
      </c>
      <c r="D4" s="53" t="s">
        <v>38</v>
      </c>
      <c r="E4" s="53" t="s">
        <v>13</v>
      </c>
      <c r="F4" s="53" t="s">
        <v>17</v>
      </c>
      <c r="G4" s="53" t="s">
        <v>14</v>
      </c>
      <c r="H4" s="53" t="s">
        <v>15</v>
      </c>
      <c r="I4" s="53" t="s">
        <v>127</v>
      </c>
      <c r="J4" s="53" t="s">
        <v>161</v>
      </c>
      <c r="K4" s="53" t="s">
        <v>162</v>
      </c>
      <c r="L4" s="53" t="s">
        <v>120</v>
      </c>
      <c r="M4" s="53" t="s">
        <v>121</v>
      </c>
      <c r="N4" s="53" t="s">
        <v>125</v>
      </c>
      <c r="O4" s="53" t="s">
        <v>124</v>
      </c>
      <c r="P4" s="53" t="s">
        <v>75</v>
      </c>
      <c r="Q4" s="53" t="s">
        <v>68</v>
      </c>
      <c r="R4" s="53" t="s">
        <v>69</v>
      </c>
      <c r="S4" s="53" t="s">
        <v>131</v>
      </c>
      <c r="T4" s="53" t="s">
        <v>132</v>
      </c>
      <c r="U4" s="53" t="s">
        <v>77</v>
      </c>
      <c r="V4" s="54" t="s">
        <v>142</v>
      </c>
    </row>
    <row r="5" spans="1:22" x14ac:dyDescent="0.3">
      <c r="A5" s="102">
        <v>200001</v>
      </c>
      <c r="B5" s="39">
        <v>200001</v>
      </c>
      <c r="C5" s="103" t="s">
        <v>146</v>
      </c>
      <c r="D5" s="39">
        <v>1</v>
      </c>
      <c r="E5" s="103">
        <f>INDEX('!참조_ENUM'!$B$3:$B$64,MATCH(F5,'!참조_ENUM'!$C$3:$C$64,0))</f>
        <v>6</v>
      </c>
      <c r="F5" s="19" t="s">
        <v>139</v>
      </c>
      <c r="G5" s="103">
        <v>0</v>
      </c>
      <c r="H5" s="103">
        <v>1</v>
      </c>
      <c r="I5" s="103">
        <v>0</v>
      </c>
      <c r="J5" s="103">
        <f>INDEX('!참조_ENUM'!$AH$3:$AH$5,MATCH(K5,'!참조_ENUM'!$AI$3:$AI$5,0))</f>
        <v>0</v>
      </c>
      <c r="K5" s="39" t="s">
        <v>92</v>
      </c>
      <c r="L5" s="39">
        <f>INDEX('!참조_ENUM'!$AD$3:$AD$5,MATCH(M5,'!참조_ENUM'!$AE$3:$AE$5,0))</f>
        <v>0</v>
      </c>
      <c r="M5" s="39" t="s">
        <v>92</v>
      </c>
      <c r="N5" s="39">
        <v>0</v>
      </c>
      <c r="O5" s="39">
        <v>0</v>
      </c>
      <c r="P5" s="103">
        <v>100</v>
      </c>
      <c r="Q5" s="103">
        <v>100001</v>
      </c>
      <c r="R5" s="103">
        <v>0</v>
      </c>
      <c r="S5" s="103">
        <v>0</v>
      </c>
      <c r="T5" s="103">
        <v>0</v>
      </c>
      <c r="U5" s="39" t="s">
        <v>94</v>
      </c>
      <c r="V5" s="104"/>
    </row>
    <row r="6" spans="1:22" x14ac:dyDescent="0.3">
      <c r="A6" s="105">
        <v>200002</v>
      </c>
      <c r="B6" s="24">
        <v>200002</v>
      </c>
      <c r="C6" s="106" t="s">
        <v>149</v>
      </c>
      <c r="D6" s="24">
        <v>1</v>
      </c>
      <c r="E6" s="106">
        <f>INDEX('!참조_ENUM'!$B$3:$B$64,MATCH(F6,'!참조_ENUM'!$C$3:$C$64,0))</f>
        <v>6</v>
      </c>
      <c r="F6" s="21" t="s">
        <v>139</v>
      </c>
      <c r="G6" s="106">
        <v>0</v>
      </c>
      <c r="H6" s="106">
        <v>1</v>
      </c>
      <c r="I6" s="106">
        <v>0</v>
      </c>
      <c r="J6" s="106">
        <f>INDEX('!참조_ENUM'!$AH$3:$AH$5,MATCH(K6,'!참조_ENUM'!$AI$3:$AI$5,0))</f>
        <v>0</v>
      </c>
      <c r="K6" s="24" t="s">
        <v>92</v>
      </c>
      <c r="L6" s="24">
        <f>INDEX('!참조_ENUM'!$AD$3:$AD$5,MATCH(M6,'!참조_ENUM'!$AE$3:$AE$5,0))</f>
        <v>0</v>
      </c>
      <c r="M6" s="24" t="s">
        <v>92</v>
      </c>
      <c r="N6" s="24">
        <v>0</v>
      </c>
      <c r="O6" s="24">
        <v>0</v>
      </c>
      <c r="P6" s="106">
        <v>100</v>
      </c>
      <c r="Q6" s="106">
        <v>100002</v>
      </c>
      <c r="R6" s="106">
        <v>0</v>
      </c>
      <c r="S6" s="106">
        <v>0</v>
      </c>
      <c r="T6" s="106">
        <v>0</v>
      </c>
      <c r="U6" s="24" t="s">
        <v>94</v>
      </c>
      <c r="V6" s="107"/>
    </row>
    <row r="7" spans="1:22" x14ac:dyDescent="0.3">
      <c r="A7" s="105">
        <v>200003</v>
      </c>
      <c r="B7" s="24">
        <v>200003</v>
      </c>
      <c r="C7" s="106" t="s">
        <v>153</v>
      </c>
      <c r="D7" s="24">
        <v>1</v>
      </c>
      <c r="E7" s="106">
        <f>INDEX('!참조_ENUM'!$B$3:$B$64,MATCH(F7,'!참조_ENUM'!$C$3:$C$64,0))</f>
        <v>6</v>
      </c>
      <c r="F7" s="21" t="s">
        <v>139</v>
      </c>
      <c r="G7" s="106">
        <v>0</v>
      </c>
      <c r="H7" s="106">
        <v>1</v>
      </c>
      <c r="I7" s="106">
        <v>0</v>
      </c>
      <c r="J7" s="106">
        <f>INDEX('!참조_ENUM'!$AH$3:$AH$5,MATCH(K7,'!참조_ENUM'!$AI$3:$AI$5,0))</f>
        <v>2</v>
      </c>
      <c r="K7" s="24" t="s">
        <v>163</v>
      </c>
      <c r="L7" s="24">
        <f>INDEX('!참조_ENUM'!$AD$3:$AD$5,MATCH(M7,'!참조_ENUM'!$AE$3:$AE$5,0))</f>
        <v>0</v>
      </c>
      <c r="M7" s="24" t="s">
        <v>92</v>
      </c>
      <c r="N7" s="24">
        <v>0</v>
      </c>
      <c r="O7" s="24">
        <v>0</v>
      </c>
      <c r="P7" s="106">
        <v>100</v>
      </c>
      <c r="Q7" s="106">
        <v>100003</v>
      </c>
      <c r="R7" s="106">
        <v>0</v>
      </c>
      <c r="S7" s="106">
        <v>0</v>
      </c>
      <c r="T7" s="106">
        <v>0</v>
      </c>
      <c r="U7" s="24" t="s">
        <v>141</v>
      </c>
      <c r="V7" s="107" t="s">
        <v>155</v>
      </c>
    </row>
    <row r="8" spans="1:22" x14ac:dyDescent="0.3">
      <c r="A8" s="105">
        <v>200004</v>
      </c>
      <c r="B8" s="24">
        <v>200004</v>
      </c>
      <c r="C8" s="106" t="s">
        <v>164</v>
      </c>
      <c r="D8" s="24">
        <v>1</v>
      </c>
      <c r="E8" s="106">
        <f>INDEX('!참조_ENUM'!$B$3:$B$64,MATCH(F8,'!참조_ENUM'!$C$3:$C$64,0))</f>
        <v>7</v>
      </c>
      <c r="F8" s="21" t="s">
        <v>140</v>
      </c>
      <c r="G8" s="106">
        <v>0</v>
      </c>
      <c r="H8" s="106">
        <v>1</v>
      </c>
      <c r="I8" s="106">
        <v>0</v>
      </c>
      <c r="J8" s="106">
        <f>INDEX('!참조_ENUM'!$AH$3:$AH$5,MATCH(K8,'!참조_ENUM'!$AI$3:$AI$5,0))</f>
        <v>2</v>
      </c>
      <c r="K8" s="24" t="s">
        <v>163</v>
      </c>
      <c r="L8" s="24">
        <f>INDEX('!참조_ENUM'!$AD$3:$AD$5,MATCH(M8,'!참조_ENUM'!$AE$3:$AE$5,0))</f>
        <v>0</v>
      </c>
      <c r="M8" s="24" t="s">
        <v>92</v>
      </c>
      <c r="N8" s="24">
        <v>0</v>
      </c>
      <c r="O8" s="24">
        <v>0</v>
      </c>
      <c r="P8" s="106">
        <v>100</v>
      </c>
      <c r="Q8" s="106">
        <v>100004</v>
      </c>
      <c r="R8" s="106">
        <v>0</v>
      </c>
      <c r="S8" s="106">
        <v>0</v>
      </c>
      <c r="T8" s="106">
        <v>0</v>
      </c>
      <c r="U8" s="24" t="s">
        <v>141</v>
      </c>
      <c r="V8" s="107" t="s">
        <v>165</v>
      </c>
    </row>
    <row r="9" spans="1:22" x14ac:dyDescent="0.3">
      <c r="A9" s="105">
        <v>200005</v>
      </c>
      <c r="B9" s="24">
        <v>200005</v>
      </c>
      <c r="C9" s="106" t="s">
        <v>108</v>
      </c>
      <c r="D9" s="24">
        <v>1</v>
      </c>
      <c r="E9" s="106">
        <f>INDEX('!참조_ENUM'!$B$3:$B$64,MATCH(F9,'!참조_ENUM'!$C$3:$C$64,0))</f>
        <v>6</v>
      </c>
      <c r="F9" s="21" t="s">
        <v>139</v>
      </c>
      <c r="G9" s="106">
        <v>0</v>
      </c>
      <c r="H9" s="106">
        <v>1</v>
      </c>
      <c r="I9" s="106">
        <v>0</v>
      </c>
      <c r="J9" s="106">
        <f>INDEX('!참조_ENUM'!$AH$3:$AH$5,MATCH(K9,'!참조_ENUM'!$AI$3:$AI$5,0))</f>
        <v>2</v>
      </c>
      <c r="K9" s="24" t="s">
        <v>163</v>
      </c>
      <c r="L9" s="24">
        <f>INDEX('!참조_ENUM'!$AD$3:$AD$5,MATCH(M9,'!참조_ENUM'!$AE$3:$AE$5,0))</f>
        <v>0</v>
      </c>
      <c r="M9" s="24" t="s">
        <v>92</v>
      </c>
      <c r="N9" s="24">
        <v>0</v>
      </c>
      <c r="O9" s="24">
        <v>0</v>
      </c>
      <c r="P9" s="106">
        <v>100</v>
      </c>
      <c r="Q9" s="106">
        <v>100005</v>
      </c>
      <c r="R9" s="106">
        <v>0</v>
      </c>
      <c r="S9" s="106">
        <v>0</v>
      </c>
      <c r="T9" s="106">
        <v>0</v>
      </c>
      <c r="U9" s="24" t="s">
        <v>106</v>
      </c>
      <c r="V9" s="107" t="s">
        <v>111</v>
      </c>
    </row>
    <row r="10" spans="1:22" x14ac:dyDescent="0.3">
      <c r="A10" s="105">
        <v>200006</v>
      </c>
      <c r="B10" s="24">
        <v>200006</v>
      </c>
      <c r="C10" s="106" t="s">
        <v>108</v>
      </c>
      <c r="D10" s="24">
        <v>1</v>
      </c>
      <c r="E10" s="106">
        <f>INDEX('!참조_ENUM'!$B$3:$B$64,MATCH(F10,'!참조_ENUM'!$C$3:$C$64,0))</f>
        <v>6</v>
      </c>
      <c r="F10" s="21" t="s">
        <v>139</v>
      </c>
      <c r="G10" s="106">
        <v>0</v>
      </c>
      <c r="H10" s="106">
        <v>1</v>
      </c>
      <c r="I10" s="106">
        <v>0</v>
      </c>
      <c r="J10" s="106">
        <f>INDEX('!참조_ENUM'!$AH$3:$AH$5,MATCH(K10,'!참조_ENUM'!$AI$3:$AI$5,0))</f>
        <v>2</v>
      </c>
      <c r="K10" s="24" t="s">
        <v>163</v>
      </c>
      <c r="L10" s="24">
        <f>INDEX('!참조_ENUM'!$AD$3:$AD$5,MATCH(M10,'!참조_ENUM'!$AE$3:$AE$5,0))</f>
        <v>0</v>
      </c>
      <c r="M10" s="24" t="s">
        <v>92</v>
      </c>
      <c r="N10" s="24">
        <v>0</v>
      </c>
      <c r="O10" s="24">
        <v>0</v>
      </c>
      <c r="P10" s="106">
        <v>100</v>
      </c>
      <c r="Q10" s="106">
        <v>100006</v>
      </c>
      <c r="R10" s="106">
        <v>0</v>
      </c>
      <c r="S10" s="106">
        <v>0</v>
      </c>
      <c r="T10" s="106">
        <v>0</v>
      </c>
      <c r="U10" s="24" t="s">
        <v>106</v>
      </c>
      <c r="V10" s="107" t="s">
        <v>111</v>
      </c>
    </row>
    <row r="11" spans="1:22" x14ac:dyDescent="0.3">
      <c r="A11" s="105">
        <v>200007</v>
      </c>
      <c r="B11" s="24">
        <v>200007</v>
      </c>
      <c r="C11" s="24" t="s">
        <v>108</v>
      </c>
      <c r="D11" s="24">
        <v>1</v>
      </c>
      <c r="E11" s="106">
        <f>INDEX('!참조_ENUM'!$B$3:$B$64,MATCH(F11,'!참조_ENUM'!$C$3:$C$64,0))</f>
        <v>6</v>
      </c>
      <c r="F11" s="21" t="s">
        <v>139</v>
      </c>
      <c r="G11" s="106">
        <v>0</v>
      </c>
      <c r="H11" s="106">
        <v>1</v>
      </c>
      <c r="I11" s="106">
        <v>0</v>
      </c>
      <c r="J11" s="106">
        <f>INDEX('!참조_ENUM'!$AH$3:$AH$5,MATCH(K11,'!참조_ENUM'!$AI$3:$AI$5,0))</f>
        <v>2</v>
      </c>
      <c r="K11" s="24" t="s">
        <v>163</v>
      </c>
      <c r="L11" s="24">
        <f>INDEX('!참조_ENUM'!$AD$3:$AD$5,MATCH(M11,'!참조_ENUM'!$AE$3:$AE$5,0))</f>
        <v>0</v>
      </c>
      <c r="M11" s="24" t="s">
        <v>92</v>
      </c>
      <c r="N11" s="24">
        <v>0</v>
      </c>
      <c r="O11" s="24">
        <v>0</v>
      </c>
      <c r="P11" s="106">
        <v>100</v>
      </c>
      <c r="Q11" s="106">
        <v>100007</v>
      </c>
      <c r="R11" s="106">
        <v>0</v>
      </c>
      <c r="S11" s="106">
        <v>0</v>
      </c>
      <c r="T11" s="106">
        <v>0</v>
      </c>
      <c r="U11" s="24" t="s">
        <v>106</v>
      </c>
      <c r="V11" s="107" t="s">
        <v>111</v>
      </c>
    </row>
    <row r="12" spans="1:22" x14ac:dyDescent="0.3">
      <c r="A12" s="105">
        <v>200008</v>
      </c>
      <c r="B12" s="24">
        <v>200008</v>
      </c>
      <c r="C12" s="24" t="s">
        <v>108</v>
      </c>
      <c r="D12" s="24">
        <v>1</v>
      </c>
      <c r="E12" s="106">
        <f>INDEX('!참조_ENUM'!$B$3:$B$64,MATCH(F12,'!참조_ENUM'!$C$3:$C$64,0))</f>
        <v>6</v>
      </c>
      <c r="F12" s="21" t="s">
        <v>139</v>
      </c>
      <c r="G12" s="106">
        <v>0</v>
      </c>
      <c r="H12" s="106">
        <v>1</v>
      </c>
      <c r="I12" s="106">
        <v>0</v>
      </c>
      <c r="J12" s="106">
        <f>INDEX('!참조_ENUM'!$AH$3:$AH$5,MATCH(K12,'!참조_ENUM'!$AI$3:$AI$5,0))</f>
        <v>2</v>
      </c>
      <c r="K12" s="24" t="s">
        <v>163</v>
      </c>
      <c r="L12" s="24">
        <f>INDEX('!참조_ENUM'!$AD$3:$AD$5,MATCH(M12,'!참조_ENUM'!$AE$3:$AE$5,0))</f>
        <v>0</v>
      </c>
      <c r="M12" s="24" t="s">
        <v>92</v>
      </c>
      <c r="N12" s="24">
        <v>0</v>
      </c>
      <c r="O12" s="24">
        <v>0</v>
      </c>
      <c r="P12" s="106">
        <v>100</v>
      </c>
      <c r="Q12" s="106">
        <v>100008</v>
      </c>
      <c r="R12" s="106">
        <v>0</v>
      </c>
      <c r="S12" s="106">
        <v>0</v>
      </c>
      <c r="T12" s="106">
        <v>0</v>
      </c>
      <c r="U12" s="24" t="s">
        <v>106</v>
      </c>
      <c r="V12" s="107" t="s">
        <v>111</v>
      </c>
    </row>
    <row r="13" spans="1:22" x14ac:dyDescent="0.3">
      <c r="A13" s="105">
        <v>200009</v>
      </c>
      <c r="B13" s="24">
        <v>200009</v>
      </c>
      <c r="C13" s="24" t="s">
        <v>108</v>
      </c>
      <c r="D13" s="24">
        <v>1</v>
      </c>
      <c r="E13" s="106">
        <f>INDEX('!참조_ENUM'!$B$3:$B$64,MATCH(F13,'!참조_ENUM'!$C$3:$C$64,0))</f>
        <v>6</v>
      </c>
      <c r="F13" s="21" t="s">
        <v>139</v>
      </c>
      <c r="G13" s="106">
        <v>0</v>
      </c>
      <c r="H13" s="106">
        <v>1</v>
      </c>
      <c r="I13" s="106">
        <v>0</v>
      </c>
      <c r="J13" s="106">
        <f>INDEX('!참조_ENUM'!$AH$3:$AH$5,MATCH(K13,'!참조_ENUM'!$AI$3:$AI$5,0))</f>
        <v>2</v>
      </c>
      <c r="K13" s="24" t="s">
        <v>163</v>
      </c>
      <c r="L13" s="24">
        <f>INDEX('!참조_ENUM'!$AD$3:$AD$5,MATCH(M13,'!참조_ENUM'!$AE$3:$AE$5,0))</f>
        <v>0</v>
      </c>
      <c r="M13" s="24" t="s">
        <v>92</v>
      </c>
      <c r="N13" s="24">
        <v>0</v>
      </c>
      <c r="O13" s="24">
        <v>0</v>
      </c>
      <c r="P13" s="106">
        <v>100</v>
      </c>
      <c r="Q13" s="106">
        <v>100009</v>
      </c>
      <c r="R13" s="106">
        <v>0</v>
      </c>
      <c r="S13" s="106">
        <v>0</v>
      </c>
      <c r="T13" s="106">
        <v>0</v>
      </c>
      <c r="U13" s="24" t="s">
        <v>106</v>
      </c>
      <c r="V13" s="107" t="s">
        <v>111</v>
      </c>
    </row>
    <row r="14" spans="1:22" x14ac:dyDescent="0.3">
      <c r="A14" s="105">
        <v>200010</v>
      </c>
      <c r="B14" s="24">
        <v>200010</v>
      </c>
      <c r="C14" s="24" t="s">
        <v>108</v>
      </c>
      <c r="D14" s="24">
        <v>1</v>
      </c>
      <c r="E14" s="106">
        <f>INDEX('!참조_ENUM'!$B$3:$B$64,MATCH(F14,'!참조_ENUM'!$C$3:$C$64,0))</f>
        <v>6</v>
      </c>
      <c r="F14" s="21" t="s">
        <v>139</v>
      </c>
      <c r="G14" s="106">
        <v>0</v>
      </c>
      <c r="H14" s="106">
        <v>1</v>
      </c>
      <c r="I14" s="106">
        <v>0</v>
      </c>
      <c r="J14" s="106">
        <f>INDEX('!참조_ENUM'!$AH$3:$AH$5,MATCH(K14,'!참조_ENUM'!$AI$3:$AI$5,0))</f>
        <v>2</v>
      </c>
      <c r="K14" s="24" t="s">
        <v>163</v>
      </c>
      <c r="L14" s="24">
        <f>INDEX('!참조_ENUM'!$AD$3:$AD$5,MATCH(M14,'!참조_ENUM'!$AE$3:$AE$5,0))</f>
        <v>0</v>
      </c>
      <c r="M14" s="24" t="s">
        <v>92</v>
      </c>
      <c r="N14" s="24">
        <v>0</v>
      </c>
      <c r="O14" s="24">
        <v>0</v>
      </c>
      <c r="P14" s="106">
        <v>100</v>
      </c>
      <c r="Q14" s="106">
        <v>100010</v>
      </c>
      <c r="R14" s="106">
        <v>0</v>
      </c>
      <c r="S14" s="106">
        <v>0</v>
      </c>
      <c r="T14" s="106">
        <v>0</v>
      </c>
      <c r="U14" s="24" t="s">
        <v>106</v>
      </c>
      <c r="V14" s="107" t="s">
        <v>111</v>
      </c>
    </row>
    <row r="15" spans="1:22" x14ac:dyDescent="0.3">
      <c r="A15" s="105">
        <v>200011</v>
      </c>
      <c r="B15" s="24">
        <v>200011</v>
      </c>
      <c r="C15" s="24" t="s">
        <v>108</v>
      </c>
      <c r="D15" s="24">
        <v>1</v>
      </c>
      <c r="E15" s="106">
        <f>INDEX('!참조_ENUM'!$B$3:$B$64,MATCH(F15,'!참조_ENUM'!$C$3:$C$64,0))</f>
        <v>7</v>
      </c>
      <c r="F15" s="21" t="s">
        <v>140</v>
      </c>
      <c r="G15" s="106">
        <v>0</v>
      </c>
      <c r="H15" s="106">
        <v>1</v>
      </c>
      <c r="I15" s="106">
        <v>0</v>
      </c>
      <c r="J15" s="106">
        <f>INDEX('!참조_ENUM'!$AH$3:$AH$5,MATCH(K15,'!참조_ENUM'!$AI$3:$AI$5,0))</f>
        <v>2</v>
      </c>
      <c r="K15" s="24" t="s">
        <v>163</v>
      </c>
      <c r="L15" s="24">
        <f>INDEX('!참조_ENUM'!$AD$3:$AD$5,MATCH(M15,'!참조_ENUM'!$AE$3:$AE$5,0))</f>
        <v>0</v>
      </c>
      <c r="M15" s="24" t="s">
        <v>92</v>
      </c>
      <c r="N15" s="24">
        <v>0</v>
      </c>
      <c r="O15" s="24">
        <v>0</v>
      </c>
      <c r="P15" s="106">
        <v>100</v>
      </c>
      <c r="Q15" s="106">
        <v>100011</v>
      </c>
      <c r="R15" s="106">
        <v>0</v>
      </c>
      <c r="S15" s="106">
        <v>0</v>
      </c>
      <c r="T15" s="106">
        <v>0</v>
      </c>
      <c r="U15" s="24" t="s">
        <v>106</v>
      </c>
      <c r="V15" s="107" t="s">
        <v>111</v>
      </c>
    </row>
    <row r="16" spans="1:22" ht="17.25" thickBot="1" x14ac:dyDescent="0.35">
      <c r="A16" s="108">
        <v>200012</v>
      </c>
      <c r="B16" s="45">
        <v>200012</v>
      </c>
      <c r="C16" s="45" t="s">
        <v>108</v>
      </c>
      <c r="D16" s="45">
        <v>1</v>
      </c>
      <c r="E16" s="109">
        <f>INDEX('!참조_ENUM'!$B$3:$B$64,MATCH(F16,'!참조_ENUM'!$C$3:$C$64,0))</f>
        <v>7</v>
      </c>
      <c r="F16" s="20" t="s">
        <v>140</v>
      </c>
      <c r="G16" s="109">
        <v>0</v>
      </c>
      <c r="H16" s="109">
        <v>1</v>
      </c>
      <c r="I16" s="109">
        <v>0</v>
      </c>
      <c r="J16" s="109">
        <f>INDEX('!참조_ENUM'!$AH$3:$AH$5,MATCH(K16,'!참조_ENUM'!$AI$3:$AI$5,0))</f>
        <v>2</v>
      </c>
      <c r="K16" s="45" t="s">
        <v>163</v>
      </c>
      <c r="L16" s="45">
        <f>INDEX('!참조_ENUM'!$AD$3:$AD$5,MATCH(M16,'!참조_ENUM'!$AE$3:$AE$5,0))</f>
        <v>0</v>
      </c>
      <c r="M16" s="45" t="s">
        <v>92</v>
      </c>
      <c r="N16" s="45">
        <v>0</v>
      </c>
      <c r="O16" s="45">
        <v>0</v>
      </c>
      <c r="P16" s="109">
        <v>100</v>
      </c>
      <c r="Q16" s="109">
        <v>100012</v>
      </c>
      <c r="R16" s="109">
        <v>0</v>
      </c>
      <c r="S16" s="109">
        <v>0</v>
      </c>
      <c r="T16" s="109">
        <v>0</v>
      </c>
      <c r="U16" s="45" t="s">
        <v>106</v>
      </c>
      <c r="V16" s="110" t="s">
        <v>111</v>
      </c>
    </row>
    <row r="17" spans="1:22" ht="17.25" thickBot="1" x14ac:dyDescent="0.35">
      <c r="A17" s="111">
        <v>200013</v>
      </c>
      <c r="B17" s="93">
        <v>200012</v>
      </c>
      <c r="C17" s="93" t="s">
        <v>253</v>
      </c>
      <c r="D17" s="93">
        <v>0</v>
      </c>
      <c r="E17" s="112">
        <f>INDEX('!참조_ENUM'!$B$3:$B$64,MATCH(F17,'!참조_ENUM'!$C$3:$C$64,0))</f>
        <v>2</v>
      </c>
      <c r="F17" s="32" t="s">
        <v>207</v>
      </c>
      <c r="G17" s="112">
        <v>0</v>
      </c>
      <c r="H17" s="112">
        <v>5</v>
      </c>
      <c r="I17" s="112">
        <v>0</v>
      </c>
      <c r="J17" s="112">
        <f>INDEX('!참조_ENUM'!$AH$3:$AH$5,MATCH(K17,'!참조_ENUM'!$AI$3:$AI$5,0))</f>
        <v>2</v>
      </c>
      <c r="K17" s="93" t="s">
        <v>163</v>
      </c>
      <c r="L17" s="93">
        <f>INDEX('!참조_ENUM'!$AD$3:$AD$5,MATCH(M17,'!참조_ENUM'!$AE$3:$AE$5,0))</f>
        <v>0</v>
      </c>
      <c r="M17" s="93" t="s">
        <v>92</v>
      </c>
      <c r="N17" s="93">
        <v>0</v>
      </c>
      <c r="O17" s="93">
        <v>0</v>
      </c>
      <c r="P17" s="112">
        <v>100</v>
      </c>
      <c r="Q17" s="112">
        <v>0</v>
      </c>
      <c r="R17" s="112">
        <v>20001311</v>
      </c>
      <c r="S17" s="112">
        <v>0</v>
      </c>
      <c r="T17" s="112">
        <v>0</v>
      </c>
      <c r="U17" s="93" t="s">
        <v>106</v>
      </c>
      <c r="V17" s="113" t="s">
        <v>111</v>
      </c>
    </row>
    <row r="18" spans="1:22" x14ac:dyDescent="0.3">
      <c r="A18" s="10">
        <v>200101</v>
      </c>
      <c r="B18" s="11">
        <v>200101</v>
      </c>
      <c r="C18" s="11" t="s">
        <v>264</v>
      </c>
      <c r="D18" s="36">
        <v>1</v>
      </c>
      <c r="E18" s="37">
        <f>INDEX('!참조_ENUM'!$B$3:$B$64,MATCH(F18,'!참조_ENUM'!$C$3:$C$64,0))</f>
        <v>6</v>
      </c>
      <c r="F18" s="19" t="s">
        <v>139</v>
      </c>
      <c r="G18" s="37">
        <v>0</v>
      </c>
      <c r="H18" s="37">
        <v>1</v>
      </c>
      <c r="I18" s="37">
        <v>0</v>
      </c>
      <c r="J18" s="37">
        <f>INDEX('!참조_ENUM'!$AH$3:$AH$5,MATCH(K18,'!참조_ENUM'!$AI$3:$AI$5,0))</f>
        <v>2</v>
      </c>
      <c r="K18" s="38" t="s">
        <v>163</v>
      </c>
      <c r="L18" s="36">
        <f>INDEX('!참조_ENUM'!$AD$3:$AD$5,MATCH(M18,'!참조_ENUM'!$AE$3:$AE$5,0))</f>
        <v>0</v>
      </c>
      <c r="M18" s="39" t="s">
        <v>92</v>
      </c>
      <c r="N18" s="36">
        <v>0</v>
      </c>
      <c r="O18" s="36">
        <v>0</v>
      </c>
      <c r="P18" s="37">
        <v>100</v>
      </c>
      <c r="Q18" s="37">
        <v>20010101</v>
      </c>
      <c r="R18" s="37">
        <v>0</v>
      </c>
      <c r="S18" s="37">
        <v>0</v>
      </c>
      <c r="T18" s="37">
        <v>0</v>
      </c>
      <c r="U18" s="36" t="s">
        <v>94</v>
      </c>
      <c r="V18" s="40"/>
    </row>
    <row r="19" spans="1:22" x14ac:dyDescent="0.3">
      <c r="A19" s="12">
        <v>200102</v>
      </c>
      <c r="B19" s="4">
        <v>200102</v>
      </c>
      <c r="C19" s="4" t="s">
        <v>265</v>
      </c>
      <c r="D19" s="23">
        <v>1</v>
      </c>
      <c r="E19" s="22">
        <f>INDEX('!참조_ENUM'!$B$3:$B$64,MATCH(F19,'!참조_ENUM'!$C$3:$C$64,0))</f>
        <v>6</v>
      </c>
      <c r="F19" s="21" t="s">
        <v>139</v>
      </c>
      <c r="G19" s="22">
        <v>0</v>
      </c>
      <c r="H19" s="22">
        <v>1</v>
      </c>
      <c r="I19" s="22">
        <v>0</v>
      </c>
      <c r="J19" s="22">
        <f>INDEX('!참조_ENUM'!$AH$3:$AH$5,MATCH(K19,'!참조_ENUM'!$AI$3:$AI$5,0))</f>
        <v>2</v>
      </c>
      <c r="K19" s="26" t="s">
        <v>163</v>
      </c>
      <c r="L19" s="23">
        <f>INDEX('!참조_ENUM'!$AD$3:$AD$5,MATCH(M19,'!참조_ENUM'!$AE$3:$AE$5,0))</f>
        <v>0</v>
      </c>
      <c r="M19" s="24" t="s">
        <v>92</v>
      </c>
      <c r="N19" s="23">
        <v>0</v>
      </c>
      <c r="O19" s="23">
        <v>0</v>
      </c>
      <c r="P19" s="22">
        <v>100</v>
      </c>
      <c r="Q19" s="22">
        <v>20010201</v>
      </c>
      <c r="R19" s="22">
        <v>0</v>
      </c>
      <c r="S19" s="22">
        <v>0</v>
      </c>
      <c r="T19" s="22">
        <v>0</v>
      </c>
      <c r="U19" s="23" t="s">
        <v>94</v>
      </c>
      <c r="V19" s="41"/>
    </row>
    <row r="20" spans="1:22" x14ac:dyDescent="0.3">
      <c r="A20" s="12">
        <v>200103</v>
      </c>
      <c r="B20" s="4">
        <v>200103</v>
      </c>
      <c r="C20" s="4" t="s">
        <v>266</v>
      </c>
      <c r="D20" s="23">
        <v>1</v>
      </c>
      <c r="E20" s="22">
        <f>INDEX('!참조_ENUM'!$B$3:$B$64,MATCH(F20,'!참조_ENUM'!$C$3:$C$64,0))</f>
        <v>6</v>
      </c>
      <c r="F20" s="21" t="s">
        <v>139</v>
      </c>
      <c r="G20" s="22">
        <v>0</v>
      </c>
      <c r="H20" s="22">
        <v>1</v>
      </c>
      <c r="I20" s="22">
        <v>0</v>
      </c>
      <c r="J20" s="22">
        <f>INDEX('!참조_ENUM'!$AH$3:$AH$5,MATCH(K20,'!참조_ENUM'!$AI$3:$AI$5,0))</f>
        <v>2</v>
      </c>
      <c r="K20" s="26" t="s">
        <v>163</v>
      </c>
      <c r="L20" s="23">
        <f>INDEX('!참조_ENUM'!$AD$3:$AD$5,MATCH(M20,'!참조_ENUM'!$AE$3:$AE$5,0))</f>
        <v>0</v>
      </c>
      <c r="M20" s="24" t="s">
        <v>92</v>
      </c>
      <c r="N20" s="23">
        <v>0</v>
      </c>
      <c r="O20" s="23">
        <v>0</v>
      </c>
      <c r="P20" s="22">
        <v>100</v>
      </c>
      <c r="Q20" s="22">
        <v>20010301</v>
      </c>
      <c r="R20" s="22">
        <v>0</v>
      </c>
      <c r="S20" s="22">
        <v>0</v>
      </c>
      <c r="T20" s="22">
        <v>0</v>
      </c>
      <c r="U20" s="23" t="s">
        <v>94</v>
      </c>
      <c r="V20" s="41"/>
    </row>
    <row r="21" spans="1:22" x14ac:dyDescent="0.3">
      <c r="A21" s="12">
        <v>200104</v>
      </c>
      <c r="B21" s="4">
        <v>200104</v>
      </c>
      <c r="C21" s="4" t="s">
        <v>267</v>
      </c>
      <c r="D21" s="23">
        <v>1</v>
      </c>
      <c r="E21" s="22">
        <f>INDEX('!참조_ENUM'!$B$3:$B$64,MATCH(F21,'!참조_ENUM'!$C$3:$C$64,0))</f>
        <v>6</v>
      </c>
      <c r="F21" s="21" t="s">
        <v>139</v>
      </c>
      <c r="G21" s="22">
        <v>0</v>
      </c>
      <c r="H21" s="22">
        <v>1</v>
      </c>
      <c r="I21" s="22">
        <v>0</v>
      </c>
      <c r="J21" s="22">
        <f>INDEX('!참조_ENUM'!$AH$3:$AH$5,MATCH(K21,'!참조_ENUM'!$AI$3:$AI$5,0))</f>
        <v>2</v>
      </c>
      <c r="K21" s="26" t="s">
        <v>163</v>
      </c>
      <c r="L21" s="23">
        <f>INDEX('!참조_ENUM'!$AD$3:$AD$5,MATCH(M21,'!참조_ENUM'!$AE$3:$AE$5,0))</f>
        <v>0</v>
      </c>
      <c r="M21" s="24" t="s">
        <v>92</v>
      </c>
      <c r="N21" s="23">
        <v>0</v>
      </c>
      <c r="O21" s="23">
        <v>0</v>
      </c>
      <c r="P21" s="22">
        <v>100</v>
      </c>
      <c r="Q21" s="22">
        <v>20010401</v>
      </c>
      <c r="R21" s="22">
        <v>0</v>
      </c>
      <c r="S21" s="22">
        <v>0</v>
      </c>
      <c r="T21" s="22">
        <v>0</v>
      </c>
      <c r="U21" s="23" t="s">
        <v>94</v>
      </c>
      <c r="V21" s="41"/>
    </row>
    <row r="22" spans="1:22" x14ac:dyDescent="0.3">
      <c r="A22" s="12">
        <v>200105</v>
      </c>
      <c r="B22" s="4">
        <v>200105</v>
      </c>
      <c r="C22" s="4" t="s">
        <v>259</v>
      </c>
      <c r="D22" s="23">
        <v>1</v>
      </c>
      <c r="E22" s="22">
        <f>INDEX('!참조_ENUM'!$B$3:$B$64,MATCH(F22,'!참조_ENUM'!$C$3:$C$64,0))</f>
        <v>6</v>
      </c>
      <c r="F22" s="21" t="s">
        <v>139</v>
      </c>
      <c r="G22" s="22">
        <v>0</v>
      </c>
      <c r="H22" s="22">
        <v>1</v>
      </c>
      <c r="I22" s="22">
        <v>0</v>
      </c>
      <c r="J22" s="22">
        <f>INDEX('!참조_ENUM'!$AH$3:$AH$5,MATCH(K22,'!참조_ENUM'!$AI$3:$AI$5,0))</f>
        <v>2</v>
      </c>
      <c r="K22" s="26" t="s">
        <v>163</v>
      </c>
      <c r="L22" s="23">
        <f>INDEX('!참조_ENUM'!$AD$3:$AD$5,MATCH(M22,'!참조_ENUM'!$AE$3:$AE$5,0))</f>
        <v>0</v>
      </c>
      <c r="M22" s="24" t="s">
        <v>92</v>
      </c>
      <c r="N22" s="23">
        <v>0</v>
      </c>
      <c r="O22" s="23">
        <v>0</v>
      </c>
      <c r="P22" s="22">
        <v>100</v>
      </c>
      <c r="Q22" s="22">
        <v>20010501</v>
      </c>
      <c r="R22" s="22">
        <v>0</v>
      </c>
      <c r="S22" s="22">
        <v>0</v>
      </c>
      <c r="T22" s="22">
        <v>0</v>
      </c>
      <c r="U22" s="23" t="s">
        <v>94</v>
      </c>
      <c r="V22" s="41"/>
    </row>
    <row r="23" spans="1:22" x14ac:dyDescent="0.3">
      <c r="A23" s="12">
        <v>200106</v>
      </c>
      <c r="B23" s="4">
        <v>200106</v>
      </c>
      <c r="C23" s="4" t="s">
        <v>260</v>
      </c>
      <c r="D23" s="23">
        <v>1</v>
      </c>
      <c r="E23" s="22">
        <f>INDEX('!참조_ENUM'!$B$3:$B$64,MATCH(F23,'!참조_ENUM'!$C$3:$C$64,0))</f>
        <v>6</v>
      </c>
      <c r="F23" s="21" t="s">
        <v>139</v>
      </c>
      <c r="G23" s="22">
        <v>0</v>
      </c>
      <c r="H23" s="22">
        <v>1</v>
      </c>
      <c r="I23" s="22">
        <v>0</v>
      </c>
      <c r="J23" s="22">
        <f>INDEX('!참조_ENUM'!$AH$3:$AH$5,MATCH(K23,'!참조_ENUM'!$AI$3:$AI$5,0))</f>
        <v>2</v>
      </c>
      <c r="K23" s="26" t="s">
        <v>163</v>
      </c>
      <c r="L23" s="23">
        <f>INDEX('!참조_ENUM'!$AD$3:$AD$5,MATCH(M23,'!참조_ENUM'!$AE$3:$AE$5,0))</f>
        <v>0</v>
      </c>
      <c r="M23" s="24" t="s">
        <v>92</v>
      </c>
      <c r="N23" s="23">
        <v>0</v>
      </c>
      <c r="O23" s="23">
        <v>0</v>
      </c>
      <c r="P23" s="22">
        <v>100</v>
      </c>
      <c r="Q23" s="22">
        <v>20010601</v>
      </c>
      <c r="R23" s="22">
        <v>0</v>
      </c>
      <c r="S23" s="22">
        <v>0</v>
      </c>
      <c r="T23" s="22">
        <v>0</v>
      </c>
      <c r="U23" s="23" t="s">
        <v>94</v>
      </c>
      <c r="V23" s="41"/>
    </row>
    <row r="24" spans="1:22" x14ac:dyDescent="0.3">
      <c r="A24" s="12">
        <v>200107</v>
      </c>
      <c r="B24" s="4">
        <v>200107</v>
      </c>
      <c r="C24" s="4" t="s">
        <v>261</v>
      </c>
      <c r="D24" s="23">
        <v>1</v>
      </c>
      <c r="E24" s="22">
        <f>INDEX('!참조_ENUM'!$B$3:$B$64,MATCH(F24,'!참조_ENUM'!$C$3:$C$64,0))</f>
        <v>6</v>
      </c>
      <c r="F24" s="21" t="s">
        <v>139</v>
      </c>
      <c r="G24" s="22">
        <v>0</v>
      </c>
      <c r="H24" s="22">
        <v>1</v>
      </c>
      <c r="I24" s="22">
        <v>0</v>
      </c>
      <c r="J24" s="22">
        <f>INDEX('!참조_ENUM'!$AH$3:$AH$5,MATCH(K24,'!참조_ENUM'!$AI$3:$AI$5,0))</f>
        <v>2</v>
      </c>
      <c r="K24" s="26" t="s">
        <v>163</v>
      </c>
      <c r="L24" s="23">
        <f>INDEX('!참조_ENUM'!$AD$3:$AD$5,MATCH(M24,'!참조_ENUM'!$AE$3:$AE$5,0))</f>
        <v>0</v>
      </c>
      <c r="M24" s="24" t="s">
        <v>92</v>
      </c>
      <c r="N24" s="23">
        <v>0</v>
      </c>
      <c r="O24" s="23">
        <v>0</v>
      </c>
      <c r="P24" s="22">
        <v>100</v>
      </c>
      <c r="Q24" s="22">
        <v>20010701</v>
      </c>
      <c r="R24" s="22">
        <v>0</v>
      </c>
      <c r="S24" s="22">
        <v>0</v>
      </c>
      <c r="T24" s="22">
        <v>0</v>
      </c>
      <c r="U24" s="23" t="s">
        <v>94</v>
      </c>
      <c r="V24" s="41"/>
    </row>
    <row r="25" spans="1:22" x14ac:dyDescent="0.3">
      <c r="A25" s="12">
        <v>200108</v>
      </c>
      <c r="B25" s="4">
        <v>200108</v>
      </c>
      <c r="C25" s="4" t="s">
        <v>262</v>
      </c>
      <c r="D25" s="23">
        <v>1</v>
      </c>
      <c r="E25" s="22">
        <f>INDEX('!참조_ENUM'!$B$3:$B$64,MATCH(F25,'!참조_ENUM'!$C$3:$C$64,0))</f>
        <v>6</v>
      </c>
      <c r="F25" s="21" t="s">
        <v>139</v>
      </c>
      <c r="G25" s="22">
        <v>0</v>
      </c>
      <c r="H25" s="22">
        <v>1</v>
      </c>
      <c r="I25" s="22">
        <v>0</v>
      </c>
      <c r="J25" s="22">
        <f>INDEX('!참조_ENUM'!$AH$3:$AH$5,MATCH(K25,'!참조_ENUM'!$AI$3:$AI$5,0))</f>
        <v>2</v>
      </c>
      <c r="K25" s="26" t="s">
        <v>163</v>
      </c>
      <c r="L25" s="23">
        <f>INDEX('!참조_ENUM'!$AD$3:$AD$5,MATCH(M25,'!참조_ENUM'!$AE$3:$AE$5,0))</f>
        <v>0</v>
      </c>
      <c r="M25" s="24" t="s">
        <v>92</v>
      </c>
      <c r="N25" s="23">
        <v>0</v>
      </c>
      <c r="O25" s="23">
        <v>0</v>
      </c>
      <c r="P25" s="22">
        <v>100</v>
      </c>
      <c r="Q25" s="22">
        <v>20010801</v>
      </c>
      <c r="R25" s="22">
        <v>0</v>
      </c>
      <c r="S25" s="22">
        <v>0</v>
      </c>
      <c r="T25" s="22">
        <v>0</v>
      </c>
      <c r="U25" s="23" t="s">
        <v>94</v>
      </c>
      <c r="V25" s="41"/>
    </row>
    <row r="26" spans="1:22" x14ac:dyDescent="0.3">
      <c r="A26" s="12">
        <v>200109</v>
      </c>
      <c r="B26" s="4">
        <v>200109</v>
      </c>
      <c r="C26" s="4" t="s">
        <v>268</v>
      </c>
      <c r="D26" s="23">
        <v>1</v>
      </c>
      <c r="E26" s="22">
        <f>INDEX('!참조_ENUM'!$B$3:$B$64,MATCH(F26,'!참조_ENUM'!$C$3:$C$64,0))</f>
        <v>6</v>
      </c>
      <c r="F26" s="21" t="s">
        <v>139</v>
      </c>
      <c r="G26" s="22">
        <v>0</v>
      </c>
      <c r="H26" s="22">
        <v>1</v>
      </c>
      <c r="I26" s="22">
        <v>0</v>
      </c>
      <c r="J26" s="22">
        <f>INDEX('!참조_ENUM'!$AH$3:$AH$5,MATCH(K26,'!참조_ENUM'!$AI$3:$AI$5,0))</f>
        <v>2</v>
      </c>
      <c r="K26" s="26" t="s">
        <v>163</v>
      </c>
      <c r="L26" s="23">
        <f>INDEX('!참조_ENUM'!$AD$3:$AD$5,MATCH(M26,'!참조_ENUM'!$AE$3:$AE$5,0))</f>
        <v>0</v>
      </c>
      <c r="M26" s="24" t="s">
        <v>92</v>
      </c>
      <c r="N26" s="23">
        <v>0</v>
      </c>
      <c r="O26" s="23">
        <v>0</v>
      </c>
      <c r="P26" s="22">
        <v>100</v>
      </c>
      <c r="Q26" s="22">
        <v>20010901</v>
      </c>
      <c r="R26" s="22">
        <v>0</v>
      </c>
      <c r="S26" s="22">
        <v>0</v>
      </c>
      <c r="T26" s="22">
        <v>0</v>
      </c>
      <c r="U26" s="23" t="s">
        <v>141</v>
      </c>
      <c r="V26" s="41" t="s">
        <v>165</v>
      </c>
    </row>
    <row r="27" spans="1:22" x14ac:dyDescent="0.3">
      <c r="A27" s="12">
        <v>200110</v>
      </c>
      <c r="B27" s="4">
        <v>200110</v>
      </c>
      <c r="C27" s="4" t="s">
        <v>269</v>
      </c>
      <c r="D27" s="23">
        <v>1</v>
      </c>
      <c r="E27" s="22">
        <f>INDEX('!참조_ENUM'!$B$3:$B$64,MATCH(F27,'!참조_ENUM'!$C$3:$C$64,0))</f>
        <v>6</v>
      </c>
      <c r="F27" s="21" t="s">
        <v>139</v>
      </c>
      <c r="G27" s="22">
        <v>0</v>
      </c>
      <c r="H27" s="22">
        <v>1</v>
      </c>
      <c r="I27" s="22">
        <v>0</v>
      </c>
      <c r="J27" s="22">
        <f>INDEX('!참조_ENUM'!$AH$3:$AH$5,MATCH(K27,'!참조_ENUM'!$AI$3:$AI$5,0))</f>
        <v>2</v>
      </c>
      <c r="K27" s="26" t="s">
        <v>163</v>
      </c>
      <c r="L27" s="23">
        <f>INDEX('!참조_ENUM'!$AD$3:$AD$5,MATCH(M27,'!참조_ENUM'!$AE$3:$AE$5,0))</f>
        <v>0</v>
      </c>
      <c r="M27" s="24" t="s">
        <v>92</v>
      </c>
      <c r="N27" s="23">
        <v>0</v>
      </c>
      <c r="O27" s="23">
        <v>0</v>
      </c>
      <c r="P27" s="22">
        <v>100</v>
      </c>
      <c r="Q27" s="22">
        <v>20011001</v>
      </c>
      <c r="R27" s="22">
        <v>0</v>
      </c>
      <c r="S27" s="22">
        <v>0</v>
      </c>
      <c r="T27" s="22">
        <v>0</v>
      </c>
      <c r="U27" s="23" t="s">
        <v>141</v>
      </c>
      <c r="V27" s="41" t="s">
        <v>165</v>
      </c>
    </row>
    <row r="28" spans="1:22" x14ac:dyDescent="0.3">
      <c r="A28" s="12">
        <v>200111</v>
      </c>
      <c r="B28" s="4">
        <v>200111</v>
      </c>
      <c r="C28" s="4" t="s">
        <v>270</v>
      </c>
      <c r="D28" s="23">
        <v>1</v>
      </c>
      <c r="E28" s="22">
        <f>INDEX('!참조_ENUM'!$B$3:$B$64,MATCH(F28,'!참조_ENUM'!$C$3:$C$64,0))</f>
        <v>6</v>
      </c>
      <c r="F28" s="21" t="s">
        <v>280</v>
      </c>
      <c r="G28" s="22">
        <v>0</v>
      </c>
      <c r="H28" s="22">
        <v>1</v>
      </c>
      <c r="I28" s="22">
        <v>0</v>
      </c>
      <c r="J28" s="22">
        <f>INDEX('!참조_ENUM'!$AH$3:$AH$5,MATCH(K28,'!참조_ENUM'!$AI$3:$AI$5,0))</f>
        <v>2</v>
      </c>
      <c r="K28" s="26" t="s">
        <v>163</v>
      </c>
      <c r="L28" s="23">
        <f>INDEX('!참조_ENUM'!$AD$3:$AD$5,MATCH(M28,'!참조_ENUM'!$AE$3:$AE$5,0))</f>
        <v>0</v>
      </c>
      <c r="M28" s="24" t="s">
        <v>92</v>
      </c>
      <c r="N28" s="23">
        <v>0</v>
      </c>
      <c r="O28" s="23">
        <v>0</v>
      </c>
      <c r="P28" s="22">
        <v>100</v>
      </c>
      <c r="Q28" s="22">
        <v>20011101</v>
      </c>
      <c r="R28" s="22">
        <v>0</v>
      </c>
      <c r="S28" s="22">
        <v>0</v>
      </c>
      <c r="T28" s="22">
        <v>0</v>
      </c>
      <c r="U28" s="23" t="s">
        <v>141</v>
      </c>
      <c r="V28" s="41" t="s">
        <v>165</v>
      </c>
    </row>
    <row r="29" spans="1:22" x14ac:dyDescent="0.3">
      <c r="A29" s="12">
        <v>200112</v>
      </c>
      <c r="B29" s="4">
        <v>200112</v>
      </c>
      <c r="C29" s="4" t="s">
        <v>271</v>
      </c>
      <c r="D29" s="23">
        <v>1</v>
      </c>
      <c r="E29" s="22">
        <f>INDEX('!참조_ENUM'!$B$3:$B$64,MATCH(F29,'!참조_ENUM'!$C$3:$C$64,0))</f>
        <v>6</v>
      </c>
      <c r="F29" s="21" t="s">
        <v>139</v>
      </c>
      <c r="G29" s="22">
        <v>0</v>
      </c>
      <c r="H29" s="22">
        <v>1</v>
      </c>
      <c r="I29" s="22">
        <v>0</v>
      </c>
      <c r="J29" s="22">
        <f>INDEX('!참조_ENUM'!$AH$3:$AH$5,MATCH(K29,'!참조_ENUM'!$AI$3:$AI$5,0))</f>
        <v>2</v>
      </c>
      <c r="K29" s="26" t="s">
        <v>163</v>
      </c>
      <c r="L29" s="23">
        <f>INDEX('!참조_ENUM'!$AD$3:$AD$5,MATCH(M29,'!참조_ENUM'!$AE$3:$AE$5,0))</f>
        <v>0</v>
      </c>
      <c r="M29" s="24" t="s">
        <v>92</v>
      </c>
      <c r="N29" s="23">
        <v>0</v>
      </c>
      <c r="O29" s="23">
        <v>0</v>
      </c>
      <c r="P29" s="22">
        <v>100</v>
      </c>
      <c r="Q29" s="22">
        <v>20011201</v>
      </c>
      <c r="R29" s="22">
        <v>0</v>
      </c>
      <c r="S29" s="22">
        <v>0</v>
      </c>
      <c r="T29" s="22">
        <v>0</v>
      </c>
      <c r="U29" s="23" t="s">
        <v>141</v>
      </c>
      <c r="V29" s="41" t="s">
        <v>165</v>
      </c>
    </row>
    <row r="30" spans="1:22" x14ac:dyDescent="0.3">
      <c r="A30" s="12">
        <v>200113</v>
      </c>
      <c r="B30" s="4">
        <v>200113</v>
      </c>
      <c r="C30" s="4" t="s">
        <v>272</v>
      </c>
      <c r="D30" s="23">
        <v>1</v>
      </c>
      <c r="E30" s="22">
        <f>INDEX('!참조_ENUM'!$B$3:$B$64,MATCH(F30,'!참조_ENUM'!$C$3:$C$64,0))</f>
        <v>7</v>
      </c>
      <c r="F30" s="21" t="s">
        <v>140</v>
      </c>
      <c r="G30" s="22">
        <v>0</v>
      </c>
      <c r="H30" s="22">
        <v>5</v>
      </c>
      <c r="I30" s="22">
        <v>2</v>
      </c>
      <c r="J30" s="22">
        <f>INDEX('!참조_ENUM'!$AH$3:$AH$5,MATCH(K30,'!참조_ENUM'!$AI$3:$AI$5,0))</f>
        <v>2</v>
      </c>
      <c r="K30" s="26" t="s">
        <v>163</v>
      </c>
      <c r="L30" s="23">
        <f>INDEX('!참조_ENUM'!$AD$3:$AD$5,MATCH(M30,'!참조_ENUM'!$AE$3:$AE$5,0))</f>
        <v>0</v>
      </c>
      <c r="M30" s="24" t="s">
        <v>92</v>
      </c>
      <c r="N30" s="23">
        <v>0</v>
      </c>
      <c r="O30" s="23">
        <v>0</v>
      </c>
      <c r="P30" s="22">
        <v>100</v>
      </c>
      <c r="Q30" s="22">
        <v>20011301</v>
      </c>
      <c r="R30" s="22">
        <v>0</v>
      </c>
      <c r="S30" s="22">
        <v>0</v>
      </c>
      <c r="T30" s="22">
        <v>0</v>
      </c>
      <c r="U30" s="23" t="s">
        <v>141</v>
      </c>
      <c r="V30" s="41" t="s">
        <v>111</v>
      </c>
    </row>
    <row r="31" spans="1:22" x14ac:dyDescent="0.3">
      <c r="A31" s="12">
        <v>200114</v>
      </c>
      <c r="B31" s="4">
        <v>200114</v>
      </c>
      <c r="C31" s="4" t="s">
        <v>273</v>
      </c>
      <c r="D31" s="23">
        <v>1</v>
      </c>
      <c r="E31" s="22">
        <f>INDEX('!참조_ENUM'!$B$3:$B$64,MATCH(F31,'!참조_ENUM'!$C$3:$C$64,0))</f>
        <v>7</v>
      </c>
      <c r="F31" s="21" t="s">
        <v>140</v>
      </c>
      <c r="G31" s="22">
        <v>0</v>
      </c>
      <c r="H31" s="22">
        <v>5</v>
      </c>
      <c r="I31" s="22">
        <v>2</v>
      </c>
      <c r="J31" s="22">
        <f>INDEX('!참조_ENUM'!$AH$3:$AH$5,MATCH(K31,'!참조_ENUM'!$AI$3:$AI$5,0))</f>
        <v>2</v>
      </c>
      <c r="K31" s="26" t="s">
        <v>163</v>
      </c>
      <c r="L31" s="23">
        <f>INDEX('!참조_ENUM'!$AD$3:$AD$5,MATCH(M31,'!참조_ENUM'!$AE$3:$AE$5,0))</f>
        <v>0</v>
      </c>
      <c r="M31" s="24" t="s">
        <v>92</v>
      </c>
      <c r="N31" s="23">
        <v>0</v>
      </c>
      <c r="O31" s="23">
        <v>0</v>
      </c>
      <c r="P31" s="22">
        <v>100</v>
      </c>
      <c r="Q31" s="22">
        <v>20011401</v>
      </c>
      <c r="R31" s="22">
        <v>0</v>
      </c>
      <c r="S31" s="22">
        <v>0</v>
      </c>
      <c r="T31" s="22">
        <v>0</v>
      </c>
      <c r="U31" s="23" t="s">
        <v>141</v>
      </c>
      <c r="V31" s="41" t="s">
        <v>111</v>
      </c>
    </row>
    <row r="32" spans="1:22" x14ac:dyDescent="0.3">
      <c r="A32" s="12">
        <v>200115</v>
      </c>
      <c r="B32" s="4">
        <v>200115</v>
      </c>
      <c r="C32" s="4" t="s">
        <v>274</v>
      </c>
      <c r="D32" s="23">
        <v>1</v>
      </c>
      <c r="E32" s="22">
        <f>INDEX('!참조_ENUM'!$B$3:$B$64,MATCH(F32,'!참조_ENUM'!$C$3:$C$64,0))</f>
        <v>7</v>
      </c>
      <c r="F32" s="21" t="s">
        <v>140</v>
      </c>
      <c r="G32" s="22">
        <v>0</v>
      </c>
      <c r="H32" s="22">
        <v>5</v>
      </c>
      <c r="I32" s="22">
        <v>2</v>
      </c>
      <c r="J32" s="22">
        <f>INDEX('!참조_ENUM'!$AH$3:$AH$5,MATCH(K32,'!참조_ENUM'!$AI$3:$AI$5,0))</f>
        <v>2</v>
      </c>
      <c r="K32" s="26" t="s">
        <v>163</v>
      </c>
      <c r="L32" s="23">
        <f>INDEX('!참조_ENUM'!$AD$3:$AD$5,MATCH(M32,'!참조_ENUM'!$AE$3:$AE$5,0))</f>
        <v>0</v>
      </c>
      <c r="M32" s="24" t="s">
        <v>92</v>
      </c>
      <c r="N32" s="23">
        <v>0</v>
      </c>
      <c r="O32" s="23">
        <v>0</v>
      </c>
      <c r="P32" s="22">
        <v>100</v>
      </c>
      <c r="Q32" s="22">
        <v>20011501</v>
      </c>
      <c r="R32" s="22">
        <v>0</v>
      </c>
      <c r="S32" s="22">
        <v>0</v>
      </c>
      <c r="T32" s="22">
        <v>0</v>
      </c>
      <c r="U32" s="23" t="s">
        <v>141</v>
      </c>
      <c r="V32" s="41" t="s">
        <v>111</v>
      </c>
    </row>
    <row r="33" spans="1:22" x14ac:dyDescent="0.3">
      <c r="A33" s="12">
        <v>200116</v>
      </c>
      <c r="B33" s="4">
        <v>200116</v>
      </c>
      <c r="C33" s="4" t="s">
        <v>275</v>
      </c>
      <c r="D33" s="23">
        <v>1</v>
      </c>
      <c r="E33" s="22">
        <f>INDEX('!참조_ENUM'!$B$3:$B$64,MATCH(F33,'!참조_ENUM'!$C$3:$C$64,0))</f>
        <v>7</v>
      </c>
      <c r="F33" s="21" t="s">
        <v>140</v>
      </c>
      <c r="G33" s="22">
        <v>0</v>
      </c>
      <c r="H33" s="22">
        <v>5</v>
      </c>
      <c r="I33" s="22">
        <v>2</v>
      </c>
      <c r="J33" s="22">
        <f>INDEX('!참조_ENUM'!$AH$3:$AH$5,MATCH(K33,'!참조_ENUM'!$AI$3:$AI$5,0))</f>
        <v>2</v>
      </c>
      <c r="K33" s="26" t="s">
        <v>163</v>
      </c>
      <c r="L33" s="23">
        <f>INDEX('!참조_ENUM'!$AD$3:$AD$5,MATCH(M33,'!참조_ENUM'!$AE$3:$AE$5,0))</f>
        <v>0</v>
      </c>
      <c r="M33" s="24" t="s">
        <v>92</v>
      </c>
      <c r="N33" s="23">
        <v>0</v>
      </c>
      <c r="O33" s="23">
        <v>0</v>
      </c>
      <c r="P33" s="22">
        <v>100</v>
      </c>
      <c r="Q33" s="22">
        <v>20011601</v>
      </c>
      <c r="R33" s="22">
        <v>0</v>
      </c>
      <c r="S33" s="22">
        <v>0</v>
      </c>
      <c r="T33" s="22">
        <v>0</v>
      </c>
      <c r="U33" s="23" t="s">
        <v>141</v>
      </c>
      <c r="V33" s="41" t="s">
        <v>111</v>
      </c>
    </row>
    <row r="34" spans="1:22" x14ac:dyDescent="0.3">
      <c r="A34" s="12">
        <v>200117</v>
      </c>
      <c r="B34" s="4">
        <v>200117</v>
      </c>
      <c r="C34" s="4" t="s">
        <v>276</v>
      </c>
      <c r="D34" s="23">
        <v>1</v>
      </c>
      <c r="E34" s="22">
        <f>INDEX('!참조_ENUM'!$B$3:$B$64,MATCH(F34,'!참조_ENUM'!$C$3:$C$64,0))</f>
        <v>7</v>
      </c>
      <c r="F34" s="21" t="s">
        <v>140</v>
      </c>
      <c r="G34" s="22">
        <v>0</v>
      </c>
      <c r="H34" s="22">
        <v>5</v>
      </c>
      <c r="I34" s="22">
        <v>2</v>
      </c>
      <c r="J34" s="22">
        <f>INDEX('!참조_ENUM'!$AH$3:$AH$5,MATCH(K34,'!참조_ENUM'!$AI$3:$AI$5,0))</f>
        <v>2</v>
      </c>
      <c r="K34" s="26" t="s">
        <v>163</v>
      </c>
      <c r="L34" s="23">
        <f>INDEX('!참조_ENUM'!$AD$3:$AD$5,MATCH(M34,'!참조_ENUM'!$AE$3:$AE$5,0))</f>
        <v>0</v>
      </c>
      <c r="M34" s="24" t="s">
        <v>92</v>
      </c>
      <c r="N34" s="23">
        <v>0</v>
      </c>
      <c r="O34" s="23">
        <v>0</v>
      </c>
      <c r="P34" s="22">
        <v>100</v>
      </c>
      <c r="Q34" s="22">
        <v>20011701</v>
      </c>
      <c r="R34" s="22">
        <v>0</v>
      </c>
      <c r="S34" s="22">
        <v>0</v>
      </c>
      <c r="T34" s="22">
        <v>0</v>
      </c>
      <c r="U34" s="23" t="s">
        <v>141</v>
      </c>
      <c r="V34" s="41" t="s">
        <v>111</v>
      </c>
    </row>
    <row r="35" spans="1:22" x14ac:dyDescent="0.3">
      <c r="A35" s="12">
        <v>200118</v>
      </c>
      <c r="B35" s="4">
        <v>200118</v>
      </c>
      <c r="C35" s="4" t="s">
        <v>277</v>
      </c>
      <c r="D35" s="23">
        <v>1</v>
      </c>
      <c r="E35" s="22">
        <f>INDEX('!참조_ENUM'!$B$3:$B$64,MATCH(F35,'!참조_ENUM'!$C$3:$C$64,0))</f>
        <v>7</v>
      </c>
      <c r="F35" s="21" t="s">
        <v>140</v>
      </c>
      <c r="G35" s="22">
        <v>0</v>
      </c>
      <c r="H35" s="22">
        <v>5</v>
      </c>
      <c r="I35" s="22">
        <v>2</v>
      </c>
      <c r="J35" s="22">
        <f>INDEX('!참조_ENUM'!$AH$3:$AH$5,MATCH(K35,'!참조_ENUM'!$AI$3:$AI$5,0))</f>
        <v>2</v>
      </c>
      <c r="K35" s="26" t="s">
        <v>163</v>
      </c>
      <c r="L35" s="23">
        <f>INDEX('!참조_ENUM'!$AD$3:$AD$5,MATCH(M35,'!참조_ENUM'!$AE$3:$AE$5,0))</f>
        <v>0</v>
      </c>
      <c r="M35" s="24" t="s">
        <v>92</v>
      </c>
      <c r="N35" s="23">
        <v>0</v>
      </c>
      <c r="O35" s="23">
        <v>0</v>
      </c>
      <c r="P35" s="22">
        <v>100</v>
      </c>
      <c r="Q35" s="22">
        <v>20011801</v>
      </c>
      <c r="R35" s="22">
        <v>0</v>
      </c>
      <c r="S35" s="22">
        <v>0</v>
      </c>
      <c r="T35" s="22">
        <v>0</v>
      </c>
      <c r="U35" s="23" t="s">
        <v>141</v>
      </c>
      <c r="V35" s="41" t="s">
        <v>111</v>
      </c>
    </row>
    <row r="36" spans="1:22" x14ac:dyDescent="0.3">
      <c r="A36" s="12">
        <v>200119</v>
      </c>
      <c r="B36" s="4">
        <v>200119</v>
      </c>
      <c r="C36" s="4" t="s">
        <v>278</v>
      </c>
      <c r="D36" s="23">
        <v>1</v>
      </c>
      <c r="E36" s="22">
        <f>INDEX('!참조_ENUM'!$B$3:$B$64,MATCH(F36,'!참조_ENUM'!$C$3:$C$64,0))</f>
        <v>7</v>
      </c>
      <c r="F36" s="21" t="s">
        <v>140</v>
      </c>
      <c r="G36" s="22">
        <v>0</v>
      </c>
      <c r="H36" s="22">
        <v>5</v>
      </c>
      <c r="I36" s="22">
        <v>2</v>
      </c>
      <c r="J36" s="22">
        <f>INDEX('!참조_ENUM'!$AH$3:$AH$5,MATCH(K36,'!참조_ENUM'!$AI$3:$AI$5,0))</f>
        <v>2</v>
      </c>
      <c r="K36" s="26" t="s">
        <v>163</v>
      </c>
      <c r="L36" s="23">
        <f>INDEX('!참조_ENUM'!$AD$3:$AD$5,MATCH(M36,'!참조_ENUM'!$AE$3:$AE$5,0))</f>
        <v>0</v>
      </c>
      <c r="M36" s="24" t="s">
        <v>92</v>
      </c>
      <c r="N36" s="23">
        <v>0</v>
      </c>
      <c r="O36" s="23">
        <v>0</v>
      </c>
      <c r="P36" s="22">
        <v>100</v>
      </c>
      <c r="Q36" s="22">
        <v>20011901</v>
      </c>
      <c r="R36" s="22">
        <v>0</v>
      </c>
      <c r="S36" s="22">
        <v>0</v>
      </c>
      <c r="T36" s="22">
        <v>0</v>
      </c>
      <c r="U36" s="23" t="s">
        <v>141</v>
      </c>
      <c r="V36" s="41" t="s">
        <v>111</v>
      </c>
    </row>
    <row r="37" spans="1:22" ht="17.25" thickBot="1" x14ac:dyDescent="0.35">
      <c r="A37" s="13">
        <v>200120</v>
      </c>
      <c r="B37" s="14">
        <v>200120</v>
      </c>
      <c r="C37" s="14" t="s">
        <v>279</v>
      </c>
      <c r="D37" s="42">
        <v>1</v>
      </c>
      <c r="E37" s="43">
        <f>INDEX('!참조_ENUM'!$B$3:$B$64,MATCH(F37,'!참조_ENUM'!$C$3:$C$64,0))</f>
        <v>7</v>
      </c>
      <c r="F37" s="20" t="s">
        <v>140</v>
      </c>
      <c r="G37" s="43">
        <v>0</v>
      </c>
      <c r="H37" s="43">
        <v>5</v>
      </c>
      <c r="I37" s="43">
        <v>2</v>
      </c>
      <c r="J37" s="43">
        <f>INDEX('!참조_ENUM'!$AH$3:$AH$5,MATCH(K37,'!참조_ENUM'!$AI$3:$AI$5,0))</f>
        <v>2</v>
      </c>
      <c r="K37" s="44" t="s">
        <v>163</v>
      </c>
      <c r="L37" s="42">
        <f>INDEX('!참조_ENUM'!$AD$3:$AD$5,MATCH(M37,'!참조_ENUM'!$AE$3:$AE$5,0))</f>
        <v>0</v>
      </c>
      <c r="M37" s="45" t="s">
        <v>92</v>
      </c>
      <c r="N37" s="42">
        <v>0</v>
      </c>
      <c r="O37" s="42">
        <v>0</v>
      </c>
      <c r="P37" s="43">
        <v>100</v>
      </c>
      <c r="Q37" s="43">
        <v>20012001</v>
      </c>
      <c r="R37" s="43">
        <v>0</v>
      </c>
      <c r="S37" s="43">
        <v>0</v>
      </c>
      <c r="T37" s="43">
        <v>0</v>
      </c>
      <c r="U37" s="42" t="s">
        <v>141</v>
      </c>
      <c r="V37" s="46" t="s">
        <v>111</v>
      </c>
    </row>
    <row r="38" spans="1:22" x14ac:dyDescent="0.3">
      <c r="A38" s="94">
        <v>210001</v>
      </c>
      <c r="B38" s="95">
        <v>210001</v>
      </c>
      <c r="C38" s="96" t="s">
        <v>199</v>
      </c>
      <c r="D38" s="96">
        <v>1</v>
      </c>
      <c r="E38" s="97">
        <f>INDEX('!참조_ENUM'!$B$3:$B$64,MATCH(F38,'!참조_ENUM'!$C$3:$C$64,0))</f>
        <v>6</v>
      </c>
      <c r="F38" s="59" t="s">
        <v>139</v>
      </c>
      <c r="G38" s="97">
        <v>0</v>
      </c>
      <c r="H38" s="97">
        <v>1</v>
      </c>
      <c r="I38" s="97">
        <v>0</v>
      </c>
      <c r="J38" s="97">
        <f>INDEX('!참조_ENUM'!$AH$3:$AH$5,MATCH(K38,'!참조_ENUM'!$AI$3:$AI$5,0))</f>
        <v>2</v>
      </c>
      <c r="K38" s="60" t="s">
        <v>163</v>
      </c>
      <c r="L38" s="96">
        <f>INDEX('!참조_ENUM'!$AD$3:$AD$5,MATCH(M38,'!참조_ENUM'!$AE$3:$AE$5,0))</f>
        <v>0</v>
      </c>
      <c r="M38" s="59" t="s">
        <v>92</v>
      </c>
      <c r="N38" s="96">
        <v>0</v>
      </c>
      <c r="O38" s="96">
        <v>0</v>
      </c>
      <c r="P38" s="97">
        <v>100</v>
      </c>
      <c r="Q38" s="97">
        <v>21000101</v>
      </c>
      <c r="R38" s="97">
        <v>0</v>
      </c>
      <c r="S38" s="97">
        <v>0</v>
      </c>
      <c r="T38" s="97">
        <v>0</v>
      </c>
      <c r="U38" s="96" t="s">
        <v>141</v>
      </c>
      <c r="V38" s="98" t="s">
        <v>238</v>
      </c>
    </row>
    <row r="39" spans="1:22" x14ac:dyDescent="0.3">
      <c r="A39" s="57">
        <v>210002</v>
      </c>
      <c r="B39" s="55">
        <v>210002</v>
      </c>
      <c r="C39" s="23" t="s">
        <v>200</v>
      </c>
      <c r="D39" s="23">
        <v>1</v>
      </c>
      <c r="E39" s="22">
        <f>INDEX('!참조_ENUM'!$B$3:$B$64,MATCH(F39,'!참조_ENUM'!$C$3:$C$64,0))</f>
        <v>6</v>
      </c>
      <c r="F39" s="21" t="s">
        <v>139</v>
      </c>
      <c r="G39" s="22">
        <v>0</v>
      </c>
      <c r="H39" s="22">
        <v>1</v>
      </c>
      <c r="I39" s="22">
        <v>0</v>
      </c>
      <c r="J39" s="22">
        <f>INDEX('!참조_ENUM'!$AH$3:$AH$5,MATCH(K39,'!참조_ENUM'!$AI$3:$AI$5,0))</f>
        <v>2</v>
      </c>
      <c r="K39" s="27" t="s">
        <v>163</v>
      </c>
      <c r="L39" s="23">
        <f>INDEX('!참조_ENUM'!$AD$3:$AD$5,MATCH(M39,'!참조_ENUM'!$AE$3:$AE$5,0))</f>
        <v>0</v>
      </c>
      <c r="M39" s="21" t="s">
        <v>92</v>
      </c>
      <c r="N39" s="23">
        <v>0</v>
      </c>
      <c r="O39" s="23">
        <v>0</v>
      </c>
      <c r="P39" s="22">
        <v>100</v>
      </c>
      <c r="Q39" s="22">
        <v>0</v>
      </c>
      <c r="R39" s="22">
        <v>0</v>
      </c>
      <c r="S39" s="22">
        <v>0</v>
      </c>
      <c r="T39" s="22">
        <v>0</v>
      </c>
      <c r="U39" s="23" t="s">
        <v>212</v>
      </c>
      <c r="V39" s="41" t="s">
        <v>242</v>
      </c>
    </row>
    <row r="40" spans="1:22" x14ac:dyDescent="0.3">
      <c r="A40" s="57">
        <v>210003</v>
      </c>
      <c r="B40" s="55">
        <v>210002</v>
      </c>
      <c r="C40" s="23" t="s">
        <v>200</v>
      </c>
      <c r="D40" s="23">
        <v>1</v>
      </c>
      <c r="E40" s="22">
        <f>INDEX('!참조_ENUM'!$B$3:$B$64,MATCH(F40,'!참조_ENUM'!$C$3:$C$64,0))</f>
        <v>6</v>
      </c>
      <c r="F40" s="21" t="s">
        <v>139</v>
      </c>
      <c r="G40" s="22">
        <v>0</v>
      </c>
      <c r="H40" s="22">
        <v>1</v>
      </c>
      <c r="I40" s="22">
        <v>0</v>
      </c>
      <c r="J40" s="22">
        <f>INDEX('!참조_ENUM'!$AH$3:$AH$5,MATCH(K40,'!참조_ENUM'!$AI$3:$AI$5,0))</f>
        <v>0</v>
      </c>
      <c r="K40" s="27" t="s">
        <v>92</v>
      </c>
      <c r="L40" s="23">
        <f>INDEX('!참조_ENUM'!$AD$3:$AD$5,MATCH(M40,'!참조_ENUM'!$AE$3:$AE$5,0))</f>
        <v>0</v>
      </c>
      <c r="M40" s="21" t="s">
        <v>92</v>
      </c>
      <c r="N40" s="23">
        <v>0</v>
      </c>
      <c r="O40" s="23">
        <v>0</v>
      </c>
      <c r="P40" s="22">
        <v>100</v>
      </c>
      <c r="Q40" s="22" t="s">
        <v>214</v>
      </c>
      <c r="R40" s="22">
        <v>0</v>
      </c>
      <c r="S40" s="22">
        <v>0</v>
      </c>
      <c r="T40" s="22">
        <v>0</v>
      </c>
      <c r="U40" s="23" t="s">
        <v>141</v>
      </c>
      <c r="V40" s="41"/>
    </row>
    <row r="41" spans="1:22" x14ac:dyDescent="0.3">
      <c r="A41" s="57">
        <v>210004</v>
      </c>
      <c r="B41" s="55">
        <v>210002</v>
      </c>
      <c r="C41" s="23" t="s">
        <v>201</v>
      </c>
      <c r="D41" s="23">
        <v>1</v>
      </c>
      <c r="E41" s="22">
        <f>INDEX('!참조_ENUM'!$B$3:$B$64,MATCH(F41,'!참조_ENUM'!$C$3:$C$64,0))</f>
        <v>6</v>
      </c>
      <c r="F41" s="21" t="s">
        <v>139</v>
      </c>
      <c r="G41" s="22">
        <v>0</v>
      </c>
      <c r="H41" s="22">
        <v>1</v>
      </c>
      <c r="I41" s="22">
        <v>0</v>
      </c>
      <c r="J41" s="22">
        <f>INDEX('!참조_ENUM'!$AH$3:$AH$5,MATCH(K41,'!참조_ENUM'!$AI$3:$AI$5,0))</f>
        <v>0</v>
      </c>
      <c r="K41" s="27" t="s">
        <v>92</v>
      </c>
      <c r="L41" s="23">
        <f>INDEX('!참조_ENUM'!$AD$3:$AD$5,MATCH(M41,'!참조_ENUM'!$AE$3:$AE$5,0))</f>
        <v>0</v>
      </c>
      <c r="M41" s="21" t="s">
        <v>92</v>
      </c>
      <c r="N41" s="23">
        <v>0</v>
      </c>
      <c r="O41" s="23">
        <v>0</v>
      </c>
      <c r="P41" s="22">
        <v>100</v>
      </c>
      <c r="Q41" s="22">
        <v>0</v>
      </c>
      <c r="R41" s="22" t="s">
        <v>215</v>
      </c>
      <c r="S41" s="22">
        <v>0</v>
      </c>
      <c r="T41" s="22">
        <v>0</v>
      </c>
      <c r="U41" s="23" t="s">
        <v>210</v>
      </c>
      <c r="V41" s="41"/>
    </row>
    <row r="42" spans="1:22" x14ac:dyDescent="0.3">
      <c r="A42" s="57">
        <v>210005</v>
      </c>
      <c r="B42" s="55">
        <v>210003</v>
      </c>
      <c r="C42" s="23" t="s">
        <v>202</v>
      </c>
      <c r="D42" s="23">
        <v>1</v>
      </c>
      <c r="E42" s="22">
        <f>INDEX('!참조_ENUM'!$B$3:$B$64,MATCH(F42,'!참조_ENUM'!$C$3:$C$64,0))</f>
        <v>2</v>
      </c>
      <c r="F42" s="21" t="s">
        <v>207</v>
      </c>
      <c r="G42" s="22">
        <v>0</v>
      </c>
      <c r="H42" s="22">
        <v>5</v>
      </c>
      <c r="I42" s="22">
        <v>0</v>
      </c>
      <c r="J42" s="22">
        <f>INDEX('!참조_ENUM'!$AH$3:$AH$5,MATCH(K42,'!참조_ENUM'!$AI$3:$AI$5,0))</f>
        <v>1</v>
      </c>
      <c r="K42" s="27" t="s">
        <v>208</v>
      </c>
      <c r="L42" s="23">
        <f>INDEX('!참조_ENUM'!$AD$3:$AD$5,MATCH(M42,'!참조_ENUM'!$AE$3:$AE$5,0))</f>
        <v>0</v>
      </c>
      <c r="M42" s="21" t="s">
        <v>92</v>
      </c>
      <c r="N42" s="23">
        <v>0</v>
      </c>
      <c r="O42" s="23">
        <v>0</v>
      </c>
      <c r="P42" s="22">
        <v>100</v>
      </c>
      <c r="Q42" s="22" t="s">
        <v>216</v>
      </c>
      <c r="R42" s="22">
        <v>0</v>
      </c>
      <c r="S42" s="22">
        <v>0</v>
      </c>
      <c r="T42" s="22">
        <v>0</v>
      </c>
      <c r="U42" s="23" t="s">
        <v>141</v>
      </c>
      <c r="V42" s="41"/>
    </row>
    <row r="43" spans="1:22" x14ac:dyDescent="0.3">
      <c r="A43" s="57">
        <v>210006</v>
      </c>
      <c r="B43" s="55">
        <v>210003</v>
      </c>
      <c r="C43" s="23" t="s">
        <v>203</v>
      </c>
      <c r="D43" s="23">
        <v>1</v>
      </c>
      <c r="E43" s="22">
        <f>INDEX('!참조_ENUM'!$B$3:$B$64,MATCH(F43,'!참조_ENUM'!$C$3:$C$64,0))</f>
        <v>2</v>
      </c>
      <c r="F43" s="21" t="s">
        <v>207</v>
      </c>
      <c r="G43" s="22">
        <v>0</v>
      </c>
      <c r="H43" s="22">
        <v>5</v>
      </c>
      <c r="I43" s="22">
        <v>0</v>
      </c>
      <c r="J43" s="22">
        <f>INDEX('!참조_ENUM'!$AH$3:$AH$5,MATCH(K43,'!참조_ENUM'!$AI$3:$AI$5,0))</f>
        <v>0</v>
      </c>
      <c r="K43" s="27" t="s">
        <v>92</v>
      </c>
      <c r="L43" s="23">
        <f>INDEX('!참조_ENUM'!$AD$3:$AD$5,MATCH(M43,'!참조_ENUM'!$AE$3:$AE$5,0))</f>
        <v>0</v>
      </c>
      <c r="M43" s="21" t="s">
        <v>92</v>
      </c>
      <c r="N43" s="23">
        <v>0</v>
      </c>
      <c r="O43" s="23">
        <v>0</v>
      </c>
      <c r="P43" s="22">
        <v>100</v>
      </c>
      <c r="Q43" s="22">
        <v>0</v>
      </c>
      <c r="R43" s="22" t="s">
        <v>217</v>
      </c>
      <c r="S43" s="22">
        <v>0</v>
      </c>
      <c r="T43" s="22">
        <v>0</v>
      </c>
      <c r="U43" s="23" t="s">
        <v>210</v>
      </c>
      <c r="V43" s="41"/>
    </row>
    <row r="44" spans="1:22" x14ac:dyDescent="0.3">
      <c r="A44" s="57">
        <v>210007</v>
      </c>
      <c r="B44" s="55">
        <v>210004</v>
      </c>
      <c r="C44" s="23" t="s">
        <v>204</v>
      </c>
      <c r="D44" s="23">
        <v>1</v>
      </c>
      <c r="E44" s="22">
        <f>INDEX('!참조_ENUM'!$B$3:$B$64,MATCH(F44,'!참조_ENUM'!$C$3:$C$64,0))</f>
        <v>2</v>
      </c>
      <c r="F44" s="21" t="s">
        <v>207</v>
      </c>
      <c r="G44" s="22">
        <v>0</v>
      </c>
      <c r="H44" s="22">
        <v>5</v>
      </c>
      <c r="I44" s="22">
        <v>0</v>
      </c>
      <c r="J44" s="22">
        <f>INDEX('!참조_ENUM'!$AH$3:$AH$5,MATCH(K44,'!참조_ENUM'!$AI$3:$AI$5,0))</f>
        <v>1</v>
      </c>
      <c r="K44" s="27" t="s">
        <v>208</v>
      </c>
      <c r="L44" s="23">
        <f>INDEX('!참조_ENUM'!$AD$3:$AD$5,MATCH(M44,'!참조_ENUM'!$AE$3:$AE$5,0))</f>
        <v>0</v>
      </c>
      <c r="M44" s="21" t="s">
        <v>92</v>
      </c>
      <c r="N44" s="23">
        <v>0</v>
      </c>
      <c r="O44" s="23">
        <v>0</v>
      </c>
      <c r="P44" s="6" t="s">
        <v>209</v>
      </c>
      <c r="Q44" s="22" t="s">
        <v>218</v>
      </c>
      <c r="R44" s="22">
        <v>0</v>
      </c>
      <c r="S44" s="22">
        <v>0</v>
      </c>
      <c r="T44" s="22">
        <v>0</v>
      </c>
      <c r="U44" s="23" t="s">
        <v>141</v>
      </c>
      <c r="V44" s="41" t="s">
        <v>239</v>
      </c>
    </row>
    <row r="45" spans="1:22" x14ac:dyDescent="0.3">
      <c r="A45" s="57">
        <v>210008</v>
      </c>
      <c r="B45" s="55">
        <v>210004</v>
      </c>
      <c r="C45" s="23" t="s">
        <v>205</v>
      </c>
      <c r="D45" s="23">
        <v>1</v>
      </c>
      <c r="E45" s="22">
        <f>INDEX('!참조_ENUM'!$B$3:$B$64,MATCH(F45,'!참조_ENUM'!$C$3:$C$64,0))</f>
        <v>2</v>
      </c>
      <c r="F45" s="21" t="s">
        <v>207</v>
      </c>
      <c r="G45" s="22">
        <v>0</v>
      </c>
      <c r="H45" s="22">
        <v>5</v>
      </c>
      <c r="I45" s="22">
        <v>0</v>
      </c>
      <c r="J45" s="22">
        <f>INDEX('!참조_ENUM'!$AH$3:$AH$5,MATCH(K45,'!참조_ENUM'!$AI$3:$AI$5,0))</f>
        <v>0</v>
      </c>
      <c r="K45" s="27" t="s">
        <v>92</v>
      </c>
      <c r="L45" s="23">
        <f>INDEX('!참조_ENUM'!$AD$3:$AD$5,MATCH(M45,'!참조_ENUM'!$AE$3:$AE$5,0))</f>
        <v>0</v>
      </c>
      <c r="M45" s="21" t="s">
        <v>92</v>
      </c>
      <c r="N45" s="23">
        <v>0</v>
      </c>
      <c r="O45" s="23">
        <v>0</v>
      </c>
      <c r="P45" s="22">
        <v>100</v>
      </c>
      <c r="Q45" s="22">
        <v>0</v>
      </c>
      <c r="R45" s="22" t="s">
        <v>219</v>
      </c>
      <c r="S45" s="22">
        <v>0</v>
      </c>
      <c r="T45" s="22">
        <v>0</v>
      </c>
      <c r="U45" s="23" t="s">
        <v>211</v>
      </c>
      <c r="V45" s="41"/>
    </row>
    <row r="46" spans="1:22" x14ac:dyDescent="0.3">
      <c r="A46" s="57">
        <v>210009</v>
      </c>
      <c r="B46" s="55">
        <v>210004</v>
      </c>
      <c r="C46" s="23" t="s">
        <v>206</v>
      </c>
      <c r="D46" s="23">
        <v>1</v>
      </c>
      <c r="E46" s="22">
        <f>INDEX('!참조_ENUM'!$B$3:$B$64,MATCH(F46,'!참조_ENUM'!$C$3:$C$64,0))</f>
        <v>2</v>
      </c>
      <c r="F46" s="21" t="s">
        <v>207</v>
      </c>
      <c r="G46" s="22">
        <v>0</v>
      </c>
      <c r="H46" s="22">
        <v>5</v>
      </c>
      <c r="I46" s="22">
        <v>0</v>
      </c>
      <c r="J46" s="22">
        <f>INDEX('!참조_ENUM'!$AH$3:$AH$5,MATCH(K46,'!참조_ENUM'!$AI$3:$AI$5,0))</f>
        <v>0</v>
      </c>
      <c r="K46" s="27" t="s">
        <v>92</v>
      </c>
      <c r="L46" s="23">
        <f>INDEX('!참조_ENUM'!$AD$3:$AD$5,MATCH(M46,'!참조_ENUM'!$AE$3:$AE$5,0))</f>
        <v>0</v>
      </c>
      <c r="M46" s="21" t="s">
        <v>92</v>
      </c>
      <c r="N46" s="23">
        <v>0</v>
      </c>
      <c r="O46" s="23">
        <v>0</v>
      </c>
      <c r="P46" s="22">
        <v>100</v>
      </c>
      <c r="Q46" s="22">
        <v>0</v>
      </c>
      <c r="R46" s="22" t="s">
        <v>220</v>
      </c>
      <c r="S46" s="22">
        <v>0</v>
      </c>
      <c r="T46" s="22">
        <v>0</v>
      </c>
      <c r="U46" s="23" t="s">
        <v>210</v>
      </c>
      <c r="V46" s="41"/>
    </row>
    <row r="47" spans="1:22" ht="17.25" thickBot="1" x14ac:dyDescent="0.35">
      <c r="A47" s="58">
        <v>210010</v>
      </c>
      <c r="B47" s="56">
        <v>210004</v>
      </c>
      <c r="C47" s="42" t="s">
        <v>204</v>
      </c>
      <c r="D47" s="42">
        <v>1</v>
      </c>
      <c r="E47" s="43">
        <f>INDEX('!참조_ENUM'!$B$3:$B$64,MATCH(F47,'!참조_ENUM'!$C$3:$C$64,0))</f>
        <v>2</v>
      </c>
      <c r="F47" s="20" t="s">
        <v>207</v>
      </c>
      <c r="G47" s="43">
        <v>0</v>
      </c>
      <c r="H47" s="43">
        <v>5</v>
      </c>
      <c r="I47" s="43">
        <v>0</v>
      </c>
      <c r="J47" s="43">
        <f>INDEX('!참조_ENUM'!$AH$3:$AH$5,MATCH(K47,'!참조_ENUM'!$AI$3:$AI$5,0))</f>
        <v>1</v>
      </c>
      <c r="K47" s="27" t="s">
        <v>208</v>
      </c>
      <c r="L47" s="42">
        <f>INDEX('!참조_ENUM'!$AD$3:$AD$5,MATCH(M47,'!참조_ENUM'!$AE$3:$AE$5,0))</f>
        <v>0</v>
      </c>
      <c r="M47" s="21" t="s">
        <v>92</v>
      </c>
      <c r="N47" s="42">
        <v>0</v>
      </c>
      <c r="O47" s="42">
        <v>0</v>
      </c>
      <c r="P47" s="43">
        <v>100</v>
      </c>
      <c r="Q47" s="43">
        <v>0</v>
      </c>
      <c r="R47" s="43">
        <v>0</v>
      </c>
      <c r="S47" s="43">
        <v>0</v>
      </c>
      <c r="T47" s="43">
        <v>0</v>
      </c>
      <c r="U47" s="42" t="s">
        <v>212</v>
      </c>
      <c r="V47" s="46" t="s">
        <v>240</v>
      </c>
    </row>
  </sheetData>
  <phoneticPr fontId="1" type="noConversion"/>
  <dataValidations count="1">
    <dataValidation type="list" allowBlank="1" showInputMessage="1" showErrorMessage="1" sqref="U5:U47" xr:uid="{5033F987-8141-47C0-8A9E-B695E8146387}">
      <formula1>"shoot,hit,apply_1,apply_2,apply_3,apply_4,apply_5,summon,summon_shoot,heal,effect,buff,debuff"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D5:D47</xm:sqref>
        </x14:dataValidation>
        <x14:dataValidation type="list" allowBlank="1" showInputMessage="1" showErrorMessage="1" xr:uid="{3CA7E9DE-00C0-44E4-992C-9FB937F8309C}">
          <x14:formula1>
            <xm:f>'!참조_ENUM'!$AE$3:$AE$5</xm:f>
          </x14:formula1>
          <xm:sqref>M5:M37</xm:sqref>
        </x14:dataValidation>
        <x14:dataValidation type="list" allowBlank="1" showInputMessage="1" showErrorMessage="1" xr:uid="{F4F116DB-1252-49ED-A663-DC6A99516978}">
          <x14:formula1>
            <xm:f>'!참조_ENUM'!$AI$3:$AI$5</xm:f>
          </x14:formula1>
          <xm:sqref>K5:K47</xm:sqref>
        </x14:dataValidation>
        <x14:dataValidation type="list" allowBlank="1" showInputMessage="1" showErrorMessage="1" xr:uid="{AE724866-8B52-4419-A82C-BB8EFFE73564}">
          <x14:formula1>
            <xm:f>'!참조_ENUM'!$C$3:$C$64</xm:f>
          </x14:formula1>
          <xm:sqref>F5:F47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49"/>
  <sheetViews>
    <sheetView tabSelected="1" topLeftCell="B1" workbookViewId="0">
      <selection activeCell="L20" sqref="L20"/>
    </sheetView>
  </sheetViews>
  <sheetFormatPr defaultRowHeight="16.5" x14ac:dyDescent="0.3"/>
  <cols>
    <col min="1" max="1" width="23.75" bestFit="1" customWidth="1"/>
    <col min="2" max="3" width="15" customWidth="1"/>
    <col min="4" max="4" width="21.75" customWidth="1"/>
    <col min="5" max="5" width="22.25" bestFit="1" customWidth="1"/>
    <col min="6" max="6" width="23.25" customWidth="1"/>
    <col min="7" max="7" width="33.75" customWidth="1"/>
    <col min="10" max="10" width="10" bestFit="1" customWidth="1"/>
    <col min="11" max="11" width="12.125" bestFit="1" customWidth="1"/>
    <col min="12" max="12" width="99.5" customWidth="1"/>
  </cols>
  <sheetData>
    <row r="1" spans="1:12" ht="17.25" thickBot="1" x14ac:dyDescent="0.35">
      <c r="A1" t="s">
        <v>41</v>
      </c>
    </row>
    <row r="2" spans="1:12" x14ac:dyDescent="0.3">
      <c r="A2" s="66" t="s">
        <v>40</v>
      </c>
      <c r="B2" s="67" t="s">
        <v>177</v>
      </c>
      <c r="C2" s="67" t="s">
        <v>180</v>
      </c>
      <c r="D2" s="67" t="s">
        <v>46</v>
      </c>
      <c r="E2" s="67" t="s">
        <v>47</v>
      </c>
      <c r="F2" s="67" t="s">
        <v>20</v>
      </c>
      <c r="G2" s="67" t="s">
        <v>23</v>
      </c>
      <c r="H2" s="67" t="s">
        <v>33</v>
      </c>
      <c r="I2" s="67" t="s">
        <v>25</v>
      </c>
      <c r="J2" s="67" t="s">
        <v>227</v>
      </c>
      <c r="K2" s="67" t="s">
        <v>228</v>
      </c>
      <c r="L2" s="68" t="s">
        <v>78</v>
      </c>
    </row>
    <row r="3" spans="1:12" ht="33" x14ac:dyDescent="0.3">
      <c r="A3" s="69" t="s">
        <v>176</v>
      </c>
      <c r="B3" s="2" t="s">
        <v>183</v>
      </c>
      <c r="C3" s="7" t="s">
        <v>3</v>
      </c>
      <c r="D3" s="7" t="s">
        <v>48</v>
      </c>
      <c r="E3" s="7" t="s">
        <v>3</v>
      </c>
      <c r="F3" s="7" t="s">
        <v>21</v>
      </c>
      <c r="G3" s="7" t="s">
        <v>3</v>
      </c>
      <c r="H3" s="2" t="s">
        <v>0</v>
      </c>
      <c r="I3" s="7" t="s">
        <v>7</v>
      </c>
      <c r="J3" s="2" t="s">
        <v>7</v>
      </c>
      <c r="K3" s="2" t="s">
        <v>7</v>
      </c>
      <c r="L3" s="70" t="s">
        <v>3</v>
      </c>
    </row>
    <row r="4" spans="1:12" ht="17.25" thickBot="1" x14ac:dyDescent="0.35">
      <c r="A4" s="71" t="s">
        <v>42</v>
      </c>
      <c r="B4" s="9" t="s">
        <v>182</v>
      </c>
      <c r="C4" s="9" t="s">
        <v>179</v>
      </c>
      <c r="D4" s="9" t="s">
        <v>49</v>
      </c>
      <c r="E4" s="9" t="s">
        <v>50</v>
      </c>
      <c r="F4" s="9" t="s">
        <v>22</v>
      </c>
      <c r="G4" s="9" t="s">
        <v>24</v>
      </c>
      <c r="H4" s="9" t="s">
        <v>32</v>
      </c>
      <c r="I4" s="9" t="s">
        <v>26</v>
      </c>
      <c r="J4" s="9" t="s">
        <v>229</v>
      </c>
      <c r="K4" s="9" t="s">
        <v>230</v>
      </c>
      <c r="L4" s="72" t="s">
        <v>79</v>
      </c>
    </row>
    <row r="5" spans="1:12" ht="17.25" thickBot="1" x14ac:dyDescent="0.35">
      <c r="A5" s="10">
        <v>100001</v>
      </c>
      <c r="B5" s="29">
        <f>INDEX('!참조_ENUM'!$AP$3:$AP$7,MATCH(C5,'!참조_ENUM'!$AQ$3:$AQ$7,0))</f>
        <v>3</v>
      </c>
      <c r="C5" s="19" t="s">
        <v>178</v>
      </c>
      <c r="D5" s="11">
        <f>INDEX('!참조_ENUM'!$R$3:$R$7,MATCH(E5,'!참조_ENUM'!$S$3:$S$7,0))</f>
        <v>1</v>
      </c>
      <c r="E5" s="19" t="s">
        <v>181</v>
      </c>
      <c r="F5" s="11">
        <f>INDEX('!참조_ENUM'!$F$3:$F$13,MATCH(G5,'!참조_ENUM'!$G$3:$G$13,0))</f>
        <v>201</v>
      </c>
      <c r="G5" s="19" t="s">
        <v>184</v>
      </c>
      <c r="H5" s="11">
        <v>0</v>
      </c>
      <c r="I5" s="11">
        <v>1</v>
      </c>
      <c r="J5" s="78">
        <v>1</v>
      </c>
      <c r="K5" s="78">
        <v>1E-3</v>
      </c>
      <c r="L5" s="62" t="s">
        <v>171</v>
      </c>
    </row>
    <row r="6" spans="1:12" ht="17.25" thickBot="1" x14ac:dyDescent="0.35">
      <c r="A6" s="12">
        <v>100002</v>
      </c>
      <c r="B6" s="29">
        <f>INDEX('!참조_ENUM'!$AP$3:$AP$7,MATCH(C6,'!참조_ENUM'!$AQ$3:$AQ$7,0))</f>
        <v>3</v>
      </c>
      <c r="C6" s="19" t="s">
        <v>178</v>
      </c>
      <c r="D6" s="4">
        <f>INDEX('!참조_ENUM'!$R$3:$R$7,MATCH(E6,'!참조_ENUM'!$S$3:$S$7,0))</f>
        <v>1</v>
      </c>
      <c r="E6" s="21" t="s">
        <v>181</v>
      </c>
      <c r="F6" s="4">
        <f>INDEX('!참조_ENUM'!$F$3:$F$13,MATCH(G6,'!참조_ENUM'!$G$3:$G$13,0))</f>
        <v>201</v>
      </c>
      <c r="G6" s="19" t="s">
        <v>184</v>
      </c>
      <c r="H6" s="4">
        <v>0</v>
      </c>
      <c r="I6" s="4">
        <v>1.1000000000000001</v>
      </c>
      <c r="J6" s="79">
        <v>1</v>
      </c>
      <c r="K6" s="79">
        <v>1E-3</v>
      </c>
      <c r="L6" s="63" t="s">
        <v>150</v>
      </c>
    </row>
    <row r="7" spans="1:12" ht="17.25" thickBot="1" x14ac:dyDescent="0.35">
      <c r="A7" s="12">
        <v>100003</v>
      </c>
      <c r="B7" s="29">
        <f>INDEX('[2]!참조_ENUM'!$AP$3:$AP$7,MATCH(C7,'[2]!참조_ENUM'!$AQ$3:$AQ$7,0))</f>
        <v>3</v>
      </c>
      <c r="C7" s="19" t="s">
        <v>178</v>
      </c>
      <c r="D7" s="4">
        <f>INDEX('!참조_ENUM'!$R$3:$R$7,MATCH(E7,'!참조_ENUM'!$S$3:$S$7,0))</f>
        <v>1</v>
      </c>
      <c r="E7" s="21" t="s">
        <v>181</v>
      </c>
      <c r="F7" s="4">
        <f>INDEX('!참조_ENUM'!$F$3:$F$13,MATCH(G7,'!참조_ENUM'!$G$3:$G$13,0))</f>
        <v>201</v>
      </c>
      <c r="G7" s="19" t="s">
        <v>184</v>
      </c>
      <c r="H7" s="4">
        <v>0</v>
      </c>
      <c r="I7" s="4">
        <v>1</v>
      </c>
      <c r="J7" s="79">
        <v>1</v>
      </c>
      <c r="K7" s="79">
        <v>1E-3</v>
      </c>
      <c r="L7" s="63" t="s">
        <v>156</v>
      </c>
    </row>
    <row r="8" spans="1:12" ht="17.25" thickBot="1" x14ac:dyDescent="0.35">
      <c r="A8" s="13">
        <v>100004</v>
      </c>
      <c r="B8" s="29">
        <f>INDEX('[2]!참조_ENUM'!$AP$3:$AP$7,MATCH(C8,'[2]!참조_ENUM'!$AQ$3:$AQ$7,0))</f>
        <v>3</v>
      </c>
      <c r="C8" s="19" t="s">
        <v>178</v>
      </c>
      <c r="D8" s="14">
        <f>INDEX('!참조_ENUM'!$R$3:$R$7,MATCH(E8,'!참조_ENUM'!$S$3:$S$7,0))</f>
        <v>1</v>
      </c>
      <c r="E8" s="20" t="s">
        <v>181</v>
      </c>
      <c r="F8" s="14">
        <f>INDEX('!참조_ENUM'!$F$3:$F$13,MATCH(G8,'!참조_ENUM'!$G$3:$G$13,0))</f>
        <v>201</v>
      </c>
      <c r="G8" s="19" t="s">
        <v>184</v>
      </c>
      <c r="H8" s="14">
        <v>0</v>
      </c>
      <c r="I8" s="14">
        <v>1.2</v>
      </c>
      <c r="J8" s="80">
        <v>1</v>
      </c>
      <c r="K8" s="80">
        <v>1E-3</v>
      </c>
      <c r="L8" s="65" t="s">
        <v>166</v>
      </c>
    </row>
    <row r="9" spans="1:12" ht="17.25" thickBot="1" x14ac:dyDescent="0.35">
      <c r="A9" s="12">
        <v>100005</v>
      </c>
      <c r="B9" s="29">
        <f>INDEX('[2]!참조_ENUM'!$AP$3:$AP$7,MATCH(C9,'[2]!참조_ENUM'!$AQ$3:$AQ$7,0))</f>
        <v>3</v>
      </c>
      <c r="C9" s="19" t="s">
        <v>178</v>
      </c>
      <c r="D9" s="4">
        <f>INDEX('!참조_ENUM'!$R$3:$R$7,MATCH(E9,'!참조_ENUM'!$S$3:$S$7,0))</f>
        <v>1</v>
      </c>
      <c r="E9" s="21" t="s">
        <v>181</v>
      </c>
      <c r="F9" s="4">
        <f>INDEX('!참조_ENUM'!$F$3:$F$13,MATCH(G9,'!참조_ENUM'!$G$3:$G$13,0))</f>
        <v>201</v>
      </c>
      <c r="G9" s="19" t="s">
        <v>184</v>
      </c>
      <c r="H9" s="4">
        <v>0</v>
      </c>
      <c r="I9" s="4">
        <v>1</v>
      </c>
      <c r="J9" s="79">
        <v>1</v>
      </c>
      <c r="K9" s="79">
        <v>1E-3</v>
      </c>
      <c r="L9" s="63" t="s">
        <v>86</v>
      </c>
    </row>
    <row r="10" spans="1:12" ht="17.25" thickBot="1" x14ac:dyDescent="0.35">
      <c r="A10" s="13">
        <v>100006</v>
      </c>
      <c r="B10" s="29">
        <f>INDEX('[2]!참조_ENUM'!$AP$3:$AP$7,MATCH(C10,'[2]!참조_ENUM'!$AQ$3:$AQ$7,0))</f>
        <v>3</v>
      </c>
      <c r="C10" s="19" t="s">
        <v>178</v>
      </c>
      <c r="D10" s="14">
        <f>INDEX('!참조_ENUM'!$R$3:$R$7,MATCH(E10,'!참조_ENUM'!$S$3:$S$7,0))</f>
        <v>1</v>
      </c>
      <c r="E10" s="20" t="s">
        <v>181</v>
      </c>
      <c r="F10" s="14">
        <f>INDEX('!참조_ENUM'!$F$3:$F$13,MATCH(G10,'!참조_ENUM'!$G$3:$G$13,0))</f>
        <v>201</v>
      </c>
      <c r="G10" s="19" t="s">
        <v>184</v>
      </c>
      <c r="H10" s="14">
        <v>0</v>
      </c>
      <c r="I10" s="14">
        <v>1.2</v>
      </c>
      <c r="J10" s="80">
        <v>1</v>
      </c>
      <c r="K10" s="80">
        <v>1E-3</v>
      </c>
      <c r="L10" s="65" t="s">
        <v>86</v>
      </c>
    </row>
    <row r="11" spans="1:12" ht="17.25" thickBot="1" x14ac:dyDescent="0.35">
      <c r="A11" s="12">
        <v>100007</v>
      </c>
      <c r="B11" s="29">
        <f>INDEX('[2]!참조_ENUM'!$AP$3:$AP$7,MATCH(C11,'[2]!참조_ENUM'!$AQ$3:$AQ$7,0))</f>
        <v>3</v>
      </c>
      <c r="C11" s="19" t="s">
        <v>178</v>
      </c>
      <c r="D11" s="4">
        <f>INDEX('!참조_ENUM'!$R$3:$R$7,MATCH(E11,'!참조_ENUM'!$S$3:$S$7,0))</f>
        <v>1</v>
      </c>
      <c r="E11" s="21" t="s">
        <v>181</v>
      </c>
      <c r="F11" s="4">
        <f>INDEX('!참조_ENUM'!$F$3:$F$13,MATCH(G11,'!참조_ENUM'!$G$3:$G$13,0))</f>
        <v>201</v>
      </c>
      <c r="G11" s="19" t="s">
        <v>184</v>
      </c>
      <c r="H11" s="4">
        <v>0</v>
      </c>
      <c r="I11" s="4">
        <v>1</v>
      </c>
      <c r="J11" s="79">
        <v>1</v>
      </c>
      <c r="K11" s="79">
        <v>1E-3</v>
      </c>
      <c r="L11" s="63" t="s">
        <v>86</v>
      </c>
    </row>
    <row r="12" spans="1:12" ht="17.25" thickBot="1" x14ac:dyDescent="0.35">
      <c r="A12" s="13">
        <v>100008</v>
      </c>
      <c r="B12" s="29">
        <f>INDEX('[2]!참조_ENUM'!$AP$3:$AP$7,MATCH(C12,'[2]!참조_ENUM'!$AQ$3:$AQ$7,0))</f>
        <v>3</v>
      </c>
      <c r="C12" s="19" t="s">
        <v>178</v>
      </c>
      <c r="D12" s="14">
        <f>INDEX('!참조_ENUM'!$R$3:$R$7,MATCH(E12,'!참조_ENUM'!$S$3:$S$7,0))</f>
        <v>1</v>
      </c>
      <c r="E12" s="20" t="s">
        <v>181</v>
      </c>
      <c r="F12" s="14">
        <f>INDEX('!참조_ENUM'!$F$3:$F$13,MATCH(G12,'!참조_ENUM'!$G$3:$G$13,0))</f>
        <v>201</v>
      </c>
      <c r="G12" s="19" t="s">
        <v>184</v>
      </c>
      <c r="H12" s="14">
        <v>0</v>
      </c>
      <c r="I12" s="14">
        <v>1.2</v>
      </c>
      <c r="J12" s="80">
        <v>1</v>
      </c>
      <c r="K12" s="80">
        <v>1E-3</v>
      </c>
      <c r="L12" s="65" t="s">
        <v>86</v>
      </c>
    </row>
    <row r="13" spans="1:12" ht="17.25" thickBot="1" x14ac:dyDescent="0.35">
      <c r="A13" s="12">
        <v>100009</v>
      </c>
      <c r="B13" s="29">
        <f>INDEX('[2]!참조_ENUM'!$AP$3:$AP$7,MATCH(C13,'[2]!참조_ENUM'!$AQ$3:$AQ$7,0))</f>
        <v>3</v>
      </c>
      <c r="C13" s="19" t="s">
        <v>178</v>
      </c>
      <c r="D13" s="4">
        <f>INDEX('!참조_ENUM'!$R$3:$R$7,MATCH(E13,'!참조_ENUM'!$S$3:$S$7,0))</f>
        <v>1</v>
      </c>
      <c r="E13" s="21" t="s">
        <v>181</v>
      </c>
      <c r="F13" s="4">
        <f>INDEX('!참조_ENUM'!$F$3:$F$13,MATCH(G13,'!참조_ENUM'!$G$3:$G$13,0))</f>
        <v>201</v>
      </c>
      <c r="G13" s="19" t="s">
        <v>184</v>
      </c>
      <c r="H13" s="4">
        <v>0</v>
      </c>
      <c r="I13" s="4">
        <v>1</v>
      </c>
      <c r="J13" s="79">
        <v>1</v>
      </c>
      <c r="K13" s="79">
        <v>1E-3</v>
      </c>
      <c r="L13" s="63" t="s">
        <v>86</v>
      </c>
    </row>
    <row r="14" spans="1:12" ht="17.25" thickBot="1" x14ac:dyDescent="0.35">
      <c r="A14" s="13">
        <v>100010</v>
      </c>
      <c r="B14" s="29">
        <f>INDEX('[2]!참조_ENUM'!$AP$3:$AP$7,MATCH(C14,'[2]!참조_ENUM'!$AQ$3:$AQ$7,0))</f>
        <v>3</v>
      </c>
      <c r="C14" s="19" t="s">
        <v>178</v>
      </c>
      <c r="D14" s="14">
        <f>INDEX('!참조_ENUM'!$R$3:$R$7,MATCH(E14,'!참조_ENUM'!$S$3:$S$7,0))</f>
        <v>1</v>
      </c>
      <c r="E14" s="20" t="s">
        <v>181</v>
      </c>
      <c r="F14" s="14">
        <f>INDEX('!참조_ENUM'!$F$3:$F$13,MATCH(G14,'!참조_ENUM'!$G$3:$G$13,0))</f>
        <v>201</v>
      </c>
      <c r="G14" s="19" t="s">
        <v>184</v>
      </c>
      <c r="H14" s="14">
        <v>0</v>
      </c>
      <c r="I14" s="14">
        <v>1.25</v>
      </c>
      <c r="J14" s="80">
        <v>1</v>
      </c>
      <c r="K14" s="80">
        <v>1E-3</v>
      </c>
      <c r="L14" s="65" t="s">
        <v>86</v>
      </c>
    </row>
    <row r="15" spans="1:12" ht="17.25" thickBot="1" x14ac:dyDescent="0.35">
      <c r="A15" s="12">
        <v>100011</v>
      </c>
      <c r="B15" s="29">
        <f>INDEX('[2]!참조_ENUM'!$AP$3:$AP$7,MATCH(C15,'[2]!참조_ENUM'!$AQ$3:$AQ$7,0))</f>
        <v>3</v>
      </c>
      <c r="C15" s="19" t="s">
        <v>178</v>
      </c>
      <c r="D15" s="4">
        <f>INDEX('!참조_ENUM'!$R$3:$R$7,MATCH(E15,'!참조_ENUM'!$S$3:$S$7,0))</f>
        <v>1</v>
      </c>
      <c r="E15" s="21" t="s">
        <v>181</v>
      </c>
      <c r="F15" s="4">
        <f>INDEX('!참조_ENUM'!$F$3:$F$13,MATCH(G15,'!참조_ENUM'!$G$3:$G$13,0))</f>
        <v>201</v>
      </c>
      <c r="G15" s="19" t="s">
        <v>184</v>
      </c>
      <c r="H15" s="4">
        <v>0</v>
      </c>
      <c r="I15" s="4">
        <v>1</v>
      </c>
      <c r="J15" s="79">
        <v>1</v>
      </c>
      <c r="K15" s="79">
        <v>1E-3</v>
      </c>
      <c r="L15" s="63" t="s">
        <v>86</v>
      </c>
    </row>
    <row r="16" spans="1:12" ht="17.25" thickBot="1" x14ac:dyDescent="0.35">
      <c r="A16" s="30">
        <v>100012</v>
      </c>
      <c r="B16" s="33">
        <f>INDEX('[2]!참조_ENUM'!$AP$3:$AP$7,MATCH(C16,'[2]!참조_ENUM'!$AQ$3:$AQ$7,0))</f>
        <v>3</v>
      </c>
      <c r="C16" s="61" t="s">
        <v>178</v>
      </c>
      <c r="D16" s="31">
        <f>INDEX('!참조_ENUM'!$R$3:$R$7,MATCH(E16,'!참조_ENUM'!$S$3:$S$7,0))</f>
        <v>1</v>
      </c>
      <c r="E16" s="32" t="s">
        <v>181</v>
      </c>
      <c r="F16" s="31">
        <f>INDEX('!참조_ENUM'!$F$3:$F$13,MATCH(G16,'!참조_ENUM'!$G$3:$G$13,0))</f>
        <v>201</v>
      </c>
      <c r="G16" s="61" t="s">
        <v>184</v>
      </c>
      <c r="H16" s="31">
        <v>0</v>
      </c>
      <c r="I16" s="31">
        <v>1.3</v>
      </c>
      <c r="J16" s="81">
        <v>1</v>
      </c>
      <c r="K16" s="81">
        <v>1E-3</v>
      </c>
      <c r="L16" s="73" t="s">
        <v>86</v>
      </c>
    </row>
    <row r="17" spans="1:12" x14ac:dyDescent="0.3">
      <c r="A17" s="10">
        <v>20010101</v>
      </c>
      <c r="B17" s="29">
        <f>INDEX('[2]!참조_ENUM'!$AP$3:$AP$7,MATCH(C17,'[2]!참조_ENUM'!$AQ$3:$AQ$7,0))</f>
        <v>1</v>
      </c>
      <c r="C17" s="19" t="s">
        <v>281</v>
      </c>
      <c r="D17" s="11">
        <f>INDEX('!참조_ENUM'!$R$3:$R$7,MATCH(E17,'!참조_ENUM'!$S$3:$S$7,0))</f>
        <v>1</v>
      </c>
      <c r="E17" s="19" t="s">
        <v>181</v>
      </c>
      <c r="F17" s="11">
        <f>INDEX('!참조_ENUM'!$F$3:$F$13,MATCH(G17,'!참조_ENUM'!$G$3:$G$13,0))</f>
        <v>201</v>
      </c>
      <c r="G17" s="19" t="s">
        <v>184</v>
      </c>
      <c r="H17" s="11">
        <v>0</v>
      </c>
      <c r="I17" s="11">
        <v>1</v>
      </c>
      <c r="J17" s="11">
        <v>1</v>
      </c>
      <c r="K17" s="11">
        <v>1E-3</v>
      </c>
      <c r="L17" s="62" t="s">
        <v>287</v>
      </c>
    </row>
    <row r="18" spans="1:12" x14ac:dyDescent="0.3">
      <c r="A18" s="12">
        <v>20010201</v>
      </c>
      <c r="B18" s="6">
        <f>INDEX('[2]!참조_ENUM'!$AP$3:$AP$7,MATCH(C18,'[2]!참조_ENUM'!$AQ$3:$AQ$7,0))</f>
        <v>4</v>
      </c>
      <c r="C18" s="21" t="s">
        <v>221</v>
      </c>
      <c r="D18" s="4">
        <f>INDEX('!참조_ENUM'!$R$3:$R$7,MATCH(E18,'!참조_ENUM'!$S$3:$S$7,0))</f>
        <v>1</v>
      </c>
      <c r="E18" s="21" t="s">
        <v>181</v>
      </c>
      <c r="F18" s="4">
        <f>INDEX('!참조_ENUM'!$F$3:$F$13,MATCH(G18,'!참조_ENUM'!$G$3:$G$13,0))</f>
        <v>201</v>
      </c>
      <c r="G18" s="21" t="s">
        <v>184</v>
      </c>
      <c r="H18" s="4">
        <v>0</v>
      </c>
      <c r="I18" s="4">
        <v>1</v>
      </c>
      <c r="J18" s="4">
        <v>1</v>
      </c>
      <c r="K18" s="4">
        <v>1E-3</v>
      </c>
      <c r="L18" s="63" t="s">
        <v>288</v>
      </c>
    </row>
    <row r="19" spans="1:12" x14ac:dyDescent="0.3">
      <c r="A19" s="12">
        <v>20010301</v>
      </c>
      <c r="B19" s="6">
        <f>INDEX('[2]!참조_ENUM'!$AP$3:$AP$7,MATCH(C19,'[2]!참조_ENUM'!$AQ$3:$AQ$7,0))</f>
        <v>3</v>
      </c>
      <c r="C19" s="21" t="s">
        <v>178</v>
      </c>
      <c r="D19" s="4">
        <f>INDEX('!참조_ENUM'!$R$3:$R$7,MATCH(E19,'!참조_ENUM'!$S$3:$S$7,0))</f>
        <v>1</v>
      </c>
      <c r="E19" s="21" t="s">
        <v>181</v>
      </c>
      <c r="F19" s="4">
        <f>INDEX('!참조_ENUM'!$F$3:$F$13,MATCH(G19,'!참조_ENUM'!$G$3:$G$13,0))</f>
        <v>201</v>
      </c>
      <c r="G19" s="21" t="s">
        <v>184</v>
      </c>
      <c r="H19" s="4">
        <v>0</v>
      </c>
      <c r="I19" s="4">
        <v>1</v>
      </c>
      <c r="J19" s="4">
        <v>1</v>
      </c>
      <c r="K19" s="4">
        <v>1E-3</v>
      </c>
      <c r="L19" s="63" t="s">
        <v>289</v>
      </c>
    </row>
    <row r="20" spans="1:12" x14ac:dyDescent="0.3">
      <c r="A20" s="12">
        <v>20010401</v>
      </c>
      <c r="B20" s="6">
        <f>INDEX('[2]!참조_ENUM'!$AP$3:$AP$7,MATCH(C20,'[2]!참조_ENUM'!$AQ$3:$AQ$7,0))</f>
        <v>2</v>
      </c>
      <c r="C20" s="21" t="s">
        <v>282</v>
      </c>
      <c r="D20" s="4">
        <f>INDEX('!참조_ENUM'!$R$3:$R$7,MATCH(E20,'!참조_ENUM'!$S$3:$S$7,0))</f>
        <v>1</v>
      </c>
      <c r="E20" s="21" t="s">
        <v>181</v>
      </c>
      <c r="F20" s="4">
        <f>INDEX('!참조_ENUM'!$F$3:$F$13,MATCH(G20,'!참조_ENUM'!$G$3:$G$13,0))</f>
        <v>201</v>
      </c>
      <c r="G20" s="21" t="s">
        <v>184</v>
      </c>
      <c r="H20" s="4">
        <v>0</v>
      </c>
      <c r="I20" s="4">
        <v>1</v>
      </c>
      <c r="J20" s="4">
        <v>1</v>
      </c>
      <c r="K20" s="4">
        <v>1E-3</v>
      </c>
      <c r="L20" s="63" t="s">
        <v>290</v>
      </c>
    </row>
    <row r="21" spans="1:12" x14ac:dyDescent="0.3">
      <c r="A21" s="12">
        <v>20010501</v>
      </c>
      <c r="B21" s="6">
        <f>INDEX('[2]!참조_ENUM'!$AP$3:$AP$7,MATCH(C21,'[2]!참조_ENUM'!$AQ$3:$AQ$7,0))</f>
        <v>1</v>
      </c>
      <c r="C21" s="21" t="s">
        <v>281</v>
      </c>
      <c r="D21" s="4">
        <f>INDEX('!참조_ENUM'!$R$3:$R$7,MATCH(E21,'!참조_ENUM'!$S$3:$S$7,0))</f>
        <v>1</v>
      </c>
      <c r="E21" s="21" t="s">
        <v>181</v>
      </c>
      <c r="F21" s="4">
        <f>INDEX('!참조_ENUM'!$F$3:$F$13,MATCH(G21,'!참조_ENUM'!$G$3:$G$13,0))</f>
        <v>201</v>
      </c>
      <c r="G21" s="21" t="s">
        <v>184</v>
      </c>
      <c r="H21" s="4">
        <v>0</v>
      </c>
      <c r="I21" s="4">
        <v>1</v>
      </c>
      <c r="J21" s="4">
        <v>1</v>
      </c>
      <c r="K21" s="4">
        <v>1E-3</v>
      </c>
      <c r="L21" s="63" t="s">
        <v>150</v>
      </c>
    </row>
    <row r="22" spans="1:12" x14ac:dyDescent="0.3">
      <c r="A22" s="12">
        <v>20010601</v>
      </c>
      <c r="B22" s="6">
        <f>INDEX('[2]!참조_ENUM'!$AP$3:$AP$7,MATCH(C22,'[2]!참조_ENUM'!$AQ$3:$AQ$7,0))</f>
        <v>4</v>
      </c>
      <c r="C22" s="21" t="s">
        <v>221</v>
      </c>
      <c r="D22" s="4">
        <f>INDEX('!참조_ENUM'!$R$3:$R$7,MATCH(E22,'!참조_ENUM'!$S$3:$S$7,0))</f>
        <v>1</v>
      </c>
      <c r="E22" s="21" t="s">
        <v>181</v>
      </c>
      <c r="F22" s="4">
        <f>INDEX('!참조_ENUM'!$F$3:$F$13,MATCH(G22,'!참조_ENUM'!$G$3:$G$13,0))</f>
        <v>201</v>
      </c>
      <c r="G22" s="21" t="s">
        <v>184</v>
      </c>
      <c r="H22" s="4">
        <v>0</v>
      </c>
      <c r="I22" s="4">
        <v>1</v>
      </c>
      <c r="J22" s="4">
        <v>1</v>
      </c>
      <c r="K22" s="4">
        <v>1E-3</v>
      </c>
      <c r="L22" s="63" t="s">
        <v>150</v>
      </c>
    </row>
    <row r="23" spans="1:12" x14ac:dyDescent="0.3">
      <c r="A23" s="12">
        <v>20010701</v>
      </c>
      <c r="B23" s="6">
        <f>INDEX('[2]!참조_ENUM'!$AP$3:$AP$7,MATCH(C23,'[2]!참조_ENUM'!$AQ$3:$AQ$7,0))</f>
        <v>3</v>
      </c>
      <c r="C23" s="21" t="s">
        <v>178</v>
      </c>
      <c r="D23" s="4">
        <f>INDEX('!참조_ENUM'!$R$3:$R$7,MATCH(E23,'!참조_ENUM'!$S$3:$S$7,0))</f>
        <v>1</v>
      </c>
      <c r="E23" s="21" t="s">
        <v>181</v>
      </c>
      <c r="F23" s="4">
        <f>INDEX('!참조_ENUM'!$F$3:$F$13,MATCH(G23,'!참조_ENUM'!$G$3:$G$13,0))</f>
        <v>201</v>
      </c>
      <c r="G23" s="21" t="s">
        <v>184</v>
      </c>
      <c r="H23" s="4">
        <v>0</v>
      </c>
      <c r="I23" s="4">
        <v>1</v>
      </c>
      <c r="J23" s="4">
        <v>1</v>
      </c>
      <c r="K23" s="4">
        <v>1E-3</v>
      </c>
      <c r="L23" s="63" t="s">
        <v>150</v>
      </c>
    </row>
    <row r="24" spans="1:12" x14ac:dyDescent="0.3">
      <c r="A24" s="12">
        <v>20010801</v>
      </c>
      <c r="B24" s="6">
        <f>INDEX('[2]!참조_ENUM'!$AP$3:$AP$7,MATCH(C24,'[2]!참조_ENUM'!$AQ$3:$AQ$7,0))</f>
        <v>2</v>
      </c>
      <c r="C24" s="21" t="s">
        <v>282</v>
      </c>
      <c r="D24" s="4">
        <f>INDEX('!참조_ENUM'!$R$3:$R$7,MATCH(E24,'!참조_ENUM'!$S$3:$S$7,0))</f>
        <v>1</v>
      </c>
      <c r="E24" s="21" t="s">
        <v>181</v>
      </c>
      <c r="F24" s="4">
        <f>INDEX('!참조_ENUM'!$F$3:$F$13,MATCH(G24,'!참조_ENUM'!$G$3:$G$13,0))</f>
        <v>201</v>
      </c>
      <c r="G24" s="21" t="s">
        <v>184</v>
      </c>
      <c r="H24" s="4">
        <v>0</v>
      </c>
      <c r="I24" s="4">
        <v>1</v>
      </c>
      <c r="J24" s="4">
        <v>1</v>
      </c>
      <c r="K24" s="4">
        <v>1E-3</v>
      </c>
      <c r="L24" s="63" t="s">
        <v>150</v>
      </c>
    </row>
    <row r="25" spans="1:12" x14ac:dyDescent="0.3">
      <c r="A25" s="12">
        <v>20010901</v>
      </c>
      <c r="B25" s="6">
        <f>INDEX('[2]!참조_ENUM'!$AP$3:$AP$7,MATCH(C25,'[2]!참조_ENUM'!$AQ$3:$AQ$7,0))</f>
        <v>1</v>
      </c>
      <c r="C25" s="21" t="s">
        <v>281</v>
      </c>
      <c r="D25" s="4">
        <f>INDEX('!참조_ENUM'!$R$3:$R$7,MATCH(E25,'!참조_ENUM'!$S$3:$S$7,0))</f>
        <v>1</v>
      </c>
      <c r="E25" s="21" t="s">
        <v>181</v>
      </c>
      <c r="F25" s="4">
        <f>INDEX('!참조_ENUM'!$F$3:$F$13,MATCH(G25,'!참조_ENUM'!$G$3:$G$13,0))</f>
        <v>201</v>
      </c>
      <c r="G25" s="21" t="s">
        <v>184</v>
      </c>
      <c r="H25" s="4">
        <v>0</v>
      </c>
      <c r="I25" s="4">
        <v>1</v>
      </c>
      <c r="J25" s="4">
        <v>1</v>
      </c>
      <c r="K25" s="4">
        <v>1E-3</v>
      </c>
      <c r="L25" s="63" t="s">
        <v>86</v>
      </c>
    </row>
    <row r="26" spans="1:12" x14ac:dyDescent="0.3">
      <c r="A26" s="12">
        <v>20011001</v>
      </c>
      <c r="B26" s="6">
        <f>INDEX('[2]!참조_ENUM'!$AP$3:$AP$7,MATCH(C26,'[2]!참조_ENUM'!$AQ$3:$AQ$7,0))</f>
        <v>4</v>
      </c>
      <c r="C26" s="21" t="s">
        <v>221</v>
      </c>
      <c r="D26" s="4">
        <f>INDEX('!참조_ENUM'!$R$3:$R$7,MATCH(E26,'!참조_ENUM'!$S$3:$S$7,0))</f>
        <v>1</v>
      </c>
      <c r="E26" s="21" t="s">
        <v>181</v>
      </c>
      <c r="F26" s="4">
        <f>INDEX('!참조_ENUM'!$F$3:$F$13,MATCH(G26,'!참조_ENUM'!$G$3:$G$13,0))</f>
        <v>201</v>
      </c>
      <c r="G26" s="21" t="s">
        <v>184</v>
      </c>
      <c r="H26" s="4">
        <v>0</v>
      </c>
      <c r="I26" s="4">
        <v>1</v>
      </c>
      <c r="J26" s="4">
        <v>1</v>
      </c>
      <c r="K26" s="4">
        <v>1E-3</v>
      </c>
      <c r="L26" s="63" t="s">
        <v>86</v>
      </c>
    </row>
    <row r="27" spans="1:12" x14ac:dyDescent="0.3">
      <c r="A27" s="12">
        <v>20011101</v>
      </c>
      <c r="B27" s="6">
        <f>INDEX('[2]!참조_ENUM'!$AP$3:$AP$7,MATCH(C27,'[2]!참조_ENUM'!$AQ$3:$AQ$7,0))</f>
        <v>3</v>
      </c>
      <c r="C27" s="21" t="s">
        <v>178</v>
      </c>
      <c r="D27" s="4">
        <f>INDEX('!참조_ENUM'!$R$3:$R$7,MATCH(E27,'!참조_ENUM'!$S$3:$S$7,0))</f>
        <v>1</v>
      </c>
      <c r="E27" s="21" t="s">
        <v>181</v>
      </c>
      <c r="F27" s="4">
        <f>INDEX('!참조_ENUM'!$F$3:$F$13,MATCH(G27,'!참조_ENUM'!$G$3:$G$13,0))</f>
        <v>201</v>
      </c>
      <c r="G27" s="21" t="s">
        <v>184</v>
      </c>
      <c r="H27" s="4">
        <v>0</v>
      </c>
      <c r="I27" s="4">
        <v>1</v>
      </c>
      <c r="J27" s="4">
        <v>1</v>
      </c>
      <c r="K27" s="4">
        <v>1E-3</v>
      </c>
      <c r="L27" s="63" t="s">
        <v>86</v>
      </c>
    </row>
    <row r="28" spans="1:12" x14ac:dyDescent="0.3">
      <c r="A28" s="12">
        <v>20011201</v>
      </c>
      <c r="B28" s="6">
        <f>INDEX('[2]!참조_ENUM'!$AP$3:$AP$7,MATCH(C28,'[2]!참조_ENUM'!$AQ$3:$AQ$7,0))</f>
        <v>2</v>
      </c>
      <c r="C28" s="21" t="s">
        <v>282</v>
      </c>
      <c r="D28" s="4">
        <f>INDEX('!참조_ENUM'!$R$3:$R$7,MATCH(E28,'!참조_ENUM'!$S$3:$S$7,0))</f>
        <v>1</v>
      </c>
      <c r="E28" s="21" t="s">
        <v>181</v>
      </c>
      <c r="F28" s="4">
        <f>INDEX('!참조_ENUM'!$F$3:$F$13,MATCH(G28,'!참조_ENUM'!$G$3:$G$13,0))</f>
        <v>201</v>
      </c>
      <c r="G28" s="21" t="s">
        <v>184</v>
      </c>
      <c r="H28" s="4">
        <v>0</v>
      </c>
      <c r="I28" s="4">
        <v>1</v>
      </c>
      <c r="J28" s="4">
        <v>1</v>
      </c>
      <c r="K28" s="4">
        <v>1E-3</v>
      </c>
      <c r="L28" s="63" t="s">
        <v>86</v>
      </c>
    </row>
    <row r="29" spans="1:12" x14ac:dyDescent="0.3">
      <c r="A29" s="12">
        <v>20011301</v>
      </c>
      <c r="B29" s="6">
        <f>INDEX('[2]!참조_ENUM'!$AP$3:$AP$7,MATCH(C29,'[2]!참조_ENUM'!$AQ$3:$AQ$7,0))</f>
        <v>1</v>
      </c>
      <c r="C29" s="21" t="s">
        <v>281</v>
      </c>
      <c r="D29" s="4">
        <f>INDEX('!참조_ENUM'!$R$3:$R$7,MATCH(E29,'!참조_ENUM'!$S$3:$S$7,0))</f>
        <v>1</v>
      </c>
      <c r="E29" s="21" t="s">
        <v>181</v>
      </c>
      <c r="F29" s="4">
        <f>INDEX('!참조_ENUM'!$F$3:$F$13,MATCH(G29,'!참조_ENUM'!$G$3:$G$13,0))</f>
        <v>201</v>
      </c>
      <c r="G29" s="21" t="s">
        <v>184</v>
      </c>
      <c r="H29" s="4">
        <v>0</v>
      </c>
      <c r="I29" s="4">
        <v>1</v>
      </c>
      <c r="J29" s="4">
        <v>1</v>
      </c>
      <c r="K29" s="4">
        <v>1E-3</v>
      </c>
      <c r="L29" s="63" t="s">
        <v>86</v>
      </c>
    </row>
    <row r="30" spans="1:12" x14ac:dyDescent="0.3">
      <c r="A30" s="12">
        <v>20011401</v>
      </c>
      <c r="B30" s="6">
        <f>INDEX('[2]!참조_ENUM'!$AP$3:$AP$7,MATCH(C30,'[2]!참조_ENUM'!$AQ$3:$AQ$7,0))</f>
        <v>4</v>
      </c>
      <c r="C30" s="21" t="s">
        <v>221</v>
      </c>
      <c r="D30" s="4">
        <f>INDEX('!참조_ENUM'!$R$3:$R$7,MATCH(E30,'!참조_ENUM'!$S$3:$S$7,0))</f>
        <v>1</v>
      </c>
      <c r="E30" s="21" t="s">
        <v>181</v>
      </c>
      <c r="F30" s="4">
        <f>INDEX('!참조_ENUM'!$F$3:$F$13,MATCH(G30,'!참조_ENUM'!$G$3:$G$13,0))</f>
        <v>201</v>
      </c>
      <c r="G30" s="21" t="s">
        <v>184</v>
      </c>
      <c r="H30" s="4">
        <v>0</v>
      </c>
      <c r="I30" s="4">
        <v>1</v>
      </c>
      <c r="J30" s="4">
        <v>1</v>
      </c>
      <c r="K30" s="4">
        <v>1E-3</v>
      </c>
      <c r="L30" s="63" t="s">
        <v>86</v>
      </c>
    </row>
    <row r="31" spans="1:12" x14ac:dyDescent="0.3">
      <c r="A31" s="12">
        <v>20011501</v>
      </c>
      <c r="B31" s="6">
        <f>INDEX('[2]!참조_ENUM'!$AP$3:$AP$7,MATCH(C31,'[2]!참조_ENUM'!$AQ$3:$AQ$7,0))</f>
        <v>3</v>
      </c>
      <c r="C31" s="21" t="s">
        <v>178</v>
      </c>
      <c r="D31" s="4">
        <f>INDEX('!참조_ENUM'!$R$3:$R$7,MATCH(E31,'!참조_ENUM'!$S$3:$S$7,0))</f>
        <v>1</v>
      </c>
      <c r="E31" s="21" t="s">
        <v>181</v>
      </c>
      <c r="F31" s="4">
        <f>INDEX('!참조_ENUM'!$F$3:$F$13,MATCH(G31,'!참조_ENUM'!$G$3:$G$13,0))</f>
        <v>201</v>
      </c>
      <c r="G31" s="21" t="s">
        <v>184</v>
      </c>
      <c r="H31" s="4">
        <v>0</v>
      </c>
      <c r="I31" s="4">
        <v>1</v>
      </c>
      <c r="J31" s="4">
        <v>1</v>
      </c>
      <c r="K31" s="4">
        <v>1E-3</v>
      </c>
      <c r="L31" s="63" t="s">
        <v>86</v>
      </c>
    </row>
    <row r="32" spans="1:12" x14ac:dyDescent="0.3">
      <c r="A32" s="12">
        <v>20011601</v>
      </c>
      <c r="B32" s="6">
        <f>INDEX('[2]!참조_ENUM'!$AP$3:$AP$7,MATCH(C32,'[2]!참조_ENUM'!$AQ$3:$AQ$7,0))</f>
        <v>2</v>
      </c>
      <c r="C32" s="21" t="s">
        <v>282</v>
      </c>
      <c r="D32" s="4">
        <f>INDEX('!참조_ENUM'!$R$3:$R$7,MATCH(E32,'!참조_ENUM'!$S$3:$S$7,0))</f>
        <v>1</v>
      </c>
      <c r="E32" s="21" t="s">
        <v>181</v>
      </c>
      <c r="F32" s="4">
        <f>INDEX('!참조_ENUM'!$F$3:$F$13,MATCH(G32,'!참조_ENUM'!$G$3:$G$13,0))</f>
        <v>201</v>
      </c>
      <c r="G32" s="21" t="s">
        <v>184</v>
      </c>
      <c r="H32" s="4">
        <v>0</v>
      </c>
      <c r="I32" s="4">
        <v>1</v>
      </c>
      <c r="J32" s="4">
        <v>1</v>
      </c>
      <c r="K32" s="4">
        <v>1E-3</v>
      </c>
      <c r="L32" s="63" t="s">
        <v>86</v>
      </c>
    </row>
    <row r="33" spans="1:12" x14ac:dyDescent="0.3">
      <c r="A33" s="12">
        <v>20011701</v>
      </c>
      <c r="B33" s="6">
        <f>INDEX('[2]!참조_ENUM'!$AP$3:$AP$7,MATCH(C33,'[2]!참조_ENUM'!$AQ$3:$AQ$7,0))</f>
        <v>1</v>
      </c>
      <c r="C33" s="21" t="s">
        <v>281</v>
      </c>
      <c r="D33" s="4">
        <f>INDEX('!참조_ENUM'!$R$3:$R$7,MATCH(E33,'!참조_ENUM'!$S$3:$S$7,0))</f>
        <v>1</v>
      </c>
      <c r="E33" s="21" t="s">
        <v>181</v>
      </c>
      <c r="F33" s="4">
        <f>INDEX('!참조_ENUM'!$F$3:$F$13,MATCH(G33,'!참조_ENUM'!$G$3:$G$13,0))</f>
        <v>201</v>
      </c>
      <c r="G33" s="21" t="s">
        <v>184</v>
      </c>
      <c r="H33" s="4">
        <v>0</v>
      </c>
      <c r="I33" s="4">
        <v>1</v>
      </c>
      <c r="J33" s="4">
        <v>1</v>
      </c>
      <c r="K33" s="4">
        <v>1E-3</v>
      </c>
      <c r="L33" s="63" t="s">
        <v>86</v>
      </c>
    </row>
    <row r="34" spans="1:12" x14ac:dyDescent="0.3">
      <c r="A34" s="12">
        <v>20011801</v>
      </c>
      <c r="B34" s="6">
        <f>INDEX('[2]!참조_ENUM'!$AP$3:$AP$7,MATCH(C34,'[2]!참조_ENUM'!$AQ$3:$AQ$7,0))</f>
        <v>4</v>
      </c>
      <c r="C34" s="21" t="s">
        <v>221</v>
      </c>
      <c r="D34" s="4">
        <f>INDEX('!참조_ENUM'!$R$3:$R$7,MATCH(E34,'!참조_ENUM'!$S$3:$S$7,0))</f>
        <v>1</v>
      </c>
      <c r="E34" s="21" t="s">
        <v>181</v>
      </c>
      <c r="F34" s="4">
        <f>INDEX('!참조_ENUM'!$F$3:$F$13,MATCH(G34,'!참조_ENUM'!$G$3:$G$13,0))</f>
        <v>201</v>
      </c>
      <c r="G34" s="21" t="s">
        <v>184</v>
      </c>
      <c r="H34" s="4">
        <v>0</v>
      </c>
      <c r="I34" s="4">
        <v>1</v>
      </c>
      <c r="J34" s="4">
        <v>1</v>
      </c>
      <c r="K34" s="4">
        <v>1E-3</v>
      </c>
      <c r="L34" s="63" t="s">
        <v>86</v>
      </c>
    </row>
    <row r="35" spans="1:12" x14ac:dyDescent="0.3">
      <c r="A35" s="12">
        <v>20011901</v>
      </c>
      <c r="B35" s="6">
        <f>INDEX('[2]!참조_ENUM'!$AP$3:$AP$7,MATCH(C35,'[2]!참조_ENUM'!$AQ$3:$AQ$7,0))</f>
        <v>3</v>
      </c>
      <c r="C35" s="21" t="s">
        <v>178</v>
      </c>
      <c r="D35" s="4">
        <f>INDEX('!참조_ENUM'!$R$3:$R$7,MATCH(E35,'!참조_ENUM'!$S$3:$S$7,0))</f>
        <v>1</v>
      </c>
      <c r="E35" s="21" t="s">
        <v>181</v>
      </c>
      <c r="F35" s="4">
        <f>INDEX('!참조_ENUM'!$F$3:$F$13,MATCH(G35,'!참조_ENUM'!$G$3:$G$13,0))</f>
        <v>201</v>
      </c>
      <c r="G35" s="21" t="s">
        <v>184</v>
      </c>
      <c r="H35" s="4">
        <v>0</v>
      </c>
      <c r="I35" s="4">
        <v>1</v>
      </c>
      <c r="J35" s="4">
        <v>1</v>
      </c>
      <c r="K35" s="4">
        <v>1E-3</v>
      </c>
      <c r="L35" s="63" t="s">
        <v>86</v>
      </c>
    </row>
    <row r="36" spans="1:12" ht="17.25" thickBot="1" x14ac:dyDescent="0.35">
      <c r="A36" s="13">
        <v>20012001</v>
      </c>
      <c r="B36" s="64">
        <f>INDEX('[2]!참조_ENUM'!$AP$3:$AP$7,MATCH(C36,'[2]!참조_ENUM'!$AQ$3:$AQ$7,0))</f>
        <v>2</v>
      </c>
      <c r="C36" s="20" t="s">
        <v>282</v>
      </c>
      <c r="D36" s="14">
        <f>INDEX('!참조_ENUM'!$R$3:$R$7,MATCH(E36,'!참조_ENUM'!$S$3:$S$7,0))</f>
        <v>1</v>
      </c>
      <c r="E36" s="20" t="s">
        <v>181</v>
      </c>
      <c r="F36" s="14">
        <f>INDEX('!참조_ENUM'!$F$3:$F$13,MATCH(G36,'!참조_ENUM'!$G$3:$G$13,0))</f>
        <v>201</v>
      </c>
      <c r="G36" s="20" t="s">
        <v>184</v>
      </c>
      <c r="H36" s="14">
        <v>0</v>
      </c>
      <c r="I36" s="14">
        <v>1</v>
      </c>
      <c r="J36" s="14">
        <v>1</v>
      </c>
      <c r="K36" s="14">
        <v>1E-3</v>
      </c>
      <c r="L36" s="65" t="s">
        <v>86</v>
      </c>
    </row>
    <row r="37" spans="1:12" x14ac:dyDescent="0.3">
      <c r="A37" s="99" t="s">
        <v>213</v>
      </c>
      <c r="B37" s="100">
        <v>4</v>
      </c>
      <c r="C37" s="59" t="s">
        <v>221</v>
      </c>
      <c r="D37" s="85">
        <v>2</v>
      </c>
      <c r="E37" s="59" t="s">
        <v>222</v>
      </c>
      <c r="F37" s="85">
        <v>201</v>
      </c>
      <c r="G37" s="59" t="s">
        <v>184</v>
      </c>
      <c r="H37" s="85">
        <v>0</v>
      </c>
      <c r="I37" s="85">
        <v>1</v>
      </c>
      <c r="J37" s="101">
        <v>1</v>
      </c>
      <c r="K37" s="101">
        <v>1E-3</v>
      </c>
      <c r="L37" s="87" t="s">
        <v>241</v>
      </c>
    </row>
    <row r="38" spans="1:12" x14ac:dyDescent="0.3">
      <c r="A38" s="74" t="s">
        <v>214</v>
      </c>
      <c r="B38" s="6">
        <v>4</v>
      </c>
      <c r="C38" s="21" t="s">
        <v>221</v>
      </c>
      <c r="D38" s="4">
        <v>2</v>
      </c>
      <c r="E38" s="21" t="s">
        <v>222</v>
      </c>
      <c r="F38" s="4">
        <v>201</v>
      </c>
      <c r="G38" s="21" t="s">
        <v>184</v>
      </c>
      <c r="H38" s="4">
        <v>0</v>
      </c>
      <c r="I38" s="4">
        <v>1.1000000000000001</v>
      </c>
      <c r="J38" s="79">
        <v>1</v>
      </c>
      <c r="K38" s="79">
        <v>1E-3</v>
      </c>
      <c r="L38" s="63" t="s">
        <v>243</v>
      </c>
    </row>
    <row r="39" spans="1:12" x14ac:dyDescent="0.3">
      <c r="A39" s="74" t="s">
        <v>216</v>
      </c>
      <c r="B39" s="6">
        <v>4</v>
      </c>
      <c r="C39" s="21" t="s">
        <v>221</v>
      </c>
      <c r="D39" s="4">
        <v>2</v>
      </c>
      <c r="E39" s="21" t="s">
        <v>222</v>
      </c>
      <c r="F39" s="4">
        <v>201</v>
      </c>
      <c r="G39" s="21" t="s">
        <v>184</v>
      </c>
      <c r="H39" s="4">
        <v>0</v>
      </c>
      <c r="I39" s="4">
        <v>0.8</v>
      </c>
      <c r="J39" s="79">
        <v>1</v>
      </c>
      <c r="K39" s="79">
        <v>1E-3</v>
      </c>
      <c r="L39" s="63" t="s">
        <v>241</v>
      </c>
    </row>
    <row r="40" spans="1:12" ht="17.25" thickBot="1" x14ac:dyDescent="0.35">
      <c r="A40" s="75" t="s">
        <v>218</v>
      </c>
      <c r="B40" s="64">
        <v>4</v>
      </c>
      <c r="C40" s="20" t="s">
        <v>221</v>
      </c>
      <c r="D40" s="14">
        <v>2</v>
      </c>
      <c r="E40" s="20" t="s">
        <v>222</v>
      </c>
      <c r="F40" s="14">
        <v>201</v>
      </c>
      <c r="G40" s="20" t="s">
        <v>184</v>
      </c>
      <c r="H40" s="14">
        <v>0</v>
      </c>
      <c r="I40" s="14">
        <v>1.1000000000000001</v>
      </c>
      <c r="J40" s="80">
        <v>1</v>
      </c>
      <c r="K40" s="80">
        <v>1E-3</v>
      </c>
      <c r="L40" s="65"/>
    </row>
    <row r="41" spans="1:12" x14ac:dyDescent="0.3">
      <c r="B41" s="34"/>
      <c r="C41" s="35"/>
    </row>
    <row r="42" spans="1:12" x14ac:dyDescent="0.3">
      <c r="B42" s="34"/>
      <c r="C42" s="35"/>
    </row>
    <row r="43" spans="1:12" x14ac:dyDescent="0.3">
      <c r="B43" s="34"/>
      <c r="C43" s="35"/>
    </row>
    <row r="44" spans="1:12" x14ac:dyDescent="0.3">
      <c r="B44" s="34"/>
      <c r="C44" s="35"/>
    </row>
    <row r="45" spans="1:12" x14ac:dyDescent="0.3">
      <c r="B45" s="34"/>
      <c r="C45" s="35"/>
    </row>
    <row r="46" spans="1:12" x14ac:dyDescent="0.3">
      <c r="B46" s="34"/>
      <c r="C46" s="35"/>
    </row>
    <row r="47" spans="1:12" x14ac:dyDescent="0.3">
      <c r="B47" s="34"/>
      <c r="C47" s="35"/>
    </row>
    <row r="48" spans="1:12" x14ac:dyDescent="0.3">
      <c r="B48" s="34"/>
      <c r="C48" s="35"/>
    </row>
    <row r="49" spans="2:3" x14ac:dyDescent="0.3">
      <c r="B49" s="34"/>
      <c r="C49" s="35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698BB12-551E-4E95-A0EE-8E8F4C605CDC}">
          <x14:formula1>
            <xm:f>'!참조_ENUM'!$AQ$3:$AQ$7</xm:f>
          </x14:formula1>
          <xm:sqref>C5:C40</xm:sqref>
        </x14:dataValidation>
        <x14:dataValidation type="list" allowBlank="1" showInputMessage="1" showErrorMessage="1" xr:uid="{9179875D-F66C-4B4C-B300-5DB42CE56D8C}">
          <x14:formula1>
            <xm:f>'!참조_ENUM'!$S$3:$S$7</xm:f>
          </x14:formula1>
          <xm:sqref>E5:E40</xm:sqref>
        </x14:dataValidation>
        <x14:dataValidation type="list" allowBlank="1" showInputMessage="1" showErrorMessage="1" xr:uid="{27249DD8-55D9-4D51-9E0F-ABF4FB9FFE5F}">
          <x14:formula1>
            <xm:f>'!참조_ENUM'!$G$3:$G$13</xm:f>
          </x14:formula1>
          <xm:sqref>G5:G40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13"/>
  <sheetViews>
    <sheetView workbookViewId="0">
      <pane xSplit="3" ySplit="4" topLeftCell="E5" activePane="bottomRight" state="frozen"/>
      <selection pane="topRight" activeCell="D1" sqref="D1"/>
      <selection pane="bottomLeft" activeCell="A5" sqref="A5"/>
      <selection pane="bottomRight" activeCell="L5" sqref="L5:L13"/>
    </sheetView>
  </sheetViews>
  <sheetFormatPr defaultRowHeight="16.5" x14ac:dyDescent="0.3"/>
  <cols>
    <col min="1" max="1" width="23.75" bestFit="1" customWidth="1"/>
    <col min="2" max="2" width="19.62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10" bestFit="1" customWidth="1"/>
    <col min="17" max="17" width="12.125" bestFit="1" customWidth="1"/>
    <col min="18" max="18" width="10" bestFit="1" customWidth="1"/>
    <col min="19" max="19" width="68.75" customWidth="1"/>
    <col min="20" max="20" width="79.75" bestFit="1" customWidth="1"/>
    <col min="21" max="21" width="10.375" bestFit="1" customWidth="1"/>
  </cols>
  <sheetData>
    <row r="1" spans="1:21" ht="17.25" thickBot="1" x14ac:dyDescent="0.35">
      <c r="A1" t="s">
        <v>44</v>
      </c>
    </row>
    <row r="2" spans="1:21" x14ac:dyDescent="0.3">
      <c r="A2" s="66" t="s">
        <v>43</v>
      </c>
      <c r="B2" s="67" t="s">
        <v>51</v>
      </c>
      <c r="C2" s="67" t="s">
        <v>54</v>
      </c>
      <c r="D2" s="67" t="s">
        <v>56</v>
      </c>
      <c r="E2" s="67" t="s">
        <v>57</v>
      </c>
      <c r="F2" s="67" t="s">
        <v>58</v>
      </c>
      <c r="G2" s="67" t="s">
        <v>59</v>
      </c>
      <c r="H2" s="67" t="s">
        <v>80</v>
      </c>
      <c r="I2" s="67" t="s">
        <v>81</v>
      </c>
      <c r="J2" s="67" t="s">
        <v>82</v>
      </c>
      <c r="K2" s="67" t="s">
        <v>20</v>
      </c>
      <c r="L2" s="67" t="s">
        <v>23</v>
      </c>
      <c r="M2" s="67" t="s">
        <v>33</v>
      </c>
      <c r="N2" s="67" t="s">
        <v>25</v>
      </c>
      <c r="O2" s="67" t="s">
        <v>72</v>
      </c>
      <c r="P2" s="67" t="s">
        <v>227</v>
      </c>
      <c r="Q2" s="67" t="s">
        <v>228</v>
      </c>
      <c r="R2" s="67" t="s">
        <v>231</v>
      </c>
      <c r="S2" s="67" t="s">
        <v>233</v>
      </c>
      <c r="T2" s="67" t="s">
        <v>78</v>
      </c>
      <c r="U2" s="68" t="s">
        <v>88</v>
      </c>
    </row>
    <row r="3" spans="1:21" ht="33" x14ac:dyDescent="0.3">
      <c r="A3" s="69" t="s">
        <v>176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7</v>
      </c>
      <c r="Q3" s="7" t="s">
        <v>7</v>
      </c>
      <c r="R3" s="7" t="s">
        <v>7</v>
      </c>
      <c r="S3" s="7" t="s">
        <v>3</v>
      </c>
      <c r="T3" s="2" t="s">
        <v>3</v>
      </c>
      <c r="U3" s="88" t="s">
        <v>8</v>
      </c>
    </row>
    <row r="4" spans="1:21" x14ac:dyDescent="0.3">
      <c r="A4" s="89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3" t="s">
        <v>229</v>
      </c>
      <c r="Q4" s="3" t="s">
        <v>230</v>
      </c>
      <c r="R4" s="3" t="s">
        <v>232</v>
      </c>
      <c r="S4" s="3" t="s">
        <v>234</v>
      </c>
      <c r="T4" s="3" t="s">
        <v>79</v>
      </c>
      <c r="U4" s="90" t="s">
        <v>89</v>
      </c>
    </row>
    <row r="5" spans="1:21" x14ac:dyDescent="0.3">
      <c r="A5" s="91">
        <v>500001</v>
      </c>
      <c r="B5" s="4">
        <f>INDEX('!참조_ENUM'!$V$3:$V$36,MATCH(C5,'!참조_ENUM'!$W$3:$W$36,0))</f>
        <v>1</v>
      </c>
      <c r="C5" s="21" t="s">
        <v>133</v>
      </c>
      <c r="D5" s="4">
        <f>INDEX('!참조_ENUM'!$Z$3:$Z$6,MATCH(E5,'!참조_ENUM'!$AA$3:$AA$6,0))</f>
        <v>2</v>
      </c>
      <c r="E5" s="21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INDEX('!참조_ENUM'!$F$3:$F$13,MATCH(L5,'!참조_ENUM'!$G$3:$G$13,0))</f>
        <v>210</v>
      </c>
      <c r="L5" s="21" t="s">
        <v>185</v>
      </c>
      <c r="M5" s="4">
        <v>0</v>
      </c>
      <c r="N5" s="4">
        <v>0.5</v>
      </c>
      <c r="O5" s="4">
        <v>10000</v>
      </c>
      <c r="P5" s="4">
        <v>1</v>
      </c>
      <c r="Q5" s="4">
        <v>1E-3</v>
      </c>
      <c r="R5" s="4">
        <v>1</v>
      </c>
      <c r="S5" s="82" t="s">
        <v>245</v>
      </c>
      <c r="T5" s="4" t="s">
        <v>90</v>
      </c>
      <c r="U5" s="63" t="b">
        <v>0</v>
      </c>
    </row>
    <row r="6" spans="1:21" x14ac:dyDescent="0.3">
      <c r="A6" s="91">
        <v>500002</v>
      </c>
      <c r="B6" s="4">
        <f>INDEX('!참조_ENUM'!$V$3:$V$36,MATCH(C6,'!참조_ENUM'!$W$3:$W$36,0))</f>
        <v>101</v>
      </c>
      <c r="C6" s="21" t="s">
        <v>134</v>
      </c>
      <c r="D6" s="4">
        <f>INDEX('!참조_ENUM'!$Z$3:$Z$6,MATCH(E6,'!참조_ENUM'!$AA$3:$AA$6,0))</f>
        <v>1</v>
      </c>
      <c r="E6" s="21" t="s">
        <v>138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INDEX('!참조_ENUM'!$F$3:$F$13,MATCH(L6,'!참조_ENUM'!$G$3:$G$13,0))</f>
        <v>203</v>
      </c>
      <c r="L6" s="21" t="s">
        <v>186</v>
      </c>
      <c r="M6" s="4">
        <v>0</v>
      </c>
      <c r="N6" s="4">
        <v>0.05</v>
      </c>
      <c r="O6" s="4">
        <v>3000</v>
      </c>
      <c r="P6" s="4">
        <v>1</v>
      </c>
      <c r="Q6" s="4">
        <v>1E-3</v>
      </c>
      <c r="R6" s="4">
        <v>1</v>
      </c>
      <c r="S6" s="82" t="s">
        <v>246</v>
      </c>
      <c r="T6" s="4" t="s">
        <v>87</v>
      </c>
      <c r="U6" s="63" t="b">
        <v>1</v>
      </c>
    </row>
    <row r="7" spans="1:21" x14ac:dyDescent="0.3">
      <c r="A7" s="91">
        <v>500003</v>
      </c>
      <c r="B7" s="4">
        <f>INDEX('!참조_ENUM'!$V$3:$V$36,MATCH(C7,'!참조_ENUM'!$W$3:$W$36,0))</f>
        <v>102</v>
      </c>
      <c r="C7" s="21" t="s">
        <v>135</v>
      </c>
      <c r="D7" s="4">
        <f>INDEX('!참조_ENUM'!$Z$3:$Z$6,MATCH(E7,'!참조_ENUM'!$AA$3:$AA$6,0))</f>
        <v>1</v>
      </c>
      <c r="E7" s="21" t="s">
        <v>138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INDEX('!참조_ENUM'!$F$3:$F$13,MATCH(L7,'!참조_ENUM'!$G$3:$G$13,0))</f>
        <v>0</v>
      </c>
      <c r="L7" s="21" t="s">
        <v>92</v>
      </c>
      <c r="M7" s="4">
        <v>0</v>
      </c>
      <c r="N7" s="4">
        <v>0</v>
      </c>
      <c r="O7" s="4">
        <v>3000</v>
      </c>
      <c r="P7" s="4">
        <v>1</v>
      </c>
      <c r="Q7" s="4">
        <v>1E-3</v>
      </c>
      <c r="R7" s="4">
        <v>1</v>
      </c>
      <c r="S7" s="82" t="s">
        <v>247</v>
      </c>
      <c r="T7" s="4" t="s">
        <v>91</v>
      </c>
      <c r="U7" s="63" t="b">
        <v>0</v>
      </c>
    </row>
    <row r="8" spans="1:21" x14ac:dyDescent="0.3">
      <c r="A8" s="91">
        <v>500006</v>
      </c>
      <c r="B8" s="4">
        <f>INDEX('!참조_ENUM'!$V$3:$V$36,MATCH(C8,'!참조_ENUM'!$W$3:$W$36,0))</f>
        <v>105</v>
      </c>
      <c r="C8" s="21" t="s">
        <v>136</v>
      </c>
      <c r="D8" s="4">
        <f>INDEX('!참조_ENUM'!$Z$3:$Z$6,MATCH(E8,'!참조_ENUM'!$AA$3:$AA$6,0))</f>
        <v>1</v>
      </c>
      <c r="E8" s="21" t="s">
        <v>138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f>INDEX('!참조_ENUM'!$F$3:$F$13,MATCH(L8,'!참조_ENUM'!$G$3:$G$13,0))</f>
        <v>0</v>
      </c>
      <c r="L8" s="21" t="s">
        <v>92</v>
      </c>
      <c r="M8" s="4">
        <v>0</v>
      </c>
      <c r="N8" s="4">
        <v>0</v>
      </c>
      <c r="O8" s="4">
        <v>3000</v>
      </c>
      <c r="P8" s="4">
        <v>1</v>
      </c>
      <c r="Q8" s="4">
        <v>1E-3</v>
      </c>
      <c r="R8" s="4">
        <v>1</v>
      </c>
      <c r="S8" s="82" t="s">
        <v>248</v>
      </c>
      <c r="T8" s="4" t="s">
        <v>93</v>
      </c>
      <c r="U8" s="63" t="b">
        <v>0</v>
      </c>
    </row>
    <row r="9" spans="1:21" ht="17.25" thickBot="1" x14ac:dyDescent="0.35">
      <c r="A9" s="92">
        <v>20001311</v>
      </c>
      <c r="B9" s="14">
        <f>INDEX('!참조_ENUM'!$V$3:$V$36,MATCH(C9,'!참조_ENUM'!$W$3:$W$36,0))</f>
        <v>108</v>
      </c>
      <c r="C9" s="20" t="s">
        <v>256</v>
      </c>
      <c r="D9" s="14">
        <f>INDEX('!참조_ENUM'!$Z$3:$Z$6,MATCH(E9,'!참조_ENUM'!$AA$3:$AA$6,0))</f>
        <v>1</v>
      </c>
      <c r="E9" s="20" t="s">
        <v>138</v>
      </c>
      <c r="F9" s="14">
        <v>8</v>
      </c>
      <c r="G9" s="14">
        <v>1</v>
      </c>
      <c r="H9" s="14">
        <v>0</v>
      </c>
      <c r="I9" s="14">
        <v>0</v>
      </c>
      <c r="J9" s="14">
        <v>0</v>
      </c>
      <c r="K9" s="14">
        <f>INDEX('!참조_ENUM'!$F$3:$F$13,MATCH(L9,'!참조_ENUM'!$G$3:$G$13,0))</f>
        <v>202</v>
      </c>
      <c r="L9" s="20" t="s">
        <v>224</v>
      </c>
      <c r="M9" s="14">
        <v>10</v>
      </c>
      <c r="N9" s="14">
        <v>0</v>
      </c>
      <c r="O9" s="14">
        <v>10000</v>
      </c>
      <c r="P9" s="14">
        <v>1E-3</v>
      </c>
      <c r="Q9" s="14">
        <v>1E-3</v>
      </c>
      <c r="R9" s="14">
        <v>1</v>
      </c>
      <c r="S9" s="83" t="s">
        <v>257</v>
      </c>
      <c r="T9" s="14" t="s">
        <v>255</v>
      </c>
      <c r="U9" s="63" t="b">
        <v>1</v>
      </c>
    </row>
    <row r="10" spans="1:21" x14ac:dyDescent="0.3">
      <c r="A10" s="84">
        <v>21000211</v>
      </c>
      <c r="B10" s="85">
        <v>112</v>
      </c>
      <c r="C10" s="59" t="s">
        <v>223</v>
      </c>
      <c r="D10" s="85">
        <v>1</v>
      </c>
      <c r="E10" s="59" t="s">
        <v>138</v>
      </c>
      <c r="F10" s="85">
        <v>5</v>
      </c>
      <c r="G10" s="85">
        <v>0</v>
      </c>
      <c r="H10" s="85">
        <v>0</v>
      </c>
      <c r="I10" s="85">
        <v>0</v>
      </c>
      <c r="J10" s="85">
        <v>0</v>
      </c>
      <c r="K10" s="85">
        <v>202</v>
      </c>
      <c r="L10" s="59" t="s">
        <v>224</v>
      </c>
      <c r="M10" s="85">
        <v>0</v>
      </c>
      <c r="N10" s="85">
        <v>0.2</v>
      </c>
      <c r="O10" s="85">
        <v>10000</v>
      </c>
      <c r="P10" s="85">
        <v>1</v>
      </c>
      <c r="Q10" s="85">
        <v>1E-3</v>
      </c>
      <c r="R10" s="85">
        <v>1</v>
      </c>
      <c r="S10" s="86" t="s">
        <v>249</v>
      </c>
      <c r="T10" s="85"/>
      <c r="U10" s="87" t="b">
        <v>1</v>
      </c>
    </row>
    <row r="11" spans="1:21" x14ac:dyDescent="0.3">
      <c r="A11" s="76" t="s">
        <v>217</v>
      </c>
      <c r="B11" s="4">
        <v>110</v>
      </c>
      <c r="C11" s="21" t="s">
        <v>225</v>
      </c>
      <c r="D11" s="4">
        <v>1</v>
      </c>
      <c r="E11" s="21" t="s">
        <v>138</v>
      </c>
      <c r="F11" s="4">
        <v>5</v>
      </c>
      <c r="G11" s="4">
        <v>0</v>
      </c>
      <c r="H11" s="4">
        <v>0</v>
      </c>
      <c r="I11" s="4">
        <v>0</v>
      </c>
      <c r="J11" s="4">
        <v>0</v>
      </c>
      <c r="K11" s="4">
        <v>201</v>
      </c>
      <c r="L11" s="21" t="s">
        <v>184</v>
      </c>
      <c r="M11" s="4">
        <v>0</v>
      </c>
      <c r="N11" s="4">
        <v>0.2</v>
      </c>
      <c r="O11" s="4">
        <v>10000</v>
      </c>
      <c r="P11" s="4">
        <v>1</v>
      </c>
      <c r="Q11" s="4">
        <v>1E-3</v>
      </c>
      <c r="R11" s="4">
        <v>1</v>
      </c>
      <c r="S11" s="82" t="s">
        <v>250</v>
      </c>
      <c r="T11" s="4"/>
      <c r="U11" s="63" t="b">
        <v>1</v>
      </c>
    </row>
    <row r="12" spans="1:21" x14ac:dyDescent="0.3">
      <c r="A12" s="76" t="s">
        <v>219</v>
      </c>
      <c r="B12" s="4">
        <v>112</v>
      </c>
      <c r="C12" s="21" t="s">
        <v>223</v>
      </c>
      <c r="D12" s="4">
        <v>1</v>
      </c>
      <c r="E12" s="21" t="s">
        <v>138</v>
      </c>
      <c r="F12" s="4">
        <v>5</v>
      </c>
      <c r="G12" s="4">
        <v>0</v>
      </c>
      <c r="H12" s="4">
        <v>0</v>
      </c>
      <c r="I12" s="4">
        <v>0</v>
      </c>
      <c r="J12" s="4">
        <v>0</v>
      </c>
      <c r="K12" s="4">
        <v>202</v>
      </c>
      <c r="L12" s="21" t="s">
        <v>224</v>
      </c>
      <c r="M12" s="4">
        <v>0</v>
      </c>
      <c r="N12" s="4">
        <v>0.2</v>
      </c>
      <c r="O12" s="4">
        <v>10000</v>
      </c>
      <c r="P12" s="4">
        <v>1</v>
      </c>
      <c r="Q12" s="4">
        <v>1E-3</v>
      </c>
      <c r="R12" s="4">
        <v>1</v>
      </c>
      <c r="S12" s="82" t="s">
        <v>249</v>
      </c>
      <c r="T12" s="4"/>
      <c r="U12" s="63" t="b">
        <v>1</v>
      </c>
    </row>
    <row r="13" spans="1:21" ht="17.25" thickBot="1" x14ac:dyDescent="0.35">
      <c r="A13" s="77" t="s">
        <v>220</v>
      </c>
      <c r="B13" s="14">
        <v>131</v>
      </c>
      <c r="C13" s="20" t="s">
        <v>226</v>
      </c>
      <c r="D13" s="14">
        <v>1</v>
      </c>
      <c r="E13" s="20" t="s">
        <v>138</v>
      </c>
      <c r="F13" s="14">
        <v>5</v>
      </c>
      <c r="G13" s="14">
        <v>0</v>
      </c>
      <c r="H13" s="14">
        <v>0</v>
      </c>
      <c r="I13" s="14">
        <v>0</v>
      </c>
      <c r="J13" s="14">
        <v>0</v>
      </c>
      <c r="K13" s="14">
        <v>207</v>
      </c>
      <c r="L13" s="20" t="s">
        <v>258</v>
      </c>
      <c r="M13" s="14">
        <v>200</v>
      </c>
      <c r="N13" s="14">
        <v>0</v>
      </c>
      <c r="O13" s="14">
        <v>10000</v>
      </c>
      <c r="P13" s="14">
        <v>1</v>
      </c>
      <c r="Q13" s="14">
        <v>1E-3</v>
      </c>
      <c r="R13" s="14">
        <v>1</v>
      </c>
      <c r="S13" s="83" t="s">
        <v>251</v>
      </c>
      <c r="T13" s="14"/>
      <c r="U13" s="65" t="b">
        <v>1</v>
      </c>
    </row>
  </sheetData>
  <phoneticPr fontId="1" type="noConversion"/>
  <dataValidations count="1">
    <dataValidation type="list" allowBlank="1" showInputMessage="1" showErrorMessage="1" sqref="U5:U13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7B5BA94-E1E5-4FDB-BAB1-8DCE9455AFCF}">
          <x14:formula1>
            <xm:f>'!참조_ENUM'!$AA$3:$AA$6</xm:f>
          </x14:formula1>
          <xm:sqref>E5:E13</xm:sqref>
        </x14:dataValidation>
        <x14:dataValidation type="list" allowBlank="1" showInputMessage="1" showErrorMessage="1" xr:uid="{495914BD-AF92-4923-A8DF-BE34FB673D19}">
          <x14:formula1>
            <xm:f>'!참조_ENUM'!$W$3:$W$36</xm:f>
          </x14:formula1>
          <xm:sqref>C5:C13</xm:sqref>
        </x14:dataValidation>
        <x14:dataValidation type="list" allowBlank="1" showInputMessage="1" showErrorMessage="1" xr:uid="{89CDBADD-E9E0-457D-BA0E-531E977E44B1}">
          <x14:formula1>
            <xm:f>'!참조_ENUM'!$G$3:$G$13</xm:f>
          </x14:formula1>
          <xm:sqref>L5:L13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2024-03-21T12:02:13Z</dcterms:modified>
</cp:coreProperties>
</file>