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A75E29B9-CDA6-4055-9BEA-16EDAA037318}" xr6:coauthVersionLast="47" xr6:coauthVersionMax="47" xr10:uidLastSave="{00000000-0000-0000-0000-000000000000}"/>
  <bookViews>
    <workbookView xWindow="3405" yWindow="720" windowWidth="27975" windowHeight="19770" activeTab="5" xr2:uid="{00000000-000D-0000-FFFF-FFFF00000000}"/>
  </bookViews>
  <sheets>
    <sheet name="!참조" sheetId="1" r:id="rId1"/>
    <sheet name="l2d_char_skin" sheetId="2" r:id="rId2"/>
    <sheet name="l2d_love_state" sheetId="3" r:id="rId3"/>
    <sheet name="l2d_skin_ani_state" sheetId="4" r:id="rId4"/>
    <sheet name="l2d_interaction_base" sheetId="5" r:id="rId5"/>
    <sheet name="!l2d_interaction_memorial" sheetId="6" r:id="rId6"/>
  </sheets>
  <externalReferences>
    <externalReference r:id="rId7"/>
    <externalReference r:id="rId8"/>
  </externalReferences>
  <definedNames>
    <definedName name="l2d_char_skin_id">l2d_char_skin!$C$5:$C$8</definedName>
    <definedName name="l2d_char_skin_info">l2d_char_skin!$D$5:$D$8</definedName>
    <definedName name="l2d_interaction_base_id">l2d_interaction_base!$A$5:$A$10</definedName>
    <definedName name="l2d_interaction_memorial_id">'!l2d_interaction_memorial'!$A$5:$A$14</definedName>
    <definedName name="l2d_skin_ani_state_id">l2d_skin_ani_state!$C$5:$C$20</definedName>
    <definedName name="l2d_skin_ani_state_info">l2d_skin_ani_state!$D$5:$D$20</definedName>
    <definedName name="LOVE_LEVEL_TYPE_comment">'!참조'!$K$4:$K$9</definedName>
    <definedName name="LOVE_LEVEL_TYPE_value">'!참조'!$J$4:$J$9</definedName>
    <definedName name="me_chat_motion_data_id_comment">'!참조'!$V$4:$V$36</definedName>
    <definedName name="me_chat_motion_data_id_value">'!참조'!$U$4:$U$36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E10" i="3" l="1"/>
  <c r="U36" i="1"/>
  <c r="J5" i="1" l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U4" i="1"/>
  <c r="C10" i="3" l="1"/>
  <c r="C11" i="3"/>
  <c r="C12" i="3"/>
  <c r="C13" i="3"/>
  <c r="C14" i="3"/>
  <c r="C15" i="3"/>
  <c r="C16" i="3"/>
  <c r="M6" i="5"/>
  <c r="M7" i="5"/>
  <c r="M8" i="5"/>
  <c r="M9" i="5"/>
  <c r="M10" i="5"/>
  <c r="M5" i="5"/>
  <c r="E6" i="5"/>
  <c r="E7" i="5"/>
  <c r="E8" i="5"/>
  <c r="E9" i="5"/>
  <c r="E10" i="5"/>
  <c r="E5" i="5"/>
  <c r="G6" i="5"/>
  <c r="G7" i="5"/>
  <c r="G8" i="5"/>
  <c r="G9" i="5"/>
  <c r="G10" i="5"/>
  <c r="G5" i="5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E5" i="3"/>
  <c r="E6" i="3"/>
  <c r="E7" i="3"/>
  <c r="E8" i="3"/>
  <c r="E9" i="3"/>
  <c r="E11" i="3"/>
  <c r="E12" i="3"/>
  <c r="E13" i="3"/>
  <c r="E14" i="3"/>
  <c r="E15" i="3"/>
  <c r="E16" i="3"/>
  <c r="C6" i="3"/>
  <c r="C7" i="3"/>
  <c r="C8" i="3"/>
  <c r="C9" i="3"/>
  <c r="C5" i="3"/>
  <c r="A6" i="3"/>
  <c r="A7" i="3"/>
  <c r="A8" i="3"/>
  <c r="A9" i="3"/>
  <c r="A10" i="3"/>
  <c r="A11" i="3"/>
  <c r="A12" i="3"/>
  <c r="A13" i="3"/>
  <c r="A14" i="3"/>
  <c r="A15" i="3"/>
  <c r="A16" i="3"/>
  <c r="A5" i="3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4" i="1"/>
  <c r="X44" i="1"/>
  <c r="X45" i="1"/>
  <c r="X46" i="1"/>
  <c r="X47" i="1"/>
  <c r="X48" i="1"/>
  <c r="X49" i="1"/>
  <c r="X50" i="1"/>
  <c r="X51" i="1"/>
  <c r="X52" i="1"/>
  <c r="X36" i="1"/>
  <c r="X37" i="1"/>
  <c r="X38" i="1"/>
  <c r="X39" i="1"/>
  <c r="X40" i="1"/>
  <c r="X41" i="1"/>
  <c r="X42" i="1"/>
  <c r="X43" i="1"/>
  <c r="X33" i="1"/>
  <c r="X34" i="1"/>
  <c r="X35" i="1"/>
  <c r="X24" i="1"/>
  <c r="X25" i="1"/>
  <c r="X26" i="1"/>
  <c r="X27" i="1"/>
  <c r="X28" i="1"/>
  <c r="X29" i="1"/>
  <c r="X30" i="1"/>
  <c r="X31" i="1"/>
  <c r="X32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4" i="1"/>
  <c r="U35" i="1"/>
  <c r="U27" i="1"/>
  <c r="U28" i="1"/>
  <c r="U29" i="1"/>
  <c r="U30" i="1"/>
  <c r="U31" i="1"/>
  <c r="U32" i="1"/>
  <c r="E20" i="4" s="1"/>
  <c r="U33" i="1"/>
  <c r="U34" i="1"/>
  <c r="U22" i="1"/>
  <c r="U23" i="1"/>
  <c r="U24" i="1"/>
  <c r="U25" i="1"/>
  <c r="U26" i="1"/>
  <c r="U10" i="1"/>
  <c r="U11" i="1"/>
  <c r="U12" i="1"/>
  <c r="U13" i="1"/>
  <c r="U14" i="1"/>
  <c r="U15" i="1"/>
  <c r="U16" i="1"/>
  <c r="U17" i="1"/>
  <c r="U18" i="1"/>
  <c r="I5" i="5" s="1"/>
  <c r="U19" i="1"/>
  <c r="U20" i="1"/>
  <c r="U21" i="1"/>
  <c r="U9" i="1"/>
  <c r="I10" i="5" s="1"/>
  <c r="U8" i="1"/>
  <c r="I9" i="5" s="1"/>
  <c r="U7" i="1"/>
  <c r="I8" i="5" s="1"/>
  <c r="U6" i="1"/>
  <c r="U5" i="1"/>
  <c r="I6" i="5" l="1"/>
  <c r="I7" i="5"/>
  <c r="E10" i="4"/>
  <c r="E9" i="4"/>
  <c r="E8" i="4"/>
  <c r="E7" i="4"/>
  <c r="E18" i="4"/>
  <c r="E17" i="4"/>
  <c r="E19" i="4"/>
  <c r="E16" i="4"/>
  <c r="E15" i="4"/>
  <c r="E14" i="4"/>
  <c r="E13" i="4"/>
  <c r="E12" i="4"/>
  <c r="E11" i="4"/>
  <c r="E6" i="4"/>
  <c r="E5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  <c r="G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<sst xmlns="http://schemas.openxmlformats.org/spreadsheetml/2006/main" count="485" uniqueCount="237">
  <si>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</si>
  <si>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</si>
  <si>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</si>
  <si>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</si>
  <si>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</si>
  <si>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</si>
  <si>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</si>
  <si>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</si>
  <si>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</si>
  <si>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</si>
  <si>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</si>
  <si>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</si>
  <si>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</si>
  <si>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</si>
  <si>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</si>
  <si>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</si>
  <si>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</si>
  <si>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</si>
  <si>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</si>
  <si>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</si>
  <si>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가슴</t>
  </si>
  <si>
    <t>2 친근함</t>
  </si>
  <si>
    <t>JOY</t>
  </si>
  <si>
    <t>2 기쁨</t>
  </si>
  <si>
    <t>CHAR_REACTION_TYPE_02</t>
  </si>
  <si>
    <t>2 타입</t>
  </si>
  <si>
    <t>3 절친함</t>
  </si>
  <si>
    <t>JOY_GREAT</t>
  </si>
  <si>
    <t>3 아주 기쁨</t>
  </si>
  <si>
    <t>CHAR_REACTION_TYPE_03</t>
  </si>
  <si>
    <t>3 타입</t>
  </si>
  <si>
    <t>4 Drag</t>
  </si>
  <si>
    <t>4 좋아함</t>
  </si>
  <si>
    <t>SAD</t>
  </si>
  <si>
    <t>4 슬픔</t>
  </si>
  <si>
    <t>CHAR_REACTION_TYPE_04</t>
  </si>
  <si>
    <t>4 타입</t>
  </si>
  <si>
    <t>5 사랑함</t>
  </si>
  <si>
    <t>SAD_GREAT</t>
  </si>
  <si>
    <t>5 아주 슬픔</t>
  </si>
  <si>
    <t>CHAR_REACTION_TYPE_05</t>
  </si>
  <si>
    <t>5 타입</t>
  </si>
  <si>
    <t>6 다리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</si>
  <si>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</si>
  <si>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</si>
  <si>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</si>
  <si>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</si>
  <si>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</si>
  <si>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</si>
  <si>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</si>
  <si>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</si>
  <si>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</si>
  <si>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</si>
  <si>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</si>
  <si>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</si>
  <si>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</si>
  <si>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</si>
  <si>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</si>
  <si>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</si>
  <si>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</si>
  <si>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</si>
  <si>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</si>
  <si>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</si>
  <si>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</si>
  <si>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</si>
  <si>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</si>
  <si>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</si>
  <si>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</si>
  <si>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</si>
  <si>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</si>
  <si>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</si>
  <si>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13 얼굴</t>
  </si>
  <si>
    <t>CHAR_REACTION_TYPE_13</t>
  </si>
  <si>
    <t>13 타입</t>
  </si>
  <si>
    <t>14 엉덩이</t>
  </si>
  <si>
    <t>CHAR_REACTION_TYPE_14</t>
  </si>
  <si>
    <t>14 타입</t>
  </si>
  <si>
    <t>15 브라</t>
  </si>
  <si>
    <t>CHAR_REACTION_TYPE_15</t>
  </si>
  <si>
    <t>15 타입</t>
  </si>
  <si>
    <t>19 기타 소품 및 의상 1</t>
  </si>
  <si>
    <t>20 기타 소품 및 의상 2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</si>
  <si>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</si>
  <si>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</si>
  <si>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</si>
  <si>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</si>
  <si>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</si>
  <si>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</si>
  <si>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</si>
  <si>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</si>
  <si>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</si>
  <si>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</si>
  <si>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</si>
  <si>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</si>
  <si>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루시아</t>
  </si>
  <si>
    <t>루시아_스탠딩_01</t>
  </si>
  <si>
    <t>루시아_서약_01</t>
  </si>
  <si>
    <t>Assets/AssetResources/Prefabs/Memorial/Memorial_BG</t>
  </si>
  <si>
    <t>모리나</t>
  </si>
  <si>
    <t>모리나_스탠딩_01</t>
  </si>
  <si>
    <t>모리나_서약_01</t>
  </si>
  <si>
    <t>상호작용이 진행되는 L2d 스킨 아이디</t>
  </si>
  <si>
    <t>캐릭터 호감도 타입</t>
  </si>
  <si>
    <t>호감도 타입</t>
  </si>
  <si>
    <t>기본 상태 아이디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</si>
  <si>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</si>
  <si>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</si>
  <si>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</si>
  <si>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</si>
  <si>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</si>
  <si>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</si>
  <si>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</si>
  <si>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</si>
  <si>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</si>
  <si>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</si>
  <si>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</si>
  <si>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</si>
  <si>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</si>
  <si>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루시아_스탠딩</t>
  </si>
  <si>
    <t>기본 대기</t>
  </si>
  <si>
    <t>루시아_서약</t>
  </si>
  <si>
    <t>모리나_스탠딩</t>
  </si>
  <si>
    <t>모리나_서약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</si>
  <si>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</si>
  <si>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</si>
  <si>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</si>
  <si>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</si>
  <si>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</si>
  <si>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</si>
  <si>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</si>
  <si>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</si>
  <si>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</si>
  <si>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</si>
  <si>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</si>
  <si>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</si>
  <si>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</si>
  <si>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</si>
  <si>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</si>
  <si>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</si>
  <si>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</si>
  <si>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어색_크게 당황</t>
  </si>
  <si>
    <t>친근_의문(왜 불러?)</t>
  </si>
  <si>
    <t>친근_부끄러워 함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</si>
  <si>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</si>
  <si>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</si>
  <si>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</si>
  <si>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</si>
  <si>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</si>
  <si>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</si>
  <si>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</si>
  <si>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</si>
  <si>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</si>
  <si>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</si>
  <si>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</si>
  <si>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</si>
  <si>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</si>
  <si>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</si>
  <si>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</si>
  <si>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</si>
  <si>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</si>
  <si>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</si>
  <si>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Assets/AssetResources/Prefabs/Memorial/Lucia/Memorial_Dev2_Lucia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</si>
  <si>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</si>
  <si>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</si>
  <si>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</si>
  <si>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</si>
  <si>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루시아 기본 대기 1</t>
  </si>
  <si>
    <t>루시아 기본 대기 1</t>
    <phoneticPr fontId="6" type="noConversion"/>
  </si>
  <si>
    <t>루시아 기본 대기 3</t>
  </si>
  <si>
    <t>루시아 기본 대기 3</t>
    <phoneticPr fontId="6" type="noConversion"/>
  </si>
  <si>
    <t>루시아 기본 대기 5</t>
  </si>
  <si>
    <t>모리나 기본 대기 1</t>
  </si>
  <si>
    <t>모리나 기본 대기 1</t>
    <phoneticPr fontId="6" type="noConversion"/>
  </si>
  <si>
    <t>모리나 기본 대기 3</t>
  </si>
  <si>
    <t>모리나 기본 대기 3</t>
    <phoneticPr fontId="6" type="noConversion"/>
  </si>
  <si>
    <t>모리나 기본 대기 5</t>
  </si>
  <si>
    <t>모리나 기본 대기 5</t>
    <phoneticPr fontId="6" type="noConversion"/>
  </si>
  <si>
    <t>루시아 서약 대기 1</t>
    <phoneticPr fontId="6" type="noConversion"/>
  </si>
  <si>
    <t>루시아 서약 대기 2</t>
    <phoneticPr fontId="6" type="noConversion"/>
  </si>
  <si>
    <t>루시아 서약 대기 3</t>
  </si>
  <si>
    <t>루시아 서약 대기 4</t>
  </si>
  <si>
    <t>루시아 서약 대기 5</t>
  </si>
  <si>
    <t>모리나 서약 대기 1</t>
    <phoneticPr fontId="6" type="noConversion"/>
  </si>
  <si>
    <t>모리나 서약 대기 2</t>
    <phoneticPr fontId="6" type="noConversion"/>
  </si>
  <si>
    <t>모리나 서약 대기 3</t>
  </si>
  <si>
    <t>모리나 서약 대기 4</t>
  </si>
  <si>
    <t>모리나 서약 대기 5</t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</si>
  <si>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</si>
  <si>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</si>
  <si>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</si>
  <si>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애니메이션 설명 1</t>
    <phoneticPr fontId="6" type="noConversion"/>
  </si>
  <si>
    <t>애니메이션 설명 2</t>
    <phoneticPr fontId="6" type="noConversion"/>
  </si>
  <si>
    <t>애니메이션 설명 3</t>
  </si>
  <si>
    <t>애니메이션 설명 4</t>
  </si>
  <si>
    <t>애니메이션 설명 5</t>
  </si>
  <si>
    <t>애니메이션 설명 6</t>
  </si>
  <si>
    <t>애니메이션 설명 7</t>
  </si>
  <si>
    <t>애니메이션 설명 8</t>
  </si>
  <si>
    <t>애니메이션 설명 9</t>
  </si>
  <si>
    <t>애니메이션 설명 10</t>
  </si>
  <si>
    <t>애니메이션 설명 11</t>
  </si>
  <si>
    <t>애니메이션 설명 12</t>
  </si>
  <si>
    <t>애니메이션 설명 13</t>
  </si>
  <si>
    <t>애니메이션 설명 14</t>
  </si>
  <si>
    <t>애니메이션 설명 15</t>
  </si>
  <si>
    <t>애니메이션 설명 16</t>
  </si>
  <si>
    <t>애니메이션 설명 17</t>
  </si>
  <si>
    <t>애니메이션 설명 18</t>
  </si>
  <si>
    <t>애니메이션 설명 19</t>
  </si>
  <si>
    <t>애니메이션 설명 20</t>
  </si>
  <si>
    <t>애니메이션 설명 21</t>
  </si>
  <si>
    <t>애니메이션 설명 22</t>
  </si>
  <si>
    <t>애니메이션 설명 23</t>
  </si>
  <si>
    <t>애니메이션 설명 24</t>
  </si>
  <si>
    <t>애니메이션 설명 25</t>
  </si>
  <si>
    <t>애니메이션 설명 26</t>
  </si>
  <si>
    <t>애니메이션 설명 27</t>
  </si>
  <si>
    <t>애니메이션 설명 28</t>
  </si>
  <si>
    <t>애니메이션 설명 29</t>
  </si>
  <si>
    <t>애니메이션 설명 30</t>
  </si>
  <si>
    <t>애니메이션 설명 31</t>
  </si>
  <si>
    <t>애니메이션 설명 32</t>
  </si>
  <si>
    <t>#state_info</t>
    <phoneticPr fontId="6" type="noConversion"/>
  </si>
  <si>
    <t>상태 설명</t>
    <phoneticPr fontId="6" type="noConversion"/>
  </si>
  <si>
    <t>ENUM:LOVE_LEVEL_TYPE:NONE</t>
    <phoneticPr fontId="6" type="noConversion"/>
  </si>
  <si>
    <t>TOUCH_GESTURE_TYPE</t>
    <phoneticPr fontId="6" type="noConversion"/>
  </si>
  <si>
    <t>ENUM:TOUCH_GESTURE_TYPE:NONE</t>
    <phoneticPr fontId="6" type="noConversion"/>
  </si>
  <si>
    <t>l2d_bg_path</t>
    <phoneticPr fontId="6" type="noConversion"/>
  </si>
  <si>
    <t>l2d_intro_path</t>
    <phoneticPr fontId="6" type="noConversion"/>
  </si>
  <si>
    <t>l2d_skin_path</t>
    <phoneticPr fontId="6" type="noConversion"/>
  </si>
  <si>
    <t>int</t>
    <phoneticPr fontId="6" type="noConversion"/>
  </si>
  <si>
    <t>기본 대기 애니메이션</t>
  </si>
  <si>
    <t>기본 대기 애니메이션</t>
    <phoneticPr fontId="6" type="noConversion"/>
  </si>
  <si>
    <t>4 입</t>
  </si>
  <si>
    <t>key_1:int</t>
    <phoneticPr fontId="6" type="noConversion"/>
  </si>
  <si>
    <t>key_2:ENUM:TOUCH_BODY_TYPE:NONE</t>
    <phoneticPr fontId="6" type="noConversion"/>
  </si>
  <si>
    <t>key_2:int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</si>
</sst>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9" borderId="15" xfId="0" applyFont="1" applyFill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9" borderId="20" xfId="0" applyFont="1" applyFill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4" xfId="0" applyFont="1" applyFill="1" applyBorder="1" applyAlignment="1">
      <alignment vertical="center"/>
    </xf>
    <xf numFmtId="0" fontId="2" fillId="0" borderId="25" xfId="0" applyFont="1" applyBorder="1"/>
    <xf numFmtId="0" fontId="1" fillId="10" borderId="2" xfId="0" applyFont="1" applyFill="1" applyBorder="1"/>
    <xf numFmtId="0" fontId="1" fillId="11" borderId="22" xfId="0" applyFont="1" applyFill="1" applyBorder="1" applyAlignment="1">
      <alignment vertical="center"/>
    </xf>
    <xf numFmtId="0" fontId="2" fillId="0" borderId="2" xfId="0" applyFont="1" applyBorder="1"/>
    <xf numFmtId="0" fontId="2" fillId="0" borderId="28" xfId="0" applyFont="1" applyBorder="1"/>
    <xf numFmtId="0" fontId="1" fillId="0" borderId="13" xfId="0" applyFont="1" applyBorder="1" applyAlignment="1">
      <alignment horizontal="right" vertical="center"/>
    </xf>
    <xf numFmtId="0" fontId="1" fillId="9" borderId="17" xfId="0" applyFont="1" applyFill="1" applyBorder="1" applyAlignment="1">
      <alignment horizontal="right" vertical="center"/>
    </xf>
    <xf numFmtId="0" fontId="1" fillId="9" borderId="29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30" xfId="0" applyFont="1" applyBorder="1" applyAlignment="1">
      <alignment horizontal="right" vertical="center"/>
    </xf>
    <xf numFmtId="0" fontId="1" fillId="0" borderId="17" xfId="0" applyFont="1" applyBorder="1"/>
    <xf numFmtId="0" fontId="1" fillId="10" borderId="17" xfId="0" applyFont="1" applyFill="1" applyBorder="1"/>
    <xf numFmtId="0" fontId="1" fillId="11" borderId="31" xfId="0" applyFont="1" applyFill="1" applyBorder="1" applyAlignment="1">
      <alignment vertical="center"/>
    </xf>
    <xf numFmtId="0" fontId="2" fillId="0" borderId="17" xfId="0" applyFont="1" applyBorder="1"/>
    <xf numFmtId="0" fontId="2" fillId="0" borderId="32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33" xfId="0" applyFont="1" applyBorder="1"/>
    <xf numFmtId="0" fontId="7" fillId="0" borderId="0" xfId="0" applyFont="1"/>
    <xf numFmtId="0" fontId="8" fillId="0" borderId="0" xfId="0" applyFont="1"/>
    <xf numFmtId="0" fontId="1" fillId="12" borderId="15" xfId="0" applyFont="1" applyFill="1" applyBorder="1" applyAlignment="1">
      <alignment horizontal="right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right" vertical="center"/>
    </xf>
    <xf numFmtId="0" fontId="1" fillId="12" borderId="8" xfId="0" applyFont="1" applyFill="1" applyBorder="1" applyAlignment="1">
      <alignment horizontal="right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21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6" borderId="16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17" borderId="11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7" borderId="17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7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right" vertical="center"/>
    </xf>
    <xf numFmtId="0" fontId="1" fillId="15" borderId="2" xfId="0" applyFont="1" applyFill="1" applyBorder="1" applyAlignment="1">
      <alignment horizontal="right" vertical="center"/>
    </xf>
    <xf numFmtId="0" fontId="1" fillId="15" borderId="17" xfId="0" applyFont="1" applyFill="1" applyBorder="1" applyAlignment="1">
      <alignment horizontal="right" vertical="center"/>
    </xf>
    <xf numFmtId="0" fontId="1" fillId="15" borderId="21" xfId="0" applyFont="1" applyFill="1" applyBorder="1" applyAlignment="1">
      <alignment horizontal="right" vertical="center"/>
    </xf>
    <xf numFmtId="0" fontId="1" fillId="15" borderId="11" xfId="0" applyFont="1" applyFill="1" applyBorder="1"/>
    <xf numFmtId="0" fontId="1" fillId="15" borderId="2" xfId="0" applyFont="1" applyFill="1" applyBorder="1"/>
    <xf numFmtId="0" fontId="1" fillId="15" borderId="17" xfId="0" applyFont="1" applyFill="1" applyBorder="1"/>
    <xf numFmtId="0" fontId="1" fillId="18" borderId="24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right" vertical="center"/>
    </xf>
    <xf numFmtId="0" fontId="1" fillId="18" borderId="2" xfId="0" applyFont="1" applyFill="1" applyBorder="1" applyAlignment="1">
      <alignment horizontal="center" vertical="center"/>
    </xf>
    <xf numFmtId="0" fontId="1" fillId="18" borderId="26" xfId="0" applyFont="1" applyFill="1" applyBorder="1" applyAlignment="1">
      <alignment horizontal="right" vertical="center"/>
    </xf>
    <xf numFmtId="0" fontId="1" fillId="18" borderId="27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right" vertical="center"/>
    </xf>
    <xf numFmtId="0" fontId="1" fillId="18" borderId="29" xfId="0" applyFont="1" applyFill="1" applyBorder="1" applyAlignment="1">
      <alignment horizontal="right" vertical="center"/>
    </xf>
    <xf numFmtId="0" fontId="1" fillId="18" borderId="11" xfId="0" applyFont="1" applyFill="1" applyBorder="1" applyAlignment="1">
      <alignment horizontal="center" vertical="center"/>
    </xf>
    <xf numFmtId="0" fontId="1" fillId="18" borderId="6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center" vertical="center"/>
    </xf>
    <xf numFmtId="0" fontId="1" fillId="18" borderId="9" xfId="0" applyFont="1" applyFill="1" applyBorder="1" applyAlignment="1">
      <alignment horizontal="right" vertical="center"/>
    </xf>
    <xf numFmtId="0" fontId="1" fillId="19" borderId="4" xfId="0" applyFont="1" applyFill="1" applyBorder="1" applyAlignment="1">
      <alignment horizontal="center" vertical="center"/>
    </xf>
    <xf numFmtId="0" fontId="1" fillId="19" borderId="5" xfId="0" applyFont="1" applyFill="1" applyBorder="1" applyAlignment="1">
      <alignment horizontal="right" vertical="center"/>
    </xf>
    <xf numFmtId="0" fontId="1" fillId="19" borderId="18" xfId="0" applyFont="1" applyFill="1" applyBorder="1" applyAlignment="1">
      <alignment horizontal="center" vertical="center"/>
    </xf>
    <xf numFmtId="0" fontId="1" fillId="19" borderId="15" xfId="0" applyFont="1" applyFill="1" applyBorder="1" applyAlignment="1">
      <alignment horizontal="right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right" vertical="center"/>
    </xf>
    <xf numFmtId="0" fontId="1" fillId="19" borderId="19" xfId="0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right" vertical="center"/>
    </xf>
    <xf numFmtId="0" fontId="3" fillId="6" borderId="2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MemorialTable.xlsx" TargetMode="External"/><Relationship Id="rId1" Type="http://schemas.openxmlformats.org/officeDocument/2006/relationships/externalLinkPath" Target="Memoria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item_ty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BODY</v>
          </cell>
          <cell r="B5">
            <v>1</v>
          </cell>
          <cell r="C5" t="str">
            <v>1 몸체</v>
          </cell>
        </row>
        <row r="6">
          <cell r="A6" t="str">
            <v>BREAST</v>
          </cell>
          <cell r="B6">
            <v>2</v>
          </cell>
          <cell r="C6" t="str">
            <v>2 가슴</v>
          </cell>
        </row>
        <row r="7">
          <cell r="A7" t="str">
            <v>HEAD</v>
          </cell>
          <cell r="B7">
            <v>3</v>
          </cell>
          <cell r="C7" t="str">
            <v>3 머리</v>
          </cell>
        </row>
        <row r="8">
          <cell r="A8" t="str">
            <v>MOUTH</v>
          </cell>
          <cell r="B8">
            <v>4</v>
          </cell>
          <cell r="C8" t="str">
            <v>4 입</v>
          </cell>
        </row>
        <row r="9">
          <cell r="A9" t="str">
            <v>PELVIS</v>
          </cell>
          <cell r="B9">
            <v>5</v>
          </cell>
          <cell r="C9" t="str">
            <v>5 골반</v>
          </cell>
        </row>
        <row r="10">
          <cell r="A10" t="str">
            <v>LEG</v>
          </cell>
          <cell r="B10">
            <v>6</v>
          </cell>
          <cell r="C10" t="str">
            <v>6 다리</v>
          </cell>
        </row>
        <row r="11">
          <cell r="A11" t="str">
            <v>EYE</v>
          </cell>
          <cell r="B11">
            <v>7</v>
          </cell>
          <cell r="C11" t="str">
            <v>7 눈</v>
          </cell>
        </row>
        <row r="12">
          <cell r="A12" t="str">
            <v>NOSE</v>
          </cell>
          <cell r="B12">
            <v>8</v>
          </cell>
          <cell r="C12" t="str">
            <v>8 코</v>
          </cell>
        </row>
        <row r="13">
          <cell r="A13" t="str">
            <v>EAR</v>
          </cell>
          <cell r="B13">
            <v>9</v>
          </cell>
          <cell r="C13" t="str">
            <v>9 귀</v>
          </cell>
        </row>
        <row r="14">
          <cell r="A14" t="str">
            <v>CHEEK</v>
          </cell>
          <cell r="B14">
            <v>10</v>
          </cell>
          <cell r="C14" t="str">
            <v>10 볼</v>
          </cell>
        </row>
        <row r="15">
          <cell r="A15" t="str">
            <v>JAW</v>
          </cell>
          <cell r="B15">
            <v>11</v>
          </cell>
          <cell r="C15" t="str">
            <v>11 턱</v>
          </cell>
        </row>
        <row r="16">
          <cell r="A16" t="str">
            <v>BROW</v>
          </cell>
          <cell r="B16">
            <v>12</v>
          </cell>
          <cell r="C16" t="str">
            <v>12 이마</v>
          </cell>
        </row>
        <row r="17">
          <cell r="A17" t="str">
            <v>FACE</v>
          </cell>
          <cell r="B17">
            <v>13</v>
          </cell>
          <cell r="C17" t="str">
            <v>13 얼굴</v>
          </cell>
        </row>
        <row r="18">
          <cell r="A18" t="str">
            <v>HIP</v>
          </cell>
          <cell r="B18">
            <v>14</v>
          </cell>
          <cell r="C18" t="str">
            <v>14 엉덩이</v>
          </cell>
        </row>
        <row r="19">
          <cell r="A19" t="str">
            <v>BRA</v>
          </cell>
          <cell r="B19">
            <v>15</v>
          </cell>
          <cell r="C19" t="str">
            <v>15 브라</v>
          </cell>
        </row>
        <row r="20">
          <cell r="A20" t="str">
            <v>PANTY</v>
          </cell>
          <cell r="B20">
            <v>16</v>
          </cell>
          <cell r="C20" t="str">
            <v>16 팬티</v>
          </cell>
        </row>
        <row r="21">
          <cell r="A21" t="str">
            <v>HORN</v>
          </cell>
          <cell r="B21">
            <v>17</v>
          </cell>
          <cell r="C21" t="str">
            <v>17 뿔</v>
          </cell>
        </row>
        <row r="22">
          <cell r="A22" t="str">
            <v>TOY</v>
          </cell>
          <cell r="B22">
            <v>18</v>
          </cell>
          <cell r="C22" t="str">
            <v>18 꼬리</v>
          </cell>
        </row>
        <row r="23">
          <cell r="A23" t="str">
            <v>PROP_1</v>
          </cell>
          <cell r="B23">
            <v>19</v>
          </cell>
          <cell r="C23" t="str">
            <v>19 기타 소품 및 의상 1</v>
          </cell>
        </row>
        <row r="24">
          <cell r="A24" t="str">
            <v>PROP_2</v>
          </cell>
          <cell r="B24">
            <v>20</v>
          </cell>
          <cell r="C24" t="str">
            <v>20 기타 소품 및 의상 2</v>
          </cell>
        </row>
        <row r="25">
          <cell r="A25" t="str">
            <v>PROP_3</v>
          </cell>
          <cell r="B25">
            <v>21</v>
          </cell>
          <cell r="C25" t="str">
            <v>21 기타 소품 및 의상 3</v>
          </cell>
        </row>
        <row r="26">
          <cell r="A26" t="str">
            <v>PROP_4</v>
          </cell>
          <cell r="B26">
            <v>22</v>
          </cell>
          <cell r="C26" t="str">
            <v>22 기타 소품 및 의상 4</v>
          </cell>
        </row>
      </sheetData>
      <sheetData sheetId="12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</v>
          </cell>
          <cell r="B5">
            <v>1</v>
          </cell>
          <cell r="C5" t="str">
            <v>1 어색함</v>
          </cell>
        </row>
        <row r="6">
          <cell r="A6" t="str">
            <v>FRIENDLINESS</v>
          </cell>
          <cell r="B6">
            <v>2</v>
          </cell>
          <cell r="C6" t="str">
            <v>2 친근함</v>
          </cell>
        </row>
        <row r="7">
          <cell r="A7" t="str">
            <v>CLOSENESS</v>
          </cell>
          <cell r="B7">
            <v>3</v>
          </cell>
          <cell r="C7" t="str">
            <v>3 절친함</v>
          </cell>
        </row>
        <row r="8">
          <cell r="A8" t="str">
            <v>LIKE</v>
          </cell>
          <cell r="B8">
            <v>4</v>
          </cell>
          <cell r="C8" t="str">
            <v>4 좋아함</v>
          </cell>
        </row>
        <row r="9">
          <cell r="A9" t="str">
            <v>LOVE</v>
          </cell>
          <cell r="B9">
            <v>5</v>
          </cell>
          <cell r="C9" t="str">
            <v>5 사랑함</v>
          </cell>
        </row>
      </sheetData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>
            <v>200001001</v>
          </cell>
        </row>
        <row r="6">
          <cell r="A6">
            <v>200001002</v>
          </cell>
        </row>
        <row r="7">
          <cell r="A7">
            <v>200001003</v>
          </cell>
        </row>
        <row r="8">
          <cell r="A8">
            <v>200001004</v>
          </cell>
        </row>
        <row r="9">
          <cell r="A9">
            <v>1200001001</v>
          </cell>
        </row>
        <row r="10">
          <cell r="A10">
            <v>1200001002</v>
          </cell>
        </row>
        <row r="11">
          <cell r="A11">
            <v>1200001003</v>
          </cell>
        </row>
        <row r="12">
          <cell r="A12">
            <v>1200001004</v>
          </cell>
        </row>
        <row r="13">
          <cell r="A13">
            <v>1200001005</v>
          </cell>
        </row>
        <row r="14">
          <cell r="A14">
            <v>1200001006</v>
          </cell>
        </row>
        <row r="15">
          <cell r="A15">
            <v>1200001007</v>
          </cell>
        </row>
        <row r="16">
          <cell r="A16">
            <v>1200002001</v>
          </cell>
        </row>
        <row r="17">
          <cell r="A17">
            <v>1200002002</v>
          </cell>
        </row>
        <row r="18">
          <cell r="A18">
            <v>1200002003</v>
          </cell>
        </row>
        <row r="19">
          <cell r="A19">
            <v>1200002004</v>
          </cell>
        </row>
        <row r="20">
          <cell r="A20">
            <v>1200002005</v>
          </cell>
        </row>
        <row r="21">
          <cell r="A21">
            <v>1200002006</v>
          </cell>
        </row>
        <row r="22">
          <cell r="A22">
            <v>1200002007</v>
          </cell>
        </row>
        <row r="23">
          <cell r="A23">
            <v>1200002008</v>
          </cell>
        </row>
        <row r="24">
          <cell r="A24">
            <v>1200002009</v>
          </cell>
        </row>
        <row r="25">
          <cell r="A25">
            <v>1200002010</v>
          </cell>
        </row>
        <row r="26">
          <cell r="A26">
            <v>1200002011</v>
          </cell>
        </row>
        <row r="27">
          <cell r="A27">
            <v>1200002012</v>
          </cell>
        </row>
        <row r="28">
          <cell r="A28">
            <v>1200002013</v>
          </cell>
        </row>
        <row r="29">
          <cell r="A29">
            <v>1200002014</v>
          </cell>
        </row>
        <row r="30">
          <cell r="A30">
            <v>1200002015</v>
          </cell>
        </row>
        <row r="31">
          <cell r="A31">
            <v>1200002016</v>
          </cell>
        </row>
        <row r="32">
          <cell r="A32">
            <v>1200002017</v>
          </cell>
        </row>
        <row r="33">
          <cell r="A33">
            <v>1200002018</v>
          </cell>
        </row>
        <row r="34">
          <cell r="A34">
            <v>1200002019</v>
          </cell>
        </row>
        <row r="35">
          <cell r="A35">
            <v>1200002020</v>
          </cell>
        </row>
        <row r="36">
          <cell r="A36">
            <v>1200002021</v>
          </cell>
        </row>
        <row r="37">
          <cell r="A37">
            <v>10000001</v>
          </cell>
        </row>
      </sheetData>
      <sheetData sheetId="7">
        <row r="5">
          <cell r="A5">
            <v>100001001</v>
          </cell>
          <cell r="C5" t="str">
            <v>에헷♡ 어서와. 못만나서 쓸쓸했어.</v>
          </cell>
        </row>
        <row r="6">
          <cell r="A6">
            <v>100001002</v>
          </cell>
          <cell r="C6" t="str">
            <v>사실은 조금 부탁하고 싶은 게 있어. 괜찮다면 어울려주지 않을래?</v>
          </cell>
        </row>
        <row r="7">
          <cell r="A7">
            <v>100001003</v>
          </cell>
          <cell r="C7" t="str">
            <v>후훗♡ 대장이 그렇게 말한다면 어디든지 따라갈 생각인데?</v>
          </cell>
        </row>
        <row r="8">
          <cell r="A8">
            <v>100001004</v>
          </cell>
          <cell r="C8" t="str">
            <v>어.디.든.지 말야♡</v>
          </cell>
        </row>
        <row r="9">
          <cell r="A9">
            <v>100001005</v>
          </cell>
          <cell r="C9" t="str">
            <v>우후훗♡</v>
          </cell>
        </row>
        <row r="10">
          <cell r="A10">
            <v>100001006</v>
          </cell>
          <cell r="C10" t="str">
            <v>천국을 보.여.줄.께♡</v>
          </cell>
        </row>
        <row r="11">
          <cell r="A11">
            <v>100001007</v>
          </cell>
          <cell r="C11" t="str">
            <v>라던가 그런게 아니라~ 물건 찾는걸 도와줬으면 해.</v>
          </cell>
        </row>
        <row r="12">
          <cell r="A12">
            <v>100001008</v>
          </cell>
          <cell r="C12" t="str">
            <v>사실은 며칠 전에 아끼는 캐셔파우치를 잃어버렸어. 내용물이랑 같이.</v>
          </cell>
        </row>
        <row r="13">
          <cell r="A13">
            <v>1100001001</v>
          </cell>
          <cell r="C13" t="str">
            <v>왜 그래? 뿔 만져보고 싶어?</v>
          </cell>
        </row>
        <row r="14">
          <cell r="A14">
            <v>1100001002</v>
          </cell>
          <cell r="C14" t="str">
            <v>싫다~ 뿔에 거미줄이 걸려있잖아</v>
          </cell>
        </row>
        <row r="15">
          <cell r="A15">
            <v>1100001003</v>
          </cell>
          <cell r="C15" t="str">
            <v>우훗♡ 알겠어? 이 립스틱 신상인데.</v>
          </cell>
        </row>
        <row r="16">
          <cell r="A16">
            <v>1100001004</v>
          </cell>
          <cell r="C16" t="str">
            <v>후훗♡ 대장의 손가락 듬직해서 빨고 싶어지네.</v>
          </cell>
        </row>
        <row r="17">
          <cell r="A17">
            <v>1100001005</v>
          </cell>
          <cell r="C17" t="str">
            <v>어라, 또 가슴이 커진걸까?</v>
          </cell>
        </row>
        <row r="18">
          <cell r="A18">
            <v>1100001006</v>
          </cell>
          <cell r="C18" t="str">
            <v>맞아~ 산지 얼마 안된 브라가 벌써 꽉 껴~</v>
          </cell>
        </row>
        <row r="19">
          <cell r="A19">
            <v>1100001007</v>
          </cell>
          <cell r="C19" t="str">
            <v>뭐야~? 엄청 크니까 패드라고 생각한거지?</v>
          </cell>
        </row>
        <row r="20">
          <cell r="A20">
            <v>1100002001</v>
          </cell>
          <cell r="C20" t="str">
            <v>오, 오빠? 왜 그렇게 보고만 있어…?</v>
          </cell>
        </row>
        <row r="21">
          <cell r="A21">
            <v>1100002002</v>
          </cell>
          <cell r="C21" t="str">
            <v>내 몸… 이상해…?</v>
          </cell>
        </row>
        <row r="22">
          <cell r="A22">
            <v>1100002003</v>
          </cell>
          <cell r="C22" t="str">
            <v>(분명히 아까 목욕하고 다 체크했는데….)</v>
          </cell>
        </row>
        <row r="23">
          <cell r="A23">
            <v>1100002004</v>
          </cell>
          <cell r="C23" t="str">
            <v>(뭐라고 말 좀 해줘 오빠…!)</v>
          </cell>
        </row>
        <row r="24">
          <cell r="A24">
            <v>1100002005</v>
          </cell>
          <cell r="C24" t="str">
            <v>꺅…! 오, 오빠?</v>
          </cell>
        </row>
        <row r="25">
          <cell r="A25">
            <v>1100002006</v>
          </cell>
          <cell r="C25" t="str">
            <v>하, 하지마아~</v>
          </cell>
        </row>
        <row r="26">
          <cell r="A26">
            <v>1100002007</v>
          </cell>
          <cell r="C26" t="str">
            <v>아, 안된다니까!</v>
          </cell>
        </row>
        <row r="27">
          <cell r="A27">
            <v>1100002008</v>
          </cell>
          <cell r="C27" t="str">
            <v>오빠 그러다 가이아 님한테 벌 받는다?</v>
          </cell>
        </row>
        <row r="28">
          <cell r="A28">
            <v>1100002009</v>
          </cell>
          <cell r="C28" t="str">
            <v>에…?</v>
          </cell>
        </row>
        <row r="29">
          <cell r="A29">
            <v>1100002010</v>
          </cell>
          <cell r="C29" t="str">
            <v>우우…!</v>
          </cell>
        </row>
        <row r="30">
          <cell r="A30">
            <v>1100002011</v>
          </cell>
          <cell r="C30" t="str">
            <v>자꾸 그래도 안 되는 건 안 돼!</v>
          </cell>
        </row>
        <row r="31">
          <cell r="A31">
            <v>1100002012</v>
          </cell>
          <cell r="C31" t="str">
            <v>에에에?! 그건 진짜로 안돼!</v>
          </cell>
        </row>
        <row r="32">
          <cell r="A32">
            <v>1100002013</v>
          </cell>
          <cell r="C32" t="str">
            <v>...보, 보기만 할거라구?</v>
          </cell>
        </row>
        <row r="33">
          <cell r="A33">
            <v>1100002014</v>
          </cell>
          <cell r="C33" t="str">
            <v>아, 안된다니까아….</v>
          </cell>
        </row>
        <row r="34">
          <cell r="A34">
            <v>1100002015</v>
          </cell>
          <cell r="C34" t="str">
            <v>(그래도 교리상… 맨살만 아니면….)</v>
          </cell>
        </row>
        <row r="35">
          <cell r="A35">
            <v>1100002016</v>
          </cell>
          <cell r="C35" t="str">
            <v>정말… 지, 진짜진짜 보기만 해야된다?</v>
          </cell>
        </row>
        <row r="36">
          <cell r="A36">
            <v>1100002017</v>
          </cell>
          <cell r="C36" t="str">
            <v>옷 위로는 아슬아슬하게 세이프니까….</v>
          </cell>
        </row>
        <row r="37">
          <cell r="A37">
            <v>1100002018</v>
          </cell>
          <cell r="C37" t="str">
            <v>이걸로… 괜찮아?</v>
          </cell>
        </row>
        <row r="38">
          <cell r="A38">
            <v>1100002019</v>
          </cell>
          <cell r="C38" t="str">
            <v>잠까아아아안! 그런 거 한다고는 안 했잖아!</v>
          </cell>
        </row>
        <row r="39">
          <cell r="A39">
            <v>1100002020</v>
          </cell>
          <cell r="C39" t="str">
            <v>가이아 님의 딸들은… 그… 혼전순결, 해야 된단 말야.</v>
          </cell>
        </row>
        <row r="40">
          <cell r="A40">
            <v>1100002021</v>
          </cell>
          <cell r="C40" t="str">
            <v>절대로 못 만지게 할 거야.</v>
          </cell>
        </row>
        <row r="41">
          <cell r="A41">
            <v>1100002022</v>
          </cell>
          <cell r="C41" t="str">
            <v>헤헷. 아무리 오빠라도 이러면 손 못 대겠지?</v>
          </cell>
        </row>
        <row r="42">
          <cell r="A42">
            <v>1100002023</v>
          </cell>
          <cell r="C42" t="str">
            <v>(에? 어, 어떡하지?)</v>
          </cell>
        </row>
        <row r="43">
          <cell r="A43">
            <v>1100002024</v>
          </cell>
          <cell r="C43" t="str">
            <v>(어느 쪽을 막아야…!)</v>
          </cell>
        </row>
        <row r="44">
          <cell r="A44">
            <v>1100002025</v>
          </cell>
          <cell r="C44" t="str">
            <v>(손을 대는거랑, 맨살을 보는 것중에 뭐가 더 중죄더라?!)</v>
          </cell>
        </row>
        <row r="45">
          <cell r="A45">
            <v>1100002026</v>
          </cell>
          <cell r="C45" t="str">
            <v>(으으… 오빠 진짜 바보!)</v>
          </cell>
        </row>
        <row r="46">
          <cell r="A46">
            <v>1100002027</v>
          </cell>
          <cell r="C46" t="str">
            <v>거, 거기까지?!</v>
          </cell>
        </row>
        <row r="47">
          <cell r="A47">
            <v>1100002028</v>
          </cell>
          <cell r="C47" t="str">
            <v>으, 으으….</v>
          </cell>
        </row>
        <row r="48">
          <cell r="A48">
            <v>1100002029</v>
          </cell>
          <cell r="C48" t="str">
            <v>엑, 아, 안돼…!</v>
          </cell>
        </row>
        <row r="49">
          <cell r="A49">
            <v>1100002030</v>
          </cell>
          <cell r="C49" t="str">
            <v>아아아앗!</v>
          </cell>
        </row>
        <row r="50">
          <cell r="A50">
            <v>1100002031</v>
          </cell>
          <cell r="C50" t="str">
            <v>오빠, 봤어? 안 봤지? 응?!</v>
          </cell>
        </row>
        <row r="51">
          <cell r="A51">
            <v>1100002032</v>
          </cell>
          <cell r="C51" t="str">
            <v>예뻤다고…? 그, 그러면….</v>
          </cell>
        </row>
        <row r="52">
          <cell r="A52">
            <v>1100002033</v>
          </cell>
          <cell r="C52" t="str">
            <v>본 거지! 봤구나! 내 가, 가슴!</v>
          </cell>
        </row>
        <row r="53">
          <cell r="A53">
            <v>1100002034</v>
          </cell>
          <cell r="C53" t="str">
            <v>오빠 진짜 바보!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A2" workbookViewId="0">
      <selection activeCell="E9" sqref="E9"/>
    </sheetView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24.5703125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225</v>
      </c>
      <c r="B1" s="1"/>
      <c r="C1" s="1"/>
      <c r="E1" s="1" t="s">
        <v>0</v>
      </c>
      <c r="F1" s="1"/>
      <c r="G1" s="1"/>
      <c r="I1" s="1" t="s">
        <v>1</v>
      </c>
      <c r="J1" s="1"/>
      <c r="K1" s="1"/>
      <c r="M1" s="2" t="s">
        <v>2</v>
      </c>
      <c r="N1" s="2"/>
      <c r="O1" s="2"/>
      <c r="P1" s="3"/>
      <c r="Q1" s="2" t="s">
        <v>3</v>
      </c>
      <c r="R1" s="2"/>
      <c r="S1" s="2"/>
      <c r="U1" s="75" t="s">
        <v>162</v>
      </c>
      <c r="X1" s="75" t="s">
        <v>164</v>
      </c>
    </row>
    <row r="2" spans="1:25" ht="16.5" customHeight="1">
      <c r="A2" s="4" t="s">
        <v>4</v>
      </c>
      <c r="B2" s="1"/>
      <c r="C2" s="1"/>
      <c r="E2" s="4" t="s">
        <v>5</v>
      </c>
      <c r="F2" s="1"/>
      <c r="G2" s="1"/>
      <c r="I2" s="5" t="s">
        <v>6</v>
      </c>
      <c r="J2" s="1"/>
      <c r="K2" s="1"/>
      <c r="M2" s="6" t="s">
        <v>7</v>
      </c>
      <c r="N2" s="2"/>
      <c r="O2" s="2"/>
      <c r="P2" s="3"/>
      <c r="Q2" s="6" t="s">
        <v>8</v>
      </c>
      <c r="R2" s="2"/>
      <c r="S2" s="2"/>
      <c r="U2" s="5" t="s">
        <v>163</v>
      </c>
      <c r="V2" s="1"/>
      <c r="X2" s="5" t="s">
        <v>165</v>
      </c>
      <c r="Y2" s="1"/>
    </row>
    <row r="3" spans="1:25" ht="16.5" customHeight="1">
      <c r="A3" s="7" t="s">
        <v>9</v>
      </c>
      <c r="B3" s="7" t="s">
        <v>10</v>
      </c>
      <c r="C3" s="8" t="s">
        <v>11</v>
      </c>
      <c r="E3" s="7" t="s">
        <v>9</v>
      </c>
      <c r="F3" s="7" t="s">
        <v>10</v>
      </c>
      <c r="G3" s="8" t="s">
        <v>11</v>
      </c>
      <c r="I3" s="7" t="s">
        <v>9</v>
      </c>
      <c r="J3" s="7" t="s">
        <v>10</v>
      </c>
      <c r="K3" s="8" t="s">
        <v>11</v>
      </c>
      <c r="M3" s="9" t="s">
        <v>9</v>
      </c>
      <c r="N3" s="9" t="s">
        <v>10</v>
      </c>
      <c r="O3" s="9" t="s">
        <v>11</v>
      </c>
      <c r="P3" s="3"/>
      <c r="Q3" s="9" t="s">
        <v>9</v>
      </c>
      <c r="R3" s="9" t="s">
        <v>10</v>
      </c>
      <c r="S3" s="9" t="s">
        <v>11</v>
      </c>
      <c r="U3" s="7" t="s">
        <v>10</v>
      </c>
      <c r="V3" s="8" t="s">
        <v>11</v>
      </c>
      <c r="X3" s="7" t="s">
        <v>10</v>
      </c>
      <c r="Y3" s="8" t="s">
        <v>11</v>
      </c>
    </row>
    <row r="4" spans="1:25" ht="16.5" customHeight="1">
      <c r="A4" s="10" t="str">
        <f>'[1]@touch_gesture_type'!$A4</f>
        <v>NONE</v>
      </c>
      <c r="B4" s="10">
        <f>'[1]@touch_gesture_type'!$B4</f>
        <v>0</v>
      </c>
      <c r="C4" s="10" t="str">
        <f>'[1]@touch_gesture_type'!$C4</f>
        <v>NONE</v>
      </c>
      <c r="E4" s="10" t="str">
        <f>'[1]@touch_body_type'!$A4</f>
        <v>NONE</v>
      </c>
      <c r="F4" s="10">
        <f>'[1]@touch_body_type'!$B4</f>
        <v>0</v>
      </c>
      <c r="G4" s="10" t="str">
        <f>'[1]@touch_body_type'!$C4</f>
        <v>캐릭터 클릭이지만, 퍼즐 클릭이 아님</v>
      </c>
      <c r="I4" s="10" t="str">
        <f>'[1]@love_level_type'!$A4</f>
        <v>NONE</v>
      </c>
      <c r="J4" s="10">
        <f>'[1]@love_level_type'!$B4</f>
        <v>0</v>
      </c>
      <c r="K4" s="10" t="str">
        <f>'[1]@love_level_type'!$C4</f>
        <v>NONE</v>
      </c>
      <c r="M4" s="6" t="s">
        <v>12</v>
      </c>
      <c r="N4" s="6">
        <v>0</v>
      </c>
      <c r="O4" s="6" t="s">
        <v>12</v>
      </c>
      <c r="P4" s="3"/>
      <c r="Q4" s="6" t="s">
        <v>12</v>
      </c>
      <c r="R4" s="6">
        <v>0</v>
      </c>
      <c r="S4" s="6" t="s">
        <v>12</v>
      </c>
      <c r="U4" s="10">
        <f>[2]me_chat_motion_data!$A5</f>
        <v>200001001</v>
      </c>
      <c r="V4" s="10" t="s">
        <v>190</v>
      </c>
      <c r="X4" s="10">
        <f>[2]me_serifu_data!$A5</f>
        <v>100001001</v>
      </c>
      <c r="Y4" s="10" t="str">
        <f>[2]me_serifu_data!$C5</f>
        <v>에헷♡ 어서와. 못만나서 쓸쓸했어.</v>
      </c>
    </row>
    <row r="5" spans="1:25" ht="16.5" customHeight="1">
      <c r="A5" s="10" t="str">
        <f>'[1]@touch_gesture_type'!$A5</f>
        <v>CLICK</v>
      </c>
      <c r="B5" s="10">
        <f>'[1]@touch_gesture_type'!$B5</f>
        <v>1</v>
      </c>
      <c r="C5" s="10" t="str">
        <f>'[1]@touch_gesture_type'!$C5</f>
        <v>1 OnClick</v>
      </c>
      <c r="E5" s="10" t="str">
        <f>'[1]@touch_body_type'!$A5</f>
        <v>BODY</v>
      </c>
      <c r="F5" s="10">
        <f>'[1]@touch_body_type'!$B5</f>
        <v>1</v>
      </c>
      <c r="G5" s="10" t="str">
        <f>'[1]@touch_body_type'!$C5</f>
        <v>1 몸체</v>
      </c>
      <c r="I5" s="10" t="str">
        <f>'[1]@love_level_type'!$A5</f>
        <v>NORMAL</v>
      </c>
      <c r="J5" s="10">
        <f>'[1]@love_level_type'!$B5</f>
        <v>1</v>
      </c>
      <c r="K5" s="10" t="str">
        <f>'[1]@love_level_type'!$C5</f>
        <v>1 어색함</v>
      </c>
      <c r="M5" s="6" t="s">
        <v>15</v>
      </c>
      <c r="N5" s="6">
        <v>1</v>
      </c>
      <c r="O5" s="6" t="s">
        <v>17</v>
      </c>
      <c r="P5" s="3"/>
      <c r="Q5" s="6" t="s">
        <v>18</v>
      </c>
      <c r="R5" s="6">
        <v>1</v>
      </c>
      <c r="S5" s="6" t="s">
        <v>19</v>
      </c>
      <c r="U5" s="10">
        <f>[2]me_chat_motion_data!$A6</f>
        <v>200001002</v>
      </c>
      <c r="V5" s="10" t="s">
        <v>191</v>
      </c>
      <c r="X5" s="10">
        <f>[2]me_serifu_data!$A6</f>
        <v>100001002</v>
      </c>
      <c r="Y5" s="10" t="str">
        <f>[2]me_serifu_data!$C6</f>
        <v>사실은 조금 부탁하고 싶은 게 있어. 괜찮다면 어울려주지 않을래?</v>
      </c>
    </row>
    <row r="6" spans="1:25" ht="16.5" customHeight="1">
      <c r="A6" s="10" t="str">
        <f>'[1]@touch_gesture_type'!$A6</f>
        <v>DOUBLE_CLICK</v>
      </c>
      <c r="B6" s="10">
        <f>'[1]@touch_gesture_type'!$B6</f>
        <v>2</v>
      </c>
      <c r="C6" s="10" t="str">
        <f>'[1]@touch_gesture_type'!$C6</f>
        <v>2 DoubleClick</v>
      </c>
      <c r="E6" s="10" t="str">
        <f>'[1]@touch_body_type'!$A6</f>
        <v>BREAST</v>
      </c>
      <c r="F6" s="10">
        <f>'[1]@touch_body_type'!$B6</f>
        <v>2</v>
      </c>
      <c r="G6" s="10" t="str">
        <f>'[1]@touch_body_type'!$C6</f>
        <v>2 가슴</v>
      </c>
      <c r="I6" s="10" t="str">
        <f>'[1]@love_level_type'!$A6</f>
        <v>FRIENDLINESS</v>
      </c>
      <c r="J6" s="11">
        <f>'[1]@love_level_type'!$B6</f>
        <v>2</v>
      </c>
      <c r="K6" s="10" t="str">
        <f>'[1]@love_level_type'!$C6</f>
        <v>2 친근함</v>
      </c>
      <c r="M6" s="6" t="s">
        <v>22</v>
      </c>
      <c r="N6" s="12">
        <v>2</v>
      </c>
      <c r="O6" s="6" t="s">
        <v>23</v>
      </c>
      <c r="P6" s="3"/>
      <c r="Q6" s="6" t="s">
        <v>24</v>
      </c>
      <c r="R6" s="12">
        <v>2</v>
      </c>
      <c r="S6" s="6" t="s">
        <v>25</v>
      </c>
      <c r="U6" s="11">
        <f>[2]me_chat_motion_data!$A7</f>
        <v>200001003</v>
      </c>
      <c r="V6" s="10" t="s">
        <v>192</v>
      </c>
      <c r="X6" s="10">
        <f>[2]me_serifu_data!$A7</f>
        <v>100001003</v>
      </c>
      <c r="Y6" s="10" t="str">
        <f>[2]me_serifu_data!$C7</f>
        <v>후훗♡ 대장이 그렇게 말한다면 어디든지 따라갈 생각인데?</v>
      </c>
    </row>
    <row r="7" spans="1:25" ht="16.5" customHeight="1">
      <c r="A7" s="10" t="str">
        <f>'[1]@touch_gesture_type'!$A7</f>
        <v>PUSH_DOWN</v>
      </c>
      <c r="B7" s="10">
        <f>'[1]@touch_gesture_type'!$B7</f>
        <v>3</v>
      </c>
      <c r="C7" s="10" t="str">
        <f>'[1]@touch_gesture_type'!$C7</f>
        <v>3 PushDown(누른 채로 1초 이상)</v>
      </c>
      <c r="E7" s="10" t="str">
        <f>'[1]@touch_body_type'!$A7</f>
        <v>HEAD</v>
      </c>
      <c r="F7" s="10">
        <f>'[1]@touch_body_type'!$B7</f>
        <v>3</v>
      </c>
      <c r="G7" s="10" t="str">
        <f>'[1]@touch_body_type'!$C7</f>
        <v>3 머리</v>
      </c>
      <c r="I7" s="10" t="str">
        <f>'[1]@love_level_type'!$A7</f>
        <v>CLOSENESS</v>
      </c>
      <c r="J7" s="10">
        <f>'[1]@love_level_type'!$B7</f>
        <v>3</v>
      </c>
      <c r="K7" s="10" t="str">
        <f>'[1]@love_level_type'!$C7</f>
        <v>3 절친함</v>
      </c>
      <c r="M7" s="6" t="s">
        <v>27</v>
      </c>
      <c r="N7" s="6">
        <v>3</v>
      </c>
      <c r="O7" s="6" t="s">
        <v>28</v>
      </c>
      <c r="P7" s="3"/>
      <c r="Q7" s="6" t="s">
        <v>29</v>
      </c>
      <c r="R7" s="6">
        <v>3</v>
      </c>
      <c r="S7" s="6" t="s">
        <v>30</v>
      </c>
      <c r="U7" s="10">
        <f>[2]me_chat_motion_data!$A8</f>
        <v>200001004</v>
      </c>
      <c r="V7" s="10" t="s">
        <v>193</v>
      </c>
      <c r="X7" s="10">
        <f>[2]me_serifu_data!$A8</f>
        <v>100001004</v>
      </c>
      <c r="Y7" s="10" t="str">
        <f>[2]me_serifu_data!$C8</f>
        <v>어.디.든.지 말야♡</v>
      </c>
    </row>
    <row r="8" spans="1:25" ht="16.5" customHeight="1">
      <c r="A8" s="10" t="str">
        <f>'[1]@touch_gesture_type'!$A8</f>
        <v>DRAG</v>
      </c>
      <c r="B8" s="10">
        <f>'[1]@touch_gesture_type'!$B8</f>
        <v>4</v>
      </c>
      <c r="C8" s="10" t="str">
        <f>'[1]@touch_gesture_type'!$C8</f>
        <v>4 Drag</v>
      </c>
      <c r="E8" s="10" t="str">
        <f>'[1]@touch_body_type'!$A8</f>
        <v>MOUTH</v>
      </c>
      <c r="F8" s="10">
        <f>'[1]@touch_body_type'!$B8</f>
        <v>4</v>
      </c>
      <c r="G8" s="10" t="str">
        <f>'[1]@touch_body_type'!$C8</f>
        <v>4 입</v>
      </c>
      <c r="I8" s="10" t="str">
        <f>'[1]@love_level_type'!$A8</f>
        <v>LIKE</v>
      </c>
      <c r="J8" s="10">
        <f>'[1]@love_level_type'!$B8</f>
        <v>4</v>
      </c>
      <c r="K8" s="10" t="str">
        <f>'[1]@love_level_type'!$C8</f>
        <v>4 좋아함</v>
      </c>
      <c r="M8" s="6" t="s">
        <v>33</v>
      </c>
      <c r="N8" s="6">
        <v>4</v>
      </c>
      <c r="O8" s="6" t="s">
        <v>34</v>
      </c>
      <c r="P8" s="3"/>
      <c r="Q8" s="6" t="s">
        <v>35</v>
      </c>
      <c r="R8" s="6">
        <v>4</v>
      </c>
      <c r="S8" s="6" t="s">
        <v>36</v>
      </c>
      <c r="U8" s="10">
        <f>[2]me_chat_motion_data!$A9</f>
        <v>1200001001</v>
      </c>
      <c r="V8" s="10" t="s">
        <v>194</v>
      </c>
      <c r="X8" s="10">
        <f>[2]me_serifu_data!$A9</f>
        <v>100001005</v>
      </c>
      <c r="Y8" s="10" t="str">
        <f>[2]me_serifu_data!$C9</f>
        <v>우후훗♡</v>
      </c>
    </row>
    <row r="9" spans="1:25" ht="16.5" customHeight="1">
      <c r="A9" s="10"/>
      <c r="B9" s="10"/>
      <c r="C9" s="10"/>
      <c r="E9" s="10" t="str">
        <f>'[1]@touch_body_type'!$A9</f>
        <v>PELVIS</v>
      </c>
      <c r="F9" s="10">
        <f>'[1]@touch_body_type'!$B9</f>
        <v>5</v>
      </c>
      <c r="G9" s="10" t="str">
        <f>'[1]@touch_body_type'!$C9</f>
        <v>5 골반</v>
      </c>
      <c r="I9" s="10" t="str">
        <f>'[1]@love_level_type'!$A9</f>
        <v>LOVE</v>
      </c>
      <c r="J9" s="10">
        <f>'[1]@love_level_type'!$B9</f>
        <v>5</v>
      </c>
      <c r="K9" s="10" t="str">
        <f>'[1]@love_level_type'!$C9</f>
        <v>5 사랑함</v>
      </c>
      <c r="M9" s="6" t="s">
        <v>38</v>
      </c>
      <c r="N9" s="6">
        <v>5</v>
      </c>
      <c r="O9" s="6" t="s">
        <v>39</v>
      </c>
      <c r="P9" s="3"/>
      <c r="Q9" s="6" t="s">
        <v>40</v>
      </c>
      <c r="R9" s="6">
        <v>5</v>
      </c>
      <c r="S9" s="6" t="s">
        <v>41</v>
      </c>
      <c r="U9" s="10">
        <f>[2]me_chat_motion_data!$A10</f>
        <v>1200001002</v>
      </c>
      <c r="V9" s="10" t="s">
        <v>195</v>
      </c>
      <c r="X9" s="10">
        <f>[2]me_serifu_data!$A10</f>
        <v>100001006</v>
      </c>
      <c r="Y9" s="10" t="str">
        <f>[2]me_serifu_data!$C10</f>
        <v>천국을 보.여.줄.께♡</v>
      </c>
    </row>
    <row r="10" spans="1:25" ht="16.5" customHeight="1">
      <c r="A10" s="10"/>
      <c r="B10" s="10"/>
      <c r="C10" s="10"/>
      <c r="E10" s="10" t="str">
        <f>'[1]@touch_body_type'!$A10</f>
        <v>LEG</v>
      </c>
      <c r="F10" s="10">
        <f>'[1]@touch_body_type'!$B10</f>
        <v>6</v>
      </c>
      <c r="G10" s="10" t="str">
        <f>'[1]@touch_body_type'!$C10</f>
        <v>6 다리</v>
      </c>
      <c r="M10" s="6" t="s">
        <v>43</v>
      </c>
      <c r="N10" s="6">
        <v>6</v>
      </c>
      <c r="O10" s="6" t="s">
        <v>44</v>
      </c>
      <c r="P10" s="3"/>
      <c r="Q10" s="6" t="s">
        <v>45</v>
      </c>
      <c r="R10" s="6">
        <v>6</v>
      </c>
      <c r="S10" s="6" t="s">
        <v>46</v>
      </c>
      <c r="U10" s="10">
        <f>[2]me_chat_motion_data!$A11</f>
        <v>1200001003</v>
      </c>
      <c r="V10" s="10" t="s">
        <v>196</v>
      </c>
      <c r="X10" s="10">
        <f>[2]me_serifu_data!$A11</f>
        <v>100001007</v>
      </c>
      <c r="Y10" s="10" t="str">
        <f>[2]me_serifu_data!$C11</f>
        <v>라던가 그런게 아니라~ 물건 찾는걸 도와줬으면 해.</v>
      </c>
    </row>
    <row r="11" spans="1:25" ht="16.5" customHeight="1">
      <c r="A11" s="10"/>
      <c r="B11" s="10"/>
      <c r="C11" s="10"/>
      <c r="E11" s="10" t="str">
        <f>'[1]@touch_body_type'!$A11</f>
        <v>EYE</v>
      </c>
      <c r="F11" s="10">
        <f>'[1]@touch_body_type'!$B11</f>
        <v>7</v>
      </c>
      <c r="G11" s="10" t="str">
        <f>'[1]@touch_body_type'!$C11</f>
        <v>7 눈</v>
      </c>
      <c r="M11" s="6" t="s">
        <v>47</v>
      </c>
      <c r="N11" s="6">
        <v>7</v>
      </c>
      <c r="O11" s="6" t="s">
        <v>48</v>
      </c>
      <c r="P11" s="3"/>
      <c r="Q11" s="6" t="s">
        <v>49</v>
      </c>
      <c r="R11" s="6">
        <v>7</v>
      </c>
      <c r="S11" s="6" t="s">
        <v>50</v>
      </c>
      <c r="U11" s="11">
        <f>[2]me_chat_motion_data!$A12</f>
        <v>1200001004</v>
      </c>
      <c r="V11" s="10" t="s">
        <v>197</v>
      </c>
      <c r="X11" s="10">
        <f>[2]me_serifu_data!$A12</f>
        <v>100001008</v>
      </c>
      <c r="Y11" s="10" t="str">
        <f>[2]me_serifu_data!$C12</f>
        <v>사실은 며칠 전에 아끼는 캐셔파우치를 잃어버렸어. 내용물이랑 같이.</v>
      </c>
    </row>
    <row r="12" spans="1:25" ht="16.5" customHeight="1">
      <c r="A12" s="10"/>
      <c r="B12" s="10"/>
      <c r="C12" s="10"/>
      <c r="E12" s="10" t="str">
        <f>'[1]@touch_body_type'!$A12</f>
        <v>NOSE</v>
      </c>
      <c r="F12" s="10">
        <f>'[1]@touch_body_type'!$B12</f>
        <v>8</v>
      </c>
      <c r="G12" s="10" t="str">
        <f>'[1]@touch_body_type'!$C12</f>
        <v>8 코</v>
      </c>
      <c r="M12" s="6" t="s">
        <v>51</v>
      </c>
      <c r="N12" s="6">
        <v>8</v>
      </c>
      <c r="O12" s="6" t="s">
        <v>52</v>
      </c>
      <c r="P12" s="3"/>
      <c r="Q12" s="6" t="s">
        <v>53</v>
      </c>
      <c r="R12" s="6">
        <v>8</v>
      </c>
      <c r="S12" s="6" t="s">
        <v>54</v>
      </c>
      <c r="U12" s="10">
        <f>[2]me_chat_motion_data!$A13</f>
        <v>1200001005</v>
      </c>
      <c r="V12" s="10" t="s">
        <v>198</v>
      </c>
      <c r="X12" s="10">
        <f>[2]me_serifu_data!$A13</f>
        <v>1100001001</v>
      </c>
      <c r="Y12" s="10" t="str">
        <f>[2]me_serifu_data!$C13</f>
        <v>왜 그래? 뿔 만져보고 싶어?</v>
      </c>
    </row>
    <row r="13" spans="1:25" ht="16.5" customHeight="1">
      <c r="A13" s="10"/>
      <c r="B13" s="10"/>
      <c r="C13" s="10"/>
      <c r="E13" s="10" t="str">
        <f>'[1]@touch_body_type'!$A13</f>
        <v>EAR</v>
      </c>
      <c r="F13" s="10">
        <f>'[1]@touch_body_type'!$B13</f>
        <v>9</v>
      </c>
      <c r="G13" s="10" t="str">
        <f>'[1]@touch_body_type'!$C13</f>
        <v>9 귀</v>
      </c>
      <c r="M13" s="6" t="s">
        <v>55</v>
      </c>
      <c r="N13" s="6">
        <v>9</v>
      </c>
      <c r="O13" s="6" t="s">
        <v>56</v>
      </c>
      <c r="P13" s="3"/>
      <c r="Q13" s="6" t="s">
        <v>57</v>
      </c>
      <c r="R13" s="6">
        <v>9</v>
      </c>
      <c r="S13" s="6" t="s">
        <v>58</v>
      </c>
      <c r="U13" s="10">
        <f>[2]me_chat_motion_data!$A14</f>
        <v>1200001006</v>
      </c>
      <c r="V13" s="10" t="s">
        <v>199</v>
      </c>
      <c r="X13" s="10">
        <f>[2]me_serifu_data!$A14</f>
        <v>1100001002</v>
      </c>
      <c r="Y13" s="10" t="str">
        <f>[2]me_serifu_data!$C14</f>
        <v>싫다~ 뿔에 거미줄이 걸려있잖아</v>
      </c>
    </row>
    <row r="14" spans="1:25" ht="16.5" customHeight="1">
      <c r="E14" s="10" t="str">
        <f>'[1]@touch_body_type'!$A14</f>
        <v>CHEEK</v>
      </c>
      <c r="F14" s="10">
        <f>'[1]@touch_body_type'!$B14</f>
        <v>10</v>
      </c>
      <c r="G14" s="10" t="str">
        <f>'[1]@touch_body_type'!$C14</f>
        <v>10 볼</v>
      </c>
      <c r="M14" s="6" t="s">
        <v>59</v>
      </c>
      <c r="N14" s="6">
        <v>10</v>
      </c>
      <c r="O14" s="6" t="s">
        <v>60</v>
      </c>
      <c r="P14" s="3"/>
      <c r="Q14" s="6" t="s">
        <v>61</v>
      </c>
      <c r="R14" s="6">
        <v>10</v>
      </c>
      <c r="S14" s="6" t="s">
        <v>62</v>
      </c>
      <c r="U14" s="10">
        <f>[2]me_chat_motion_data!$A15</f>
        <v>1200001007</v>
      </c>
      <c r="V14" s="10" t="s">
        <v>200</v>
      </c>
      <c r="X14" s="10">
        <f>[2]me_serifu_data!$A15</f>
        <v>1100001003</v>
      </c>
      <c r="Y14" s="10" t="str">
        <f>[2]me_serifu_data!$C15</f>
        <v>우훗♡ 알겠어? 이 립스틱 신상인데.</v>
      </c>
    </row>
    <row r="15" spans="1:25" ht="16.5" customHeight="1">
      <c r="E15" s="10" t="str">
        <f>'[1]@touch_body_type'!$A15</f>
        <v>JAW</v>
      </c>
      <c r="F15" s="10">
        <f>'[1]@touch_body_type'!$B15</f>
        <v>11</v>
      </c>
      <c r="G15" s="10" t="str">
        <f>'[1]@touch_body_type'!$C15</f>
        <v>11 턱</v>
      </c>
      <c r="M15" s="6" t="s">
        <v>63</v>
      </c>
      <c r="N15" s="6">
        <v>11</v>
      </c>
      <c r="O15" s="6" t="s">
        <v>64</v>
      </c>
      <c r="P15" s="3"/>
      <c r="Q15" s="6" t="s">
        <v>65</v>
      </c>
      <c r="R15" s="6">
        <v>11</v>
      </c>
      <c r="S15" s="6" t="s">
        <v>66</v>
      </c>
      <c r="U15" s="10">
        <f>[2]me_chat_motion_data!$A16</f>
        <v>1200002001</v>
      </c>
      <c r="V15" s="10" t="s">
        <v>201</v>
      </c>
      <c r="X15" s="10">
        <f>[2]me_serifu_data!$A16</f>
        <v>1100001004</v>
      </c>
      <c r="Y15" s="10" t="str">
        <f>[2]me_serifu_data!$C16</f>
        <v>후훗♡ 대장의 손가락 듬직해서 빨고 싶어지네.</v>
      </c>
    </row>
    <row r="16" spans="1:25" ht="16.5" customHeight="1">
      <c r="E16" s="10" t="str">
        <f>'[1]@touch_body_type'!$A16</f>
        <v>BROW</v>
      </c>
      <c r="F16" s="10">
        <f>'[1]@touch_body_type'!$B16</f>
        <v>12</v>
      </c>
      <c r="G16" s="10" t="str">
        <f>'[1]@touch_body_type'!$C16</f>
        <v>12 이마</v>
      </c>
      <c r="M16" s="6" t="s">
        <v>67</v>
      </c>
      <c r="N16" s="6">
        <v>12</v>
      </c>
      <c r="O16" s="6" t="s">
        <v>68</v>
      </c>
      <c r="P16" s="3"/>
      <c r="Q16" s="6" t="s">
        <v>69</v>
      </c>
      <c r="R16" s="6">
        <v>12</v>
      </c>
      <c r="S16" s="6" t="s">
        <v>70</v>
      </c>
      <c r="U16" s="11">
        <f>[2]me_chat_motion_data!$A17</f>
        <v>1200002002</v>
      </c>
      <c r="V16" s="10" t="s">
        <v>202</v>
      </c>
      <c r="X16" s="10">
        <f>[2]me_serifu_data!$A17</f>
        <v>1100001005</v>
      </c>
      <c r="Y16" s="10" t="str">
        <f>[2]me_serifu_data!$C17</f>
        <v>어라, 또 가슴이 커진걸까?</v>
      </c>
    </row>
    <row r="17" spans="5:25" ht="16.5" customHeight="1">
      <c r="E17" s="10" t="str">
        <f>'[1]@touch_body_type'!$A17</f>
        <v>FACE</v>
      </c>
      <c r="F17" s="10">
        <f>'[1]@touch_body_type'!$B17</f>
        <v>13</v>
      </c>
      <c r="G17" s="10" t="str">
        <f>'[1]@touch_body_type'!$C17</f>
        <v>13 얼굴</v>
      </c>
      <c r="M17" s="6"/>
      <c r="N17" s="6"/>
      <c r="O17" s="6"/>
      <c r="P17" s="3"/>
      <c r="Q17" s="6" t="s">
        <v>72</v>
      </c>
      <c r="R17" s="6">
        <v>13</v>
      </c>
      <c r="S17" s="6" t="s">
        <v>73</v>
      </c>
      <c r="U17" s="10">
        <f>[2]me_chat_motion_data!$A18</f>
        <v>1200002003</v>
      </c>
      <c r="V17" s="10" t="s">
        <v>203</v>
      </c>
      <c r="X17" s="10">
        <f>[2]me_serifu_data!$A18</f>
        <v>1100001006</v>
      </c>
      <c r="Y17" s="10" t="str">
        <f>[2]me_serifu_data!$C18</f>
        <v>맞아~ 산지 얼마 안된 브라가 벌써 꽉 껴~</v>
      </c>
    </row>
    <row r="18" spans="5:25" ht="16.5" customHeight="1">
      <c r="E18" s="10" t="str">
        <f>'[1]@touch_body_type'!$A18</f>
        <v>HIP</v>
      </c>
      <c r="F18" s="10">
        <f>'[1]@touch_body_type'!$B18</f>
        <v>14</v>
      </c>
      <c r="G18" s="10" t="str">
        <f>'[1]@touch_body_type'!$C18</f>
        <v>14 엉덩이</v>
      </c>
      <c r="M18" s="3"/>
      <c r="N18" s="3"/>
      <c r="O18" s="3"/>
      <c r="P18" s="3"/>
      <c r="Q18" s="6" t="s">
        <v>75</v>
      </c>
      <c r="R18" s="6">
        <v>14</v>
      </c>
      <c r="S18" s="6" t="s">
        <v>76</v>
      </c>
      <c r="U18" s="10">
        <f>[2]me_chat_motion_data!$A19</f>
        <v>1200002004</v>
      </c>
      <c r="V18" s="10" t="s">
        <v>204</v>
      </c>
      <c r="X18" s="10">
        <f>[2]me_serifu_data!$A19</f>
        <v>1100001007</v>
      </c>
      <c r="Y18" s="10" t="str">
        <f>[2]me_serifu_data!$C19</f>
        <v>뭐야~? 엄청 크니까 패드라고 생각한거지?</v>
      </c>
    </row>
    <row r="19" spans="5:25" ht="16.5" customHeight="1">
      <c r="E19" s="10" t="str">
        <f>'[1]@touch_body_type'!$A19</f>
        <v>BRA</v>
      </c>
      <c r="F19" s="10">
        <f>'[1]@touch_body_type'!$B19</f>
        <v>15</v>
      </c>
      <c r="G19" s="10" t="str">
        <f>'[1]@touch_body_type'!$C19</f>
        <v>15 브라</v>
      </c>
      <c r="M19" s="3"/>
      <c r="N19" s="3"/>
      <c r="O19" s="3"/>
      <c r="P19" s="3"/>
      <c r="Q19" s="6" t="s">
        <v>78</v>
      </c>
      <c r="R19" s="6">
        <v>15</v>
      </c>
      <c r="S19" s="6" t="s">
        <v>79</v>
      </c>
      <c r="U19" s="10">
        <f>[2]me_chat_motion_data!$A20</f>
        <v>1200002005</v>
      </c>
      <c r="V19" s="10" t="s">
        <v>205</v>
      </c>
      <c r="X19" s="10">
        <f>[2]me_serifu_data!$A20</f>
        <v>1100002001</v>
      </c>
      <c r="Y19" s="10" t="str">
        <f>[2]me_serifu_data!$C20</f>
        <v>오, 오빠? 왜 그렇게 보고만 있어…?</v>
      </c>
    </row>
    <row r="20" spans="5:25" ht="16.5" customHeight="1">
      <c r="E20" s="10" t="str">
        <f>'[1]@touch_body_type'!$A20</f>
        <v>PANTY</v>
      </c>
      <c r="F20" s="10">
        <f>'[1]@touch_body_type'!$B20</f>
        <v>16</v>
      </c>
      <c r="G20" s="10" t="str">
        <f>'[1]@touch_body_type'!$C20</f>
        <v>16 팬티</v>
      </c>
      <c r="M20" s="3"/>
      <c r="N20" s="3"/>
      <c r="O20" s="3"/>
      <c r="P20" s="3"/>
      <c r="Q20" s="3"/>
      <c r="R20" s="3"/>
      <c r="S20" s="3"/>
      <c r="U20" s="10">
        <f>[2]me_chat_motion_data!$A21</f>
        <v>1200002006</v>
      </c>
      <c r="V20" s="10" t="s">
        <v>206</v>
      </c>
      <c r="X20" s="10">
        <f>[2]me_serifu_data!$A21</f>
        <v>1100002002</v>
      </c>
      <c r="Y20" s="10" t="str">
        <f>[2]me_serifu_data!$C21</f>
        <v>내 몸… 이상해…?</v>
      </c>
    </row>
    <row r="21" spans="5:25" ht="16.5" customHeight="1">
      <c r="E21" s="10" t="str">
        <f>'[1]@touch_body_type'!$A21</f>
        <v>HORN</v>
      </c>
      <c r="F21" s="10">
        <f>'[1]@touch_body_type'!$B21</f>
        <v>17</v>
      </c>
      <c r="G21" s="10" t="str">
        <f>'[1]@touch_body_type'!$C21</f>
        <v>17 뿔</v>
      </c>
      <c r="M21" s="3"/>
      <c r="N21" s="3"/>
      <c r="O21" s="3"/>
      <c r="P21" s="3"/>
      <c r="Q21" s="3"/>
      <c r="R21" s="3"/>
      <c r="S21" s="3"/>
      <c r="U21" s="11">
        <f>[2]me_chat_motion_data!$A22</f>
        <v>1200002007</v>
      </c>
      <c r="V21" s="10" t="s">
        <v>207</v>
      </c>
      <c r="X21" s="10">
        <f>[2]me_serifu_data!$A22</f>
        <v>1100002003</v>
      </c>
      <c r="Y21" s="10" t="str">
        <f>[2]me_serifu_data!$C22</f>
        <v>(분명히 아까 목욕하고 다 체크했는데….)</v>
      </c>
    </row>
    <row r="22" spans="5:25" ht="16.5" customHeight="1">
      <c r="E22" s="10" t="str">
        <f>'[1]@touch_body_type'!$A22</f>
        <v>TOY</v>
      </c>
      <c r="F22" s="10">
        <f>'[1]@touch_body_type'!$B22</f>
        <v>18</v>
      </c>
      <c r="G22" s="10" t="str">
        <f>'[1]@touch_body_type'!$C22</f>
        <v>18 꼬리</v>
      </c>
      <c r="U22" s="10">
        <f>[2]me_chat_motion_data!$A23</f>
        <v>1200002008</v>
      </c>
      <c r="V22" s="10" t="s">
        <v>208</v>
      </c>
      <c r="X22" s="10">
        <f>[2]me_serifu_data!$A23</f>
        <v>1100002004</v>
      </c>
      <c r="Y22" s="10" t="str">
        <f>[2]me_serifu_data!$C23</f>
        <v>(뭐라고 말 좀 해줘 오빠…!)</v>
      </c>
    </row>
    <row r="23" spans="5:25" ht="16.5" customHeight="1">
      <c r="E23" s="10" t="str">
        <f>'[1]@touch_body_type'!$A23</f>
        <v>PROP_1</v>
      </c>
      <c r="F23" s="10">
        <f>'[1]@touch_body_type'!$B23</f>
        <v>19</v>
      </c>
      <c r="G23" s="10" t="str">
        <f>'[1]@touch_body_type'!$C23</f>
        <v>19 기타 소품 및 의상 1</v>
      </c>
      <c r="U23" s="11">
        <f>[2]me_chat_motion_data!$A24</f>
        <v>1200002009</v>
      </c>
      <c r="V23" s="10" t="s">
        <v>209</v>
      </c>
      <c r="X23" s="10">
        <f>[2]me_serifu_data!$A24</f>
        <v>1100002005</v>
      </c>
      <c r="Y23" s="10" t="str">
        <f>[2]me_serifu_data!$C24</f>
        <v>꺅…! 오, 오빠?</v>
      </c>
    </row>
    <row r="24" spans="5:25" ht="16.5" customHeight="1">
      <c r="E24" s="10" t="str">
        <f>'[1]@touch_body_type'!$A24</f>
        <v>PROP_2</v>
      </c>
      <c r="F24" s="10">
        <f>'[1]@touch_body_type'!$B24</f>
        <v>20</v>
      </c>
      <c r="G24" s="10" t="str">
        <f>'[1]@touch_body_type'!$C24</f>
        <v>20 기타 소품 및 의상 2</v>
      </c>
      <c r="U24" s="10">
        <f>[2]me_chat_motion_data!$A25</f>
        <v>1200002010</v>
      </c>
      <c r="V24" s="10" t="s">
        <v>210</v>
      </c>
      <c r="X24" s="10">
        <f>[2]me_serifu_data!$A25</f>
        <v>1100002006</v>
      </c>
      <c r="Y24" s="10" t="str">
        <f>[2]me_serifu_data!$C25</f>
        <v>하, 하지마아~</v>
      </c>
    </row>
    <row r="25" spans="5:25" ht="16.5" customHeight="1">
      <c r="E25" s="10" t="str">
        <f>'[1]@touch_body_type'!$A25</f>
        <v>PROP_3</v>
      </c>
      <c r="F25" s="10">
        <f>'[1]@touch_body_type'!$B25</f>
        <v>21</v>
      </c>
      <c r="G25" s="10" t="str">
        <f>'[1]@touch_body_type'!$C25</f>
        <v>21 기타 소품 및 의상 3</v>
      </c>
      <c r="L25" s="13"/>
      <c r="M25" s="13"/>
      <c r="O25" s="13"/>
      <c r="P25" s="13"/>
      <c r="U25" s="10">
        <f>[2]me_chat_motion_data!$A26</f>
        <v>1200002011</v>
      </c>
      <c r="V25" s="10" t="s">
        <v>211</v>
      </c>
      <c r="X25" s="10">
        <f>[2]me_serifu_data!$A26</f>
        <v>1100002007</v>
      </c>
      <c r="Y25" s="10" t="str">
        <f>[2]me_serifu_data!$C26</f>
        <v>아, 안된다니까!</v>
      </c>
    </row>
    <row r="26" spans="5:25" ht="16.5" customHeight="1">
      <c r="E26" s="10" t="str">
        <f>'[1]@touch_body_type'!$A26</f>
        <v>PROP_4</v>
      </c>
      <c r="F26" s="10">
        <f>'[1]@touch_body_type'!$B26</f>
        <v>22</v>
      </c>
      <c r="G26" s="10" t="str">
        <f>'[1]@touch_body_type'!$C26</f>
        <v>22 기타 소품 및 의상 4</v>
      </c>
      <c r="U26" s="10">
        <f>[2]me_chat_motion_data!$A27</f>
        <v>1200002012</v>
      </c>
      <c r="V26" s="10" t="s">
        <v>212</v>
      </c>
      <c r="X26" s="10">
        <f>[2]me_serifu_data!$A27</f>
        <v>1100002008</v>
      </c>
      <c r="Y26" s="10" t="str">
        <f>[2]me_serifu_data!$C27</f>
        <v>오빠 그러다 가이아 님한테 벌 받는다?</v>
      </c>
    </row>
    <row r="27" spans="5:25" ht="16.5" customHeight="1">
      <c r="U27" s="10">
        <f>[2]me_chat_motion_data!$A28</f>
        <v>1200002013</v>
      </c>
      <c r="V27" s="10" t="s">
        <v>213</v>
      </c>
      <c r="X27" s="10">
        <f>[2]me_serifu_data!$A28</f>
        <v>1100002009</v>
      </c>
      <c r="Y27" s="10" t="str">
        <f>[2]me_serifu_data!$C28</f>
        <v>에…?</v>
      </c>
    </row>
    <row r="28" spans="5:25" ht="16.5" customHeight="1">
      <c r="M28" s="13"/>
      <c r="U28" s="11">
        <f>[2]me_chat_motion_data!$A29</f>
        <v>1200002014</v>
      </c>
      <c r="V28" s="10" t="s">
        <v>214</v>
      </c>
      <c r="X28" s="10">
        <f>[2]me_serifu_data!$A29</f>
        <v>1100002010</v>
      </c>
      <c r="Y28" s="10" t="str">
        <f>[2]me_serifu_data!$C29</f>
        <v>우우…!</v>
      </c>
    </row>
    <row r="29" spans="5:25" ht="16.5" customHeight="1">
      <c r="U29" s="10">
        <f>[2]me_chat_motion_data!$A30</f>
        <v>1200002015</v>
      </c>
      <c r="V29" s="10" t="s">
        <v>215</v>
      </c>
      <c r="X29" s="10">
        <f>[2]me_serifu_data!$A30</f>
        <v>1100002011</v>
      </c>
      <c r="Y29" s="10" t="str">
        <f>[2]me_serifu_data!$C30</f>
        <v>자꾸 그래도 안 되는 건 안 돼!</v>
      </c>
    </row>
    <row r="30" spans="5:25" ht="16.5" customHeight="1">
      <c r="U30" s="10">
        <f>[2]me_chat_motion_data!$A31</f>
        <v>1200002016</v>
      </c>
      <c r="V30" s="10" t="s">
        <v>216</v>
      </c>
      <c r="X30" s="10">
        <f>[2]me_serifu_data!$A31</f>
        <v>1100002012</v>
      </c>
      <c r="Y30" s="10" t="str">
        <f>[2]me_serifu_data!$C31</f>
        <v>에에에?! 그건 진짜로 안돼!</v>
      </c>
    </row>
    <row r="31" spans="5:25" ht="16.5" customHeight="1">
      <c r="U31" s="10">
        <f>[2]me_chat_motion_data!$A32</f>
        <v>1200002017</v>
      </c>
      <c r="V31" s="10" t="s">
        <v>217</v>
      </c>
      <c r="X31" s="10">
        <f>[2]me_serifu_data!$A32</f>
        <v>1100002013</v>
      </c>
      <c r="Y31" s="10" t="str">
        <f>[2]me_serifu_data!$C32</f>
        <v>...보, 보기만 할거라구?</v>
      </c>
    </row>
    <row r="32" spans="5:25" ht="16.5" customHeight="1">
      <c r="U32" s="10">
        <f>[2]me_chat_motion_data!$A33</f>
        <v>1200002018</v>
      </c>
      <c r="V32" s="10" t="s">
        <v>218</v>
      </c>
      <c r="X32" s="10">
        <f>[2]me_serifu_data!$A33</f>
        <v>1100002014</v>
      </c>
      <c r="Y32" s="10" t="str">
        <f>[2]me_serifu_data!$C33</f>
        <v>아, 안된다니까아….</v>
      </c>
    </row>
    <row r="33" spans="21:25" ht="16.5" customHeight="1">
      <c r="U33" s="11">
        <f>[2]me_chat_motion_data!$A34</f>
        <v>1200002019</v>
      </c>
      <c r="V33" s="10" t="s">
        <v>219</v>
      </c>
      <c r="X33" s="10">
        <f>[2]me_serifu_data!$A34</f>
        <v>1100002015</v>
      </c>
      <c r="Y33" s="10" t="str">
        <f>[2]me_serifu_data!$C34</f>
        <v>(그래도 교리상… 맨살만 아니면….)</v>
      </c>
    </row>
    <row r="34" spans="21:25" ht="16.5" customHeight="1">
      <c r="U34" s="10">
        <f>[2]me_chat_motion_data!$A35</f>
        <v>1200002020</v>
      </c>
      <c r="V34" s="10" t="s">
        <v>220</v>
      </c>
      <c r="X34" s="10">
        <f>[2]me_serifu_data!$A35</f>
        <v>1100002016</v>
      </c>
      <c r="Y34" s="10" t="str">
        <f>[2]me_serifu_data!$C35</f>
        <v>정말… 지, 진짜진짜 보기만 해야된다?</v>
      </c>
    </row>
    <row r="35" spans="21:25" ht="16.5" customHeight="1">
      <c r="U35" s="10">
        <f>[2]me_chat_motion_data!$A36</f>
        <v>1200002021</v>
      </c>
      <c r="V35" s="10" t="s">
        <v>221</v>
      </c>
      <c r="X35" s="10">
        <f>[2]me_serifu_data!$A36</f>
        <v>1100002017</v>
      </c>
      <c r="Y35" s="10" t="str">
        <f>[2]me_serifu_data!$C36</f>
        <v>옷 위로는 아슬아슬하게 세이프니까….</v>
      </c>
    </row>
    <row r="36" spans="21:25" ht="16.5" customHeight="1">
      <c r="U36" s="10">
        <f>[2]me_chat_motion_data!$A37</f>
        <v>10000001</v>
      </c>
      <c r="V36" s="10" t="s">
        <v>232</v>
      </c>
      <c r="X36" s="10">
        <f>[2]me_serifu_data!$A37</f>
        <v>1100002018</v>
      </c>
      <c r="Y36" s="10" t="str">
        <f>[2]me_serifu_data!$C37</f>
        <v>이걸로… 괜찮아?</v>
      </c>
    </row>
    <row r="37" spans="21:25" ht="16.5" customHeight="1">
      <c r="X37" s="10">
        <f>[2]me_serifu_data!$A38</f>
        <v>1100002019</v>
      </c>
      <c r="Y37" s="10" t="str">
        <f>[2]me_serifu_data!$C38</f>
        <v>잠까아아아안! 그런 거 한다고는 안 했잖아!</v>
      </c>
    </row>
    <row r="38" spans="21:25" ht="16.5" customHeight="1">
      <c r="X38" s="10">
        <f>[2]me_serifu_data!$A39</f>
        <v>1100002020</v>
      </c>
      <c r="Y38" s="10" t="str">
        <f>[2]me_serifu_data!$C39</f>
        <v>가이아 님의 딸들은… 그… 혼전순결, 해야 된단 말야.</v>
      </c>
    </row>
    <row r="39" spans="21:25" ht="16.5" customHeight="1">
      <c r="X39" s="10">
        <f>[2]me_serifu_data!$A40</f>
        <v>1100002021</v>
      </c>
      <c r="Y39" s="10" t="str">
        <f>[2]me_serifu_data!$C40</f>
        <v>절대로 못 만지게 할 거야.</v>
      </c>
    </row>
    <row r="40" spans="21:25" ht="16.5" customHeight="1">
      <c r="X40" s="10">
        <f>[2]me_serifu_data!$A41</f>
        <v>1100002022</v>
      </c>
      <c r="Y40" s="10" t="str">
        <f>[2]me_serifu_data!$C41</f>
        <v>헤헷. 아무리 오빠라도 이러면 손 못 대겠지?</v>
      </c>
    </row>
    <row r="41" spans="21:25" ht="16.5" customHeight="1">
      <c r="X41" s="10">
        <f>[2]me_serifu_data!$A42</f>
        <v>1100002023</v>
      </c>
      <c r="Y41" s="10" t="str">
        <f>[2]me_serifu_data!$C42</f>
        <v>(에? 어, 어떡하지?)</v>
      </c>
    </row>
    <row r="42" spans="21:25" ht="16.5" customHeight="1">
      <c r="X42" s="10">
        <f>[2]me_serifu_data!$A43</f>
        <v>1100002024</v>
      </c>
      <c r="Y42" s="10" t="str">
        <f>[2]me_serifu_data!$C43</f>
        <v>(어느 쪽을 막아야…!)</v>
      </c>
    </row>
    <row r="43" spans="21:25" ht="16.5" customHeight="1">
      <c r="X43" s="10">
        <f>[2]me_serifu_data!$A44</f>
        <v>1100002025</v>
      </c>
      <c r="Y43" s="10" t="str">
        <f>[2]me_serifu_data!$C44</f>
        <v>(손을 대는거랑, 맨살을 보는 것중에 뭐가 더 중죄더라?!)</v>
      </c>
    </row>
    <row r="44" spans="21:25" ht="16.5" customHeight="1">
      <c r="X44" s="10">
        <f>[2]me_serifu_data!$A45</f>
        <v>1100002026</v>
      </c>
      <c r="Y44" s="10" t="str">
        <f>[2]me_serifu_data!$C45</f>
        <v>(으으… 오빠 진짜 바보!)</v>
      </c>
    </row>
    <row r="45" spans="21:25" ht="16.5" customHeight="1">
      <c r="X45" s="10">
        <f>[2]me_serifu_data!$A46</f>
        <v>1100002027</v>
      </c>
      <c r="Y45" s="10" t="str">
        <f>[2]me_serifu_data!$C46</f>
        <v>거, 거기까지?!</v>
      </c>
    </row>
    <row r="46" spans="21:25" ht="16.5" customHeight="1">
      <c r="X46" s="10">
        <f>[2]me_serifu_data!$A47</f>
        <v>1100002028</v>
      </c>
      <c r="Y46" s="10" t="str">
        <f>[2]me_serifu_data!$C47</f>
        <v>으, 으으….</v>
      </c>
    </row>
    <row r="47" spans="21:25" ht="16.5" customHeight="1">
      <c r="X47" s="10">
        <f>[2]me_serifu_data!$A48</f>
        <v>1100002029</v>
      </c>
      <c r="Y47" s="10" t="str">
        <f>[2]me_serifu_data!$C48</f>
        <v>엑, 아, 안돼…!</v>
      </c>
    </row>
    <row r="48" spans="21:25" ht="16.5" customHeight="1">
      <c r="X48" s="10">
        <f>[2]me_serifu_data!$A49</f>
        <v>1100002030</v>
      </c>
      <c r="Y48" s="10" t="str">
        <f>[2]me_serifu_data!$C49</f>
        <v>아아아앗!</v>
      </c>
    </row>
    <row r="49" spans="24:25" ht="16.5" customHeight="1">
      <c r="X49" s="10">
        <f>[2]me_serifu_data!$A50</f>
        <v>1100002031</v>
      </c>
      <c r="Y49" s="10" t="str">
        <f>[2]me_serifu_data!$C50</f>
        <v>오빠, 봤어? 안 봤지? 응?!</v>
      </c>
    </row>
    <row r="50" spans="24:25" ht="16.5" customHeight="1">
      <c r="X50" s="10">
        <f>[2]me_serifu_data!$A51</f>
        <v>1100002032</v>
      </c>
      <c r="Y50" s="10" t="str">
        <f>[2]me_serifu_data!$C51</f>
        <v>예뻤다고…? 그, 그러면….</v>
      </c>
    </row>
    <row r="51" spans="24:25" ht="16.5" customHeight="1">
      <c r="X51" s="10">
        <f>[2]me_serifu_data!$A52</f>
        <v>1100002033</v>
      </c>
      <c r="Y51" s="10" t="str">
        <f>[2]me_serifu_data!$C52</f>
        <v>본 거지! 봤구나! 내 가, 가슴!</v>
      </c>
    </row>
    <row r="52" spans="24:25" ht="16.5" customHeight="1">
      <c r="X52" s="10">
        <f>[2]me_serifu_data!$A53</f>
        <v>1100002034</v>
      </c>
      <c r="Y52" s="10" t="str">
        <f>[2]me_serifu_data!$C53</f>
        <v>오빠 진짜 바보!</v>
      </c>
    </row>
    <row r="53" spans="24:25" ht="16.5" customHeight="1"/>
    <row r="54" spans="24:25" ht="16.5" customHeight="1"/>
    <row r="55" spans="24:25" ht="16.5" customHeight="1"/>
    <row r="56" spans="24:25" ht="16.5" customHeight="1"/>
    <row r="57" spans="24:25" ht="16.5" customHeight="1"/>
    <row r="58" spans="24:25" ht="16.5" customHeight="1"/>
    <row r="59" spans="24:25" ht="16.5" customHeight="1"/>
    <row r="60" spans="24:25" ht="16.5" customHeight="1"/>
    <row r="61" spans="24:25" ht="16.5" customHeight="1"/>
    <row r="62" spans="24:25" ht="16.5" customHeight="1"/>
    <row r="63" spans="24:25" ht="16.5" customHeight="1"/>
    <row r="64" spans="24:2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workbookViewId="0">
      <selection activeCell="E26" sqref="E26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18.710937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74" t="s">
        <v>156</v>
      </c>
      <c r="B1" s="13"/>
      <c r="C1" s="13"/>
    </row>
    <row r="2" spans="1:7" ht="16.5" customHeight="1">
      <c r="A2" s="14" t="s">
        <v>82</v>
      </c>
      <c r="B2" s="14" t="s">
        <v>82</v>
      </c>
      <c r="C2" s="8" t="s">
        <v>83</v>
      </c>
      <c r="D2" s="14" t="s">
        <v>84</v>
      </c>
      <c r="E2" s="8" t="s">
        <v>85</v>
      </c>
      <c r="F2" s="8" t="s">
        <v>86</v>
      </c>
      <c r="G2" s="8" t="s">
        <v>87</v>
      </c>
    </row>
    <row r="3" spans="1:7" ht="16.5" customHeight="1">
      <c r="A3" s="14" t="s">
        <v>88</v>
      </c>
      <c r="B3" s="14" t="s">
        <v>89</v>
      </c>
      <c r="C3" s="15" t="s">
        <v>234</v>
      </c>
      <c r="D3" s="14" t="s">
        <v>89</v>
      </c>
      <c r="E3" s="15" t="s">
        <v>89</v>
      </c>
      <c r="F3" s="15" t="s">
        <v>89</v>
      </c>
      <c r="G3" s="15" t="s">
        <v>89</v>
      </c>
    </row>
    <row r="4" spans="1:7" ht="16.5" customHeight="1">
      <c r="A4" s="16" t="s">
        <v>90</v>
      </c>
      <c r="B4" s="16" t="s">
        <v>91</v>
      </c>
      <c r="C4" s="17" t="s">
        <v>92</v>
      </c>
      <c r="D4" s="16" t="s">
        <v>93</v>
      </c>
      <c r="E4" s="17" t="s">
        <v>229</v>
      </c>
      <c r="F4" s="17" t="s">
        <v>227</v>
      </c>
      <c r="G4" s="17" t="s">
        <v>228</v>
      </c>
    </row>
    <row r="5" spans="1:7" ht="16.5" customHeight="1">
      <c r="A5" s="98">
        <v>10100</v>
      </c>
      <c r="B5" s="98" t="s">
        <v>94</v>
      </c>
      <c r="C5" s="18">
        <v>1010001</v>
      </c>
      <c r="D5" s="96" t="s">
        <v>95</v>
      </c>
      <c r="E5" s="19" t="s">
        <v>161</v>
      </c>
      <c r="F5" s="19"/>
      <c r="G5" s="19"/>
    </row>
    <row r="6" spans="1:7" ht="16.5" customHeight="1">
      <c r="A6" s="99">
        <v>10100</v>
      </c>
      <c r="B6" s="99" t="s">
        <v>94</v>
      </c>
      <c r="C6" s="20">
        <v>1010051</v>
      </c>
      <c r="D6" s="97" t="s">
        <v>96</v>
      </c>
      <c r="E6" s="21" t="s">
        <v>161</v>
      </c>
      <c r="F6" s="21" t="s">
        <v>97</v>
      </c>
      <c r="G6" s="21" t="s">
        <v>97</v>
      </c>
    </row>
    <row r="7" spans="1:7" ht="16.5" customHeight="1">
      <c r="A7" s="98">
        <v>10101</v>
      </c>
      <c r="B7" s="98" t="s">
        <v>98</v>
      </c>
      <c r="C7" s="18">
        <v>1010101</v>
      </c>
      <c r="D7" s="96" t="s">
        <v>99</v>
      </c>
      <c r="E7" s="19" t="s">
        <v>161</v>
      </c>
      <c r="F7" s="19"/>
      <c r="G7" s="19"/>
    </row>
    <row r="8" spans="1:7" ht="16.5" customHeight="1">
      <c r="A8" s="99">
        <v>10101</v>
      </c>
      <c r="B8" s="99" t="s">
        <v>98</v>
      </c>
      <c r="C8" s="20">
        <v>1010151</v>
      </c>
      <c r="D8" s="97" t="s">
        <v>100</v>
      </c>
      <c r="E8" s="21" t="s">
        <v>161</v>
      </c>
      <c r="F8" s="21"/>
      <c r="G8" s="21"/>
    </row>
    <row r="9" spans="1:7" ht="16.5" customHeight="1"/>
    <row r="10" spans="1:7" ht="16.5" customHeight="1"/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92"/>
  <sheetViews>
    <sheetView workbookViewId="0">
      <selection activeCell="C21" sqref="C21"/>
    </sheetView>
  </sheetViews>
  <sheetFormatPr defaultColWidth="14.42578125" defaultRowHeight="15" customHeight="1"/>
  <cols>
    <col min="1" max="1" width="42.140625" customWidth="1"/>
    <col min="2" max="2" width="19.5703125" customWidth="1"/>
    <col min="3" max="3" width="32.42578125" customWidth="1"/>
    <col min="4" max="4" width="19.140625" customWidth="1"/>
    <col min="5" max="5" width="19.42578125" customWidth="1"/>
    <col min="6" max="6" width="49.42578125" customWidth="1"/>
    <col min="7" max="7" width="23.140625" customWidth="1"/>
    <col min="8" max="8" width="17" customWidth="1"/>
    <col min="9" max="9" width="23" customWidth="1"/>
    <col min="10" max="10" width="23.5703125" customWidth="1"/>
    <col min="11" max="11" width="39" customWidth="1"/>
    <col min="12" max="12" width="18.42578125" customWidth="1"/>
    <col min="13" max="13" width="43.140625" customWidth="1"/>
    <col min="14" max="26" width="8.7109375" customWidth="1"/>
  </cols>
  <sheetData>
    <row r="1" spans="1:11" ht="16.5" customHeight="1">
      <c r="A1" s="1" t="s">
        <v>157</v>
      </c>
      <c r="B1" s="1"/>
      <c r="C1" s="22"/>
      <c r="D1" s="22"/>
      <c r="E1" s="22"/>
      <c r="F1" s="22"/>
      <c r="G1" s="1"/>
    </row>
    <row r="2" spans="1:11" ht="16.5" customHeight="1">
      <c r="A2" s="8" t="s">
        <v>101</v>
      </c>
      <c r="B2" s="8" t="s">
        <v>84</v>
      </c>
      <c r="C2" s="8" t="s">
        <v>102</v>
      </c>
      <c r="D2" s="8" t="s">
        <v>103</v>
      </c>
      <c r="E2" s="27" t="s">
        <v>104</v>
      </c>
      <c r="F2" s="27" t="s">
        <v>111</v>
      </c>
      <c r="I2" s="22"/>
      <c r="J2" s="13"/>
      <c r="K2" s="13"/>
    </row>
    <row r="3" spans="1:11" ht="16.5" customHeight="1">
      <c r="A3" s="15" t="s">
        <v>234</v>
      </c>
      <c r="B3" s="15" t="s">
        <v>89</v>
      </c>
      <c r="C3" s="15" t="s">
        <v>224</v>
      </c>
      <c r="D3" s="15" t="s">
        <v>89</v>
      </c>
      <c r="E3" s="29" t="s">
        <v>88</v>
      </c>
      <c r="F3" s="29" t="s">
        <v>89</v>
      </c>
      <c r="I3" s="13"/>
      <c r="J3" s="13"/>
      <c r="K3" s="23"/>
    </row>
    <row r="4" spans="1:11" ht="16.5" customHeight="1" thickBot="1">
      <c r="A4" s="17" t="s">
        <v>92</v>
      </c>
      <c r="B4" s="17" t="s">
        <v>93</v>
      </c>
      <c r="C4" s="17" t="s">
        <v>105</v>
      </c>
      <c r="D4" s="17" t="s">
        <v>106</v>
      </c>
      <c r="E4" s="17" t="s">
        <v>107</v>
      </c>
      <c r="F4" s="17" t="s">
        <v>116</v>
      </c>
    </row>
    <row r="5" spans="1:11" ht="16.5" customHeight="1">
      <c r="A5" s="87">
        <f t="shared" ref="A5:A16" ca="1" si="0">INDEX(l2d_char_skin_id, MATCH(OFFSET(A5, 0, 1), l2d_char_skin_info, 0))</f>
        <v>1010001</v>
      </c>
      <c r="B5" s="93" t="s">
        <v>95</v>
      </c>
      <c r="C5" s="90">
        <f t="shared" ref="C5:C16" ca="1" si="1">INDEX(LOVE_LEVEL_TYPE_value, MATCH(OFFSET(C5, 0, 1), LOVE_LEVEL_TYPE_comment, 0))</f>
        <v>1</v>
      </c>
      <c r="D5" s="93" t="s">
        <v>16</v>
      </c>
      <c r="E5" s="90">
        <f t="shared" ref="E5:E16" ca="1" si="2">INDEX(l2d_skin_ani_state_id, MATCH(OFFSET(E5, 0, 1), l2d_skin_ani_state_info, 0))</f>
        <v>10100011</v>
      </c>
      <c r="F5" s="77" t="s">
        <v>166</v>
      </c>
      <c r="I5" s="22"/>
      <c r="K5" s="13"/>
    </row>
    <row r="6" spans="1:11" ht="16.5" customHeight="1">
      <c r="A6" s="88">
        <f t="shared" ca="1" si="0"/>
        <v>1010001</v>
      </c>
      <c r="B6" s="94" t="s">
        <v>95</v>
      </c>
      <c r="C6" s="91">
        <f t="shared" ca="1" si="1"/>
        <v>2</v>
      </c>
      <c r="D6" s="94" t="s">
        <v>21</v>
      </c>
      <c r="E6" s="91">
        <f t="shared" ca="1" si="2"/>
        <v>10100011</v>
      </c>
      <c r="F6" s="78" t="s">
        <v>166</v>
      </c>
      <c r="I6" s="13"/>
      <c r="K6" s="13"/>
    </row>
    <row r="7" spans="1:11" ht="16.5" customHeight="1">
      <c r="A7" s="88">
        <f t="shared" ca="1" si="0"/>
        <v>1010001</v>
      </c>
      <c r="B7" s="94" t="s">
        <v>95</v>
      </c>
      <c r="C7" s="91">
        <f t="shared" ca="1" si="1"/>
        <v>3</v>
      </c>
      <c r="D7" s="94" t="s">
        <v>26</v>
      </c>
      <c r="E7" s="91">
        <f t="shared" ca="1" si="2"/>
        <v>10100011</v>
      </c>
      <c r="F7" s="78" t="s">
        <v>166</v>
      </c>
      <c r="I7" s="13"/>
      <c r="K7" s="13"/>
    </row>
    <row r="8" spans="1:11" ht="16.5" customHeight="1">
      <c r="A8" s="88">
        <f t="shared" ca="1" si="0"/>
        <v>1010001</v>
      </c>
      <c r="B8" s="94" t="s">
        <v>95</v>
      </c>
      <c r="C8" s="91">
        <f t="shared" ca="1" si="1"/>
        <v>4</v>
      </c>
      <c r="D8" s="94" t="s">
        <v>32</v>
      </c>
      <c r="E8" s="91">
        <f t="shared" ca="1" si="2"/>
        <v>10100011</v>
      </c>
      <c r="F8" s="78" t="s">
        <v>166</v>
      </c>
      <c r="I8" s="23"/>
      <c r="J8" s="23"/>
      <c r="K8" s="23"/>
    </row>
    <row r="9" spans="1:11" ht="16.5" customHeight="1">
      <c r="A9" s="88">
        <f t="shared" ca="1" si="0"/>
        <v>1010001</v>
      </c>
      <c r="B9" s="94" t="s">
        <v>95</v>
      </c>
      <c r="C9" s="91">
        <f t="shared" ca="1" si="1"/>
        <v>5</v>
      </c>
      <c r="D9" s="94" t="s">
        <v>37</v>
      </c>
      <c r="E9" s="91">
        <f t="shared" ca="1" si="2"/>
        <v>10100015</v>
      </c>
      <c r="F9" s="78" t="s">
        <v>170</v>
      </c>
    </row>
    <row r="10" spans="1:11" ht="16.5" customHeight="1" thickBot="1">
      <c r="A10" s="89">
        <f t="shared" ca="1" si="0"/>
        <v>1010051</v>
      </c>
      <c r="B10" s="95" t="s">
        <v>96</v>
      </c>
      <c r="C10" s="91">
        <f t="shared" ca="1" si="1"/>
        <v>1</v>
      </c>
      <c r="D10" s="95" t="s">
        <v>16</v>
      </c>
      <c r="E10" s="91">
        <f t="shared" ca="1" si="2"/>
        <v>10100011</v>
      </c>
      <c r="F10" s="78" t="s">
        <v>166</v>
      </c>
    </row>
    <row r="11" spans="1:11" ht="16.5" customHeight="1">
      <c r="A11" s="87">
        <f t="shared" ca="1" si="0"/>
        <v>1010101</v>
      </c>
      <c r="B11" s="93" t="s">
        <v>99</v>
      </c>
      <c r="C11" s="90">
        <f t="shared" ca="1" si="1"/>
        <v>1</v>
      </c>
      <c r="D11" s="93" t="s">
        <v>16</v>
      </c>
      <c r="E11" s="90">
        <f t="shared" ca="1" si="2"/>
        <v>10101011</v>
      </c>
      <c r="F11" s="77" t="s">
        <v>171</v>
      </c>
    </row>
    <row r="12" spans="1:11" ht="16.5" customHeight="1">
      <c r="A12" s="88">
        <f t="shared" ca="1" si="0"/>
        <v>1010101</v>
      </c>
      <c r="B12" s="94" t="s">
        <v>99</v>
      </c>
      <c r="C12" s="91">
        <f t="shared" ca="1" si="1"/>
        <v>2</v>
      </c>
      <c r="D12" s="94" t="s">
        <v>21</v>
      </c>
      <c r="E12" s="91">
        <f t="shared" ca="1" si="2"/>
        <v>10101011</v>
      </c>
      <c r="F12" s="78" t="s">
        <v>171</v>
      </c>
    </row>
    <row r="13" spans="1:11" ht="16.5" customHeight="1">
      <c r="A13" s="88">
        <f t="shared" ca="1" si="0"/>
        <v>1010101</v>
      </c>
      <c r="B13" s="94" t="s">
        <v>99</v>
      </c>
      <c r="C13" s="91">
        <f t="shared" ca="1" si="1"/>
        <v>3</v>
      </c>
      <c r="D13" s="94" t="s">
        <v>26</v>
      </c>
      <c r="E13" s="91">
        <f t="shared" ca="1" si="2"/>
        <v>10101013</v>
      </c>
      <c r="F13" s="78" t="s">
        <v>173</v>
      </c>
    </row>
    <row r="14" spans="1:11" ht="16.5" customHeight="1">
      <c r="A14" s="88">
        <f t="shared" ca="1" si="0"/>
        <v>1010101</v>
      </c>
      <c r="B14" s="94" t="s">
        <v>99</v>
      </c>
      <c r="C14" s="91">
        <f t="shared" ca="1" si="1"/>
        <v>4</v>
      </c>
      <c r="D14" s="94" t="s">
        <v>32</v>
      </c>
      <c r="E14" s="91">
        <f t="shared" ca="1" si="2"/>
        <v>10101013</v>
      </c>
      <c r="F14" s="78" t="s">
        <v>173</v>
      </c>
    </row>
    <row r="15" spans="1:11" ht="16.5" customHeight="1">
      <c r="A15" s="88">
        <f t="shared" ca="1" si="0"/>
        <v>1010101</v>
      </c>
      <c r="B15" s="94" t="s">
        <v>99</v>
      </c>
      <c r="C15" s="91">
        <f t="shared" ca="1" si="1"/>
        <v>5</v>
      </c>
      <c r="D15" s="94" t="s">
        <v>37</v>
      </c>
      <c r="E15" s="91">
        <f t="shared" ca="1" si="2"/>
        <v>10101015</v>
      </c>
      <c r="F15" s="78" t="s">
        <v>175</v>
      </c>
    </row>
    <row r="16" spans="1:11" ht="16.5" customHeight="1" thickBot="1">
      <c r="A16" s="89">
        <f t="shared" ca="1" si="0"/>
        <v>1010151</v>
      </c>
      <c r="B16" s="95" t="s">
        <v>100</v>
      </c>
      <c r="C16" s="92">
        <f t="shared" ca="1" si="1"/>
        <v>5</v>
      </c>
      <c r="D16" s="95" t="s">
        <v>37</v>
      </c>
      <c r="E16" s="92">
        <f t="shared" ca="1" si="2"/>
        <v>10101515</v>
      </c>
      <c r="F16" s="79" t="s">
        <v>186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phoneticPr fontId="6" type="noConversion"/>
  <dataValidations count="3">
    <dataValidation type="list" allowBlank="1" showInputMessage="1" showErrorMessage="1" sqref="B5:B16" xr:uid="{28EB9EDC-98FF-46E5-86D0-A49521D23778}">
      <formula1>l2d_char_skin_info</formula1>
    </dataValidation>
    <dataValidation type="list" allowBlank="1" showInputMessage="1" showErrorMessage="1" sqref="D5:D16" xr:uid="{CACDE897-B70D-494A-91D2-08A17852B286}">
      <formula1>LOVE_LEVEL_TYPE_comment</formula1>
    </dataValidation>
    <dataValidation type="list" allowBlank="1" showInputMessage="1" showErrorMessage="1" sqref="F5:F16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6"/>
  <sheetViews>
    <sheetView workbookViewId="0">
      <selection activeCell="D32" sqref="D32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8" ht="16.5" customHeight="1">
      <c r="A1" s="1" t="s">
        <v>158</v>
      </c>
      <c r="B1" s="1"/>
      <c r="C1" s="1"/>
      <c r="D1" s="1"/>
    </row>
    <row r="2" spans="1:8" ht="36.75" customHeight="1">
      <c r="A2" s="14" t="s">
        <v>108</v>
      </c>
      <c r="B2" s="14" t="s">
        <v>109</v>
      </c>
      <c r="C2" s="8" t="s">
        <v>110</v>
      </c>
      <c r="D2" s="27" t="s">
        <v>111</v>
      </c>
      <c r="E2" s="8" t="s">
        <v>112</v>
      </c>
      <c r="F2" s="8" t="s">
        <v>187</v>
      </c>
      <c r="G2" s="8" t="s">
        <v>113</v>
      </c>
    </row>
    <row r="3" spans="1:8" ht="16.5" customHeight="1">
      <c r="A3" s="28" t="s">
        <v>89</v>
      </c>
      <c r="B3" s="28" t="s">
        <v>89</v>
      </c>
      <c r="C3" s="29" t="s">
        <v>234</v>
      </c>
      <c r="D3" s="29" t="s">
        <v>89</v>
      </c>
      <c r="E3" s="29" t="s">
        <v>160</v>
      </c>
      <c r="F3" s="29" t="s">
        <v>188</v>
      </c>
      <c r="G3" s="29" t="s">
        <v>160</v>
      </c>
    </row>
    <row r="4" spans="1:8" ht="16.5" customHeight="1">
      <c r="A4" s="16" t="s">
        <v>115</v>
      </c>
      <c r="B4" s="16" t="s">
        <v>106</v>
      </c>
      <c r="C4" s="17" t="s">
        <v>107</v>
      </c>
      <c r="D4" s="17" t="s">
        <v>116</v>
      </c>
      <c r="E4" s="17" t="s">
        <v>117</v>
      </c>
      <c r="F4" s="17" t="s">
        <v>189</v>
      </c>
      <c r="G4" s="17" t="s">
        <v>113</v>
      </c>
    </row>
    <row r="5" spans="1:8" ht="16.5" customHeight="1" thickBot="1">
      <c r="A5" s="118" t="s">
        <v>118</v>
      </c>
      <c r="B5" s="119" t="s">
        <v>16</v>
      </c>
      <c r="C5" s="31">
        <v>10100011</v>
      </c>
      <c r="D5" s="82" t="s">
        <v>167</v>
      </c>
      <c r="E5" s="100">
        <f t="shared" ref="E5:E20" ca="1" si="0">INDEX(me_chat_motion_data_id_value, MATCH(OFFSET(E5, 0, 1), me_chat_motion_data_id_comment, 0))</f>
        <v>10000001</v>
      </c>
      <c r="F5" s="30" t="s">
        <v>231</v>
      </c>
      <c r="G5" s="32" t="str">
        <f>C5&amp;"01"</f>
        <v>1010001101</v>
      </c>
    </row>
    <row r="6" spans="1:8" ht="16.5" customHeight="1">
      <c r="A6" s="120" t="s">
        <v>118</v>
      </c>
      <c r="B6" s="121" t="s">
        <v>26</v>
      </c>
      <c r="C6" s="34">
        <v>10100013</v>
      </c>
      <c r="D6" s="83" t="s">
        <v>169</v>
      </c>
      <c r="E6" s="101">
        <f t="shared" ca="1" si="0"/>
        <v>10000001</v>
      </c>
      <c r="F6" s="30" t="s">
        <v>231</v>
      </c>
      <c r="G6" s="35" t="str">
        <f>C6&amp;"03"</f>
        <v>1010001303</v>
      </c>
    </row>
    <row r="7" spans="1:8" ht="16.5" customHeight="1" thickBot="1">
      <c r="A7" s="122" t="s">
        <v>118</v>
      </c>
      <c r="B7" s="123" t="s">
        <v>37</v>
      </c>
      <c r="C7" s="37">
        <v>10100015</v>
      </c>
      <c r="D7" s="84" t="s">
        <v>170</v>
      </c>
      <c r="E7" s="102">
        <f t="shared" ca="1" si="0"/>
        <v>1200002018</v>
      </c>
      <c r="F7" s="36" t="s">
        <v>218</v>
      </c>
      <c r="G7" s="38" t="str">
        <f>C7&amp;"05"</f>
        <v>1010001505</v>
      </c>
    </row>
    <row r="8" spans="1:8" ht="16.5" customHeight="1" thickBot="1">
      <c r="A8" s="118" t="s">
        <v>120</v>
      </c>
      <c r="B8" s="119" t="s">
        <v>37</v>
      </c>
      <c r="C8" s="31">
        <v>10100511</v>
      </c>
      <c r="D8" s="85" t="s">
        <v>177</v>
      </c>
      <c r="E8" s="100">
        <f t="shared" ca="1" si="0"/>
        <v>1200002018</v>
      </c>
      <c r="F8" s="30" t="s">
        <v>218</v>
      </c>
      <c r="G8" s="32" t="str">
        <f t="shared" ref="G8:G13" si="1">C8&amp;"01"</f>
        <v>1010051101</v>
      </c>
      <c r="H8" s="13"/>
    </row>
    <row r="9" spans="1:8" ht="16.5" customHeight="1" thickBot="1">
      <c r="A9" s="118" t="s">
        <v>120</v>
      </c>
      <c r="B9" s="119" t="s">
        <v>37</v>
      </c>
      <c r="C9" s="31">
        <v>10100512</v>
      </c>
      <c r="D9" s="85" t="s">
        <v>178</v>
      </c>
      <c r="E9" s="100">
        <f t="shared" ca="1" si="0"/>
        <v>1200002018</v>
      </c>
      <c r="F9" s="30" t="s">
        <v>218</v>
      </c>
      <c r="G9" s="32" t="str">
        <f t="shared" si="1"/>
        <v>1010051201</v>
      </c>
      <c r="H9" s="13"/>
    </row>
    <row r="10" spans="1:8" ht="16.5" customHeight="1" thickBot="1">
      <c r="A10" s="118" t="s">
        <v>120</v>
      </c>
      <c r="B10" s="119" t="s">
        <v>37</v>
      </c>
      <c r="C10" s="31">
        <v>10100513</v>
      </c>
      <c r="D10" s="85" t="s">
        <v>179</v>
      </c>
      <c r="E10" s="100">
        <f t="shared" ca="1" si="0"/>
        <v>1200002018</v>
      </c>
      <c r="F10" s="30" t="s">
        <v>218</v>
      </c>
      <c r="G10" s="32" t="str">
        <f t="shared" si="1"/>
        <v>1010051301</v>
      </c>
      <c r="H10" s="13"/>
    </row>
    <row r="11" spans="1:8" ht="16.5" customHeight="1" thickBot="1">
      <c r="A11" s="118" t="s">
        <v>120</v>
      </c>
      <c r="B11" s="119" t="s">
        <v>37</v>
      </c>
      <c r="C11" s="31">
        <v>10100514</v>
      </c>
      <c r="D11" s="85" t="s">
        <v>180</v>
      </c>
      <c r="E11" s="100">
        <f t="shared" ca="1" si="0"/>
        <v>1200002018</v>
      </c>
      <c r="F11" s="30" t="s">
        <v>218</v>
      </c>
      <c r="G11" s="32" t="str">
        <f t="shared" si="1"/>
        <v>1010051401</v>
      </c>
      <c r="H11" s="13"/>
    </row>
    <row r="12" spans="1:8" ht="16.5" customHeight="1" thickBot="1">
      <c r="A12" s="118" t="s">
        <v>120</v>
      </c>
      <c r="B12" s="119" t="s">
        <v>37</v>
      </c>
      <c r="C12" s="31">
        <v>10100515</v>
      </c>
      <c r="D12" s="85" t="s">
        <v>181</v>
      </c>
      <c r="E12" s="100">
        <f t="shared" ca="1" si="0"/>
        <v>1200002018</v>
      </c>
      <c r="F12" s="30" t="s">
        <v>218</v>
      </c>
      <c r="G12" s="32" t="str">
        <f t="shared" si="1"/>
        <v>1010051501</v>
      </c>
    </row>
    <row r="13" spans="1:8" ht="16.5" customHeight="1">
      <c r="A13" s="118" t="s">
        <v>121</v>
      </c>
      <c r="B13" s="119" t="s">
        <v>16</v>
      </c>
      <c r="C13" s="31">
        <v>10101011</v>
      </c>
      <c r="D13" s="82" t="s">
        <v>172</v>
      </c>
      <c r="E13" s="100">
        <f t="shared" ca="1" si="0"/>
        <v>1200002018</v>
      </c>
      <c r="F13" s="30" t="s">
        <v>218</v>
      </c>
      <c r="G13" s="32" t="str">
        <f t="shared" si="1"/>
        <v>1010101101</v>
      </c>
    </row>
    <row r="14" spans="1:8" ht="16.5" customHeight="1">
      <c r="A14" s="120" t="s">
        <v>121</v>
      </c>
      <c r="B14" s="121" t="s">
        <v>26</v>
      </c>
      <c r="C14" s="34">
        <v>10101013</v>
      </c>
      <c r="D14" s="83" t="s">
        <v>174</v>
      </c>
      <c r="E14" s="101">
        <f t="shared" ca="1" si="0"/>
        <v>1200002018</v>
      </c>
      <c r="F14" s="33" t="s">
        <v>218</v>
      </c>
      <c r="G14" s="35" t="str">
        <f>C14&amp;"03"</f>
        <v>1010101303</v>
      </c>
    </row>
    <row r="15" spans="1:8" ht="16.5" customHeight="1" thickBot="1">
      <c r="A15" s="122" t="s">
        <v>121</v>
      </c>
      <c r="B15" s="123" t="s">
        <v>37</v>
      </c>
      <c r="C15" s="37">
        <v>10101015</v>
      </c>
      <c r="D15" s="84" t="s">
        <v>176</v>
      </c>
      <c r="E15" s="102">
        <f t="shared" ca="1" si="0"/>
        <v>1200002018</v>
      </c>
      <c r="F15" s="36" t="s">
        <v>218</v>
      </c>
      <c r="G15" s="38" t="str">
        <f>C15&amp;"05"</f>
        <v>1010101505</v>
      </c>
    </row>
    <row r="16" spans="1:8" ht="16.5" customHeight="1" thickBot="1">
      <c r="A16" s="118" t="s">
        <v>122</v>
      </c>
      <c r="B16" s="119" t="s">
        <v>37</v>
      </c>
      <c r="C16" s="31">
        <v>10101511</v>
      </c>
      <c r="D16" s="85" t="s">
        <v>182</v>
      </c>
      <c r="E16" s="100">
        <f t="shared" ca="1" si="0"/>
        <v>1200002018</v>
      </c>
      <c r="F16" s="30" t="s">
        <v>218</v>
      </c>
      <c r="G16" s="32" t="str">
        <f t="shared" ref="G16:G20" si="2">C16&amp;"01"</f>
        <v>1010151101</v>
      </c>
    </row>
    <row r="17" spans="1:7" ht="16.5" customHeight="1" thickBot="1">
      <c r="A17" s="118" t="s">
        <v>122</v>
      </c>
      <c r="B17" s="119" t="s">
        <v>37</v>
      </c>
      <c r="C17" s="31">
        <v>10101512</v>
      </c>
      <c r="D17" s="85" t="s">
        <v>183</v>
      </c>
      <c r="E17" s="100">
        <f t="shared" ca="1" si="0"/>
        <v>1200002018</v>
      </c>
      <c r="F17" s="30" t="s">
        <v>218</v>
      </c>
      <c r="G17" s="32" t="str">
        <f t="shared" si="2"/>
        <v>1010151201</v>
      </c>
    </row>
    <row r="18" spans="1:7" ht="16.5" customHeight="1" thickBot="1">
      <c r="A18" s="118" t="s">
        <v>122</v>
      </c>
      <c r="B18" s="119" t="s">
        <v>37</v>
      </c>
      <c r="C18" s="31">
        <v>10101513</v>
      </c>
      <c r="D18" s="85" t="s">
        <v>184</v>
      </c>
      <c r="E18" s="100">
        <f t="shared" ca="1" si="0"/>
        <v>1200002018</v>
      </c>
      <c r="F18" s="30" t="s">
        <v>218</v>
      </c>
      <c r="G18" s="32" t="str">
        <f t="shared" si="2"/>
        <v>1010151301</v>
      </c>
    </row>
    <row r="19" spans="1:7" ht="16.5" customHeight="1" thickBot="1">
      <c r="A19" s="118" t="s">
        <v>122</v>
      </c>
      <c r="B19" s="119" t="s">
        <v>37</v>
      </c>
      <c r="C19" s="31">
        <v>10101514</v>
      </c>
      <c r="D19" s="85" t="s">
        <v>185</v>
      </c>
      <c r="E19" s="100">
        <f t="shared" ca="1" si="0"/>
        <v>1200002018</v>
      </c>
      <c r="F19" s="30" t="s">
        <v>218</v>
      </c>
      <c r="G19" s="32" t="str">
        <f t="shared" si="2"/>
        <v>1010151401</v>
      </c>
    </row>
    <row r="20" spans="1:7" ht="16.5" customHeight="1" thickBot="1">
      <c r="A20" s="124" t="s">
        <v>122</v>
      </c>
      <c r="B20" s="125" t="s">
        <v>37</v>
      </c>
      <c r="C20" s="40">
        <v>10101515</v>
      </c>
      <c r="D20" s="86" t="s">
        <v>186</v>
      </c>
      <c r="E20" s="103">
        <f t="shared" ca="1" si="0"/>
        <v>1200002018</v>
      </c>
      <c r="F20" s="39" t="s">
        <v>218</v>
      </c>
      <c r="G20" s="41" t="str">
        <f t="shared" si="2"/>
        <v>1010151501</v>
      </c>
    </row>
    <row r="21" spans="1:7" ht="16.5" customHeight="1"/>
    <row r="22" spans="1:7" ht="16.5" customHeight="1"/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</sheetData>
  <phoneticPr fontId="6" type="noConversion"/>
  <dataValidations count="2">
    <dataValidation type="list" allowBlank="1" showInputMessage="1" showErrorMessage="1" sqref="F5:F20" xr:uid="{6ACB758F-79DE-49B4-A00E-4198367D7E8E}">
      <formula1>me_chat_motion_data_id_comment</formula1>
    </dataValidation>
    <dataValidation type="custom" allowBlank="1" showInputMessage="1" showErrorMessage="1" sqref="G5:G20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>
      <selection activeCell="E16" sqref="E16"/>
    </sheetView>
  </sheetViews>
  <sheetFormatPr defaultColWidth="14.42578125" defaultRowHeight="15" customHeight="1"/>
  <cols>
    <col min="1" max="1" width="23.85546875" customWidth="1"/>
    <col min="2" max="2" width="17.85546875" customWidth="1"/>
    <col min="3" max="3" width="19.42578125" customWidth="1"/>
    <col min="4" max="4" width="12.140625" customWidth="1"/>
    <col min="5" max="5" width="37.42578125" customWidth="1"/>
    <col min="6" max="6" width="37.28515625" customWidth="1"/>
    <col min="7" max="7" width="41" customWidth="1"/>
    <col min="8" max="8" width="20.85546875" customWidth="1"/>
    <col min="9" max="9" width="39.85546875" customWidth="1"/>
    <col min="10" max="10" width="30.7109375" customWidth="1"/>
    <col min="11" max="11" width="31.7109375" customWidth="1"/>
    <col min="12" max="12" width="25" customWidth="1"/>
    <col min="13" max="13" width="31.85546875" customWidth="1"/>
    <col min="14" max="14" width="25.28515625" customWidth="1"/>
    <col min="15" max="25" width="8.7109375" customWidth="1"/>
  </cols>
  <sheetData>
    <row r="1" spans="1:14">
      <c r="A1" s="74" t="s">
        <v>159</v>
      </c>
    </row>
    <row r="2" spans="1:14" ht="16.5">
      <c r="A2" s="8" t="s">
        <v>113</v>
      </c>
      <c r="B2" s="14" t="s">
        <v>84</v>
      </c>
      <c r="C2" s="28" t="s">
        <v>109</v>
      </c>
      <c r="D2" s="28" t="s">
        <v>123</v>
      </c>
      <c r="E2" s="8" t="s">
        <v>124</v>
      </c>
      <c r="F2" s="8" t="s">
        <v>124</v>
      </c>
      <c r="G2" s="8" t="s">
        <v>125</v>
      </c>
      <c r="H2" s="8" t="s">
        <v>125</v>
      </c>
      <c r="I2" s="8" t="s">
        <v>126</v>
      </c>
      <c r="J2" s="8" t="s">
        <v>127</v>
      </c>
      <c r="K2" s="8" t="s">
        <v>128</v>
      </c>
      <c r="L2" s="9" t="s">
        <v>129</v>
      </c>
      <c r="M2" s="8" t="s">
        <v>130</v>
      </c>
      <c r="N2" s="8" t="s">
        <v>223</v>
      </c>
    </row>
    <row r="3" spans="1:14" ht="16.5">
      <c r="A3" s="15" t="s">
        <v>234</v>
      </c>
      <c r="B3" s="126" t="s">
        <v>89</v>
      </c>
      <c r="C3" s="14" t="s">
        <v>89</v>
      </c>
      <c r="D3" s="14" t="s">
        <v>89</v>
      </c>
      <c r="E3" s="15" t="s">
        <v>235</v>
      </c>
      <c r="F3" s="15" t="s">
        <v>89</v>
      </c>
      <c r="G3" s="15" t="s">
        <v>226</v>
      </c>
      <c r="H3" s="15" t="s">
        <v>89</v>
      </c>
      <c r="I3" s="15" t="s">
        <v>230</v>
      </c>
      <c r="J3" s="15" t="s">
        <v>89</v>
      </c>
      <c r="K3" s="15" t="s">
        <v>230</v>
      </c>
      <c r="L3" s="9" t="s">
        <v>89</v>
      </c>
      <c r="M3" s="29" t="s">
        <v>88</v>
      </c>
      <c r="N3" s="29" t="s">
        <v>188</v>
      </c>
    </row>
    <row r="4" spans="1:14" ht="17.25" thickBot="1">
      <c r="A4" s="17" t="s">
        <v>113</v>
      </c>
      <c r="B4" s="42" t="s">
        <v>93</v>
      </c>
      <c r="C4" s="43" t="s">
        <v>106</v>
      </c>
      <c r="D4" s="43" t="s">
        <v>116</v>
      </c>
      <c r="E4" s="17" t="s">
        <v>131</v>
      </c>
      <c r="F4" s="45" t="s">
        <v>132</v>
      </c>
      <c r="G4" s="45" t="s">
        <v>133</v>
      </c>
      <c r="H4" s="45" t="s">
        <v>134</v>
      </c>
      <c r="I4" s="45" t="s">
        <v>135</v>
      </c>
      <c r="J4" s="45" t="s">
        <v>136</v>
      </c>
      <c r="K4" s="47" t="s">
        <v>137</v>
      </c>
      <c r="L4" s="46" t="s">
        <v>138</v>
      </c>
      <c r="M4" s="45" t="s">
        <v>139</v>
      </c>
      <c r="N4" s="45" t="s">
        <v>222</v>
      </c>
    </row>
    <row r="5" spans="1:14" ht="16.5">
      <c r="A5" s="31">
        <v>1010001101</v>
      </c>
      <c r="B5" s="107" t="s">
        <v>95</v>
      </c>
      <c r="C5" s="108" t="s">
        <v>16</v>
      </c>
      <c r="D5" s="108" t="s">
        <v>119</v>
      </c>
      <c r="E5" s="104">
        <f t="shared" ref="E5:E10" ca="1" si="0">INDEX(TOUCH_BODY_TYPE_value, MATCH(OFFSET(E5, 0, 1), TOUCH_BODY_TYPE_comment, 0))</f>
        <v>4</v>
      </c>
      <c r="F5" s="50" t="s">
        <v>233</v>
      </c>
      <c r="G5" s="104">
        <f t="shared" ref="G5:G10" ca="1" si="1">INDEX(TOUCH_GESTURE_TYPE_value, MATCH(OFFSET(G5, 0, 1), TOUCH_GESTURE_TYPE_comment, 0))</f>
        <v>1</v>
      </c>
      <c r="H5" s="51" t="s">
        <v>14</v>
      </c>
      <c r="I5" s="104">
        <f ca="1">INDEX(me_chat_motion_data_id_value, MATCH(OFFSET(I5, 0, 1), me_chat_motion_data_id_comment, 0))</f>
        <v>1200002004</v>
      </c>
      <c r="J5" s="51" t="s">
        <v>204</v>
      </c>
      <c r="K5" s="104">
        <v>0</v>
      </c>
      <c r="L5" s="51" t="s">
        <v>140</v>
      </c>
      <c r="M5" s="104">
        <f t="shared" ref="M5:M10" ca="1" si="2">INDEX(l2d_skin_ani_state_id, MATCH(OFFSET(M5, 0, 1), l2d_skin_ani_state_info, 0))</f>
        <v>10100011</v>
      </c>
      <c r="N5" s="80" t="s">
        <v>166</v>
      </c>
    </row>
    <row r="6" spans="1:14" ht="16.5">
      <c r="A6" s="34">
        <v>1010001101</v>
      </c>
      <c r="B6" s="109" t="s">
        <v>95</v>
      </c>
      <c r="C6" s="110" t="s">
        <v>16</v>
      </c>
      <c r="D6" s="111" t="s">
        <v>119</v>
      </c>
      <c r="E6" s="105">
        <f t="shared" ca="1" si="0"/>
        <v>2</v>
      </c>
      <c r="F6" s="53" t="s">
        <v>20</v>
      </c>
      <c r="G6" s="105">
        <f t="shared" ca="1" si="1"/>
        <v>1</v>
      </c>
      <c r="H6" s="54" t="s">
        <v>14</v>
      </c>
      <c r="I6" s="105">
        <f t="shared" ref="I6:I10" ca="1" si="3">INDEX(me_chat_motion_data_id_value, MATCH(OFFSET(I6, 0, 1), me_chat_motion_data_id_comment, 0))</f>
        <v>1200002005</v>
      </c>
      <c r="J6" s="54" t="s">
        <v>205</v>
      </c>
      <c r="K6" s="105">
        <v>0</v>
      </c>
      <c r="L6" s="54" t="s">
        <v>140</v>
      </c>
      <c r="M6" s="105">
        <f t="shared" ca="1" si="2"/>
        <v>10100011</v>
      </c>
      <c r="N6" s="76" t="s">
        <v>166</v>
      </c>
    </row>
    <row r="7" spans="1:14" ht="17.25" thickBot="1">
      <c r="A7" s="57">
        <v>1010001101</v>
      </c>
      <c r="B7" s="109" t="s">
        <v>95</v>
      </c>
      <c r="C7" s="112" t="s">
        <v>16</v>
      </c>
      <c r="D7" s="113" t="s">
        <v>119</v>
      </c>
      <c r="E7" s="105">
        <f t="shared" ca="1" si="0"/>
        <v>6</v>
      </c>
      <c r="F7" s="53" t="s">
        <v>42</v>
      </c>
      <c r="G7" s="105">
        <f t="shared" ca="1" si="1"/>
        <v>1</v>
      </c>
      <c r="H7" s="54" t="s">
        <v>14</v>
      </c>
      <c r="I7" s="105">
        <f t="shared" ca="1" si="3"/>
        <v>1200002006</v>
      </c>
      <c r="J7" s="54" t="s">
        <v>206</v>
      </c>
      <c r="K7" s="105">
        <v>0</v>
      </c>
      <c r="L7" s="54" t="s">
        <v>140</v>
      </c>
      <c r="M7" s="105">
        <f t="shared" ca="1" si="2"/>
        <v>10100011</v>
      </c>
      <c r="N7" s="76" t="s">
        <v>166</v>
      </c>
    </row>
    <row r="8" spans="1:14" ht="16.5">
      <c r="A8" s="31">
        <v>1010001303</v>
      </c>
      <c r="B8" s="114" t="s">
        <v>95</v>
      </c>
      <c r="C8" s="110" t="s">
        <v>26</v>
      </c>
      <c r="D8" s="115" t="s">
        <v>119</v>
      </c>
      <c r="E8" s="104">
        <f t="shared" ca="1" si="0"/>
        <v>4</v>
      </c>
      <c r="F8" s="50" t="s">
        <v>233</v>
      </c>
      <c r="G8" s="104">
        <f t="shared" ca="1" si="1"/>
        <v>1</v>
      </c>
      <c r="H8" s="51" t="s">
        <v>14</v>
      </c>
      <c r="I8" s="104">
        <f t="shared" ca="1" si="3"/>
        <v>1200002004</v>
      </c>
      <c r="J8" s="51" t="s">
        <v>204</v>
      </c>
      <c r="K8" s="104">
        <v>0</v>
      </c>
      <c r="L8" s="51" t="s">
        <v>141</v>
      </c>
      <c r="M8" s="104">
        <f t="shared" ca="1" si="2"/>
        <v>10100013</v>
      </c>
      <c r="N8" s="80" t="s">
        <v>168</v>
      </c>
    </row>
    <row r="9" spans="1:14" ht="16.5">
      <c r="A9" s="34">
        <v>1010001303</v>
      </c>
      <c r="B9" s="109" t="s">
        <v>95</v>
      </c>
      <c r="C9" s="108" t="s">
        <v>26</v>
      </c>
      <c r="D9" s="113" t="s">
        <v>119</v>
      </c>
      <c r="E9" s="105">
        <f t="shared" ca="1" si="0"/>
        <v>2</v>
      </c>
      <c r="F9" s="53" t="s">
        <v>20</v>
      </c>
      <c r="G9" s="105">
        <f t="shared" ca="1" si="1"/>
        <v>1</v>
      </c>
      <c r="H9" s="54" t="s">
        <v>14</v>
      </c>
      <c r="I9" s="105">
        <f t="shared" ca="1" si="3"/>
        <v>1200002005</v>
      </c>
      <c r="J9" s="54" t="s">
        <v>205</v>
      </c>
      <c r="K9" s="105">
        <v>0</v>
      </c>
      <c r="L9" s="54" t="s">
        <v>142</v>
      </c>
      <c r="M9" s="105">
        <f t="shared" ca="1" si="2"/>
        <v>10100013</v>
      </c>
      <c r="N9" s="76" t="s">
        <v>168</v>
      </c>
    </row>
    <row r="10" spans="1:14" ht="17.25" thickBot="1">
      <c r="A10" s="61">
        <v>1010001303</v>
      </c>
      <c r="B10" s="116" t="s">
        <v>95</v>
      </c>
      <c r="C10" s="112" t="s">
        <v>26</v>
      </c>
      <c r="D10" s="117" t="s">
        <v>119</v>
      </c>
      <c r="E10" s="106">
        <f t="shared" ca="1" si="0"/>
        <v>6</v>
      </c>
      <c r="F10" s="63" t="s">
        <v>42</v>
      </c>
      <c r="G10" s="106">
        <f t="shared" ca="1" si="1"/>
        <v>1</v>
      </c>
      <c r="H10" s="64" t="s">
        <v>14</v>
      </c>
      <c r="I10" s="106">
        <f t="shared" ca="1" si="3"/>
        <v>1200002006</v>
      </c>
      <c r="J10" s="54" t="s">
        <v>206</v>
      </c>
      <c r="K10" s="106">
        <v>0</v>
      </c>
      <c r="L10" s="64" t="s">
        <v>142</v>
      </c>
      <c r="M10" s="106">
        <f t="shared" ca="1" si="2"/>
        <v>10100013</v>
      </c>
      <c r="N10" s="81" t="s">
        <v>168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dataValidations count="4">
    <dataValidation type="list" allowBlank="1" showErrorMessage="1" sqref="H5:H10" xr:uid="{00000000-0002-0000-0400-000000000000}">
      <formula1>TOUCH_GESTURE_TYPE_value</formula1>
    </dataValidation>
    <dataValidation type="list" allowBlank="1" showErrorMessage="1" sqref="F5:F10" xr:uid="{00000000-0002-0000-0400-000001000000}">
      <formula1>TOUCH_BODY_TYPE_comment</formula1>
    </dataValidation>
    <dataValidation type="list" allowBlank="1" showInputMessage="1" showErrorMessage="1" sqref="J5:J10" xr:uid="{AA31B95C-B757-4043-9D64-DC03FC994B7E}">
      <formula1>me_chat_motion_data_id_comment</formula1>
    </dataValidation>
    <dataValidation type="list" allowBlank="1" showInputMessage="1" showErrorMessage="1" sqref="N5:N10" xr:uid="{AB363970-368F-4E04-ACCE-6798C275BAFC}">
      <formula1>l2d_skin_ani_state_info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tabSelected="1" workbookViewId="0">
      <selection activeCell="F27" sqref="F27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74" t="s">
        <v>159</v>
      </c>
    </row>
    <row r="2" spans="1:25" ht="34.5" customHeight="1">
      <c r="A2" s="27" t="s">
        <v>113</v>
      </c>
      <c r="B2" s="67" t="s">
        <v>84</v>
      </c>
      <c r="C2" s="68" t="s">
        <v>143</v>
      </c>
      <c r="D2" s="68" t="s">
        <v>123</v>
      </c>
      <c r="E2" s="27" t="s">
        <v>124</v>
      </c>
      <c r="F2" s="69" t="s">
        <v>124</v>
      </c>
      <c r="G2" s="27" t="s">
        <v>125</v>
      </c>
      <c r="H2" s="69" t="s">
        <v>125</v>
      </c>
      <c r="I2" s="27" t="s">
        <v>126</v>
      </c>
      <c r="J2" s="69" t="s">
        <v>127</v>
      </c>
      <c r="K2" s="27" t="s">
        <v>128</v>
      </c>
      <c r="L2" s="69" t="s">
        <v>129</v>
      </c>
      <c r="M2" s="27" t="s">
        <v>144</v>
      </c>
      <c r="N2" s="27" t="s">
        <v>130</v>
      </c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</row>
    <row r="3" spans="1:25" ht="16.5">
      <c r="A3" s="15" t="s">
        <v>234</v>
      </c>
      <c r="B3" s="126" t="s">
        <v>89</v>
      </c>
      <c r="C3" s="14" t="s">
        <v>89</v>
      </c>
      <c r="D3" s="14" t="s">
        <v>89</v>
      </c>
      <c r="E3" s="15" t="s">
        <v>236</v>
      </c>
      <c r="F3" s="9" t="s">
        <v>89</v>
      </c>
      <c r="G3" s="15" t="s">
        <v>88</v>
      </c>
      <c r="H3" s="9" t="s">
        <v>89</v>
      </c>
      <c r="I3" s="15" t="s">
        <v>114</v>
      </c>
      <c r="J3" s="9" t="s">
        <v>89</v>
      </c>
      <c r="K3" s="15" t="s">
        <v>114</v>
      </c>
      <c r="L3" s="9" t="s">
        <v>89</v>
      </c>
      <c r="M3" s="15" t="s">
        <v>89</v>
      </c>
      <c r="N3" s="29" t="s">
        <v>88</v>
      </c>
    </row>
    <row r="4" spans="1:25" ht="16.5">
      <c r="A4" s="17" t="s">
        <v>113</v>
      </c>
      <c r="B4" s="42" t="s">
        <v>93</v>
      </c>
      <c r="C4" s="43" t="s">
        <v>145</v>
      </c>
      <c r="D4" s="43" t="s">
        <v>116</v>
      </c>
      <c r="E4" s="17" t="s">
        <v>131</v>
      </c>
      <c r="F4" s="44" t="s">
        <v>132</v>
      </c>
      <c r="G4" s="45" t="s">
        <v>133</v>
      </c>
      <c r="H4" s="46" t="s">
        <v>134</v>
      </c>
      <c r="I4" s="45" t="s">
        <v>135</v>
      </c>
      <c r="J4" s="46" t="s">
        <v>136</v>
      </c>
      <c r="K4" s="47" t="s">
        <v>137</v>
      </c>
      <c r="L4" s="46" t="s">
        <v>138</v>
      </c>
      <c r="M4" s="47" t="s">
        <v>146</v>
      </c>
      <c r="N4" s="45" t="s">
        <v>139</v>
      </c>
    </row>
    <row r="5" spans="1:25" ht="16.5">
      <c r="A5" s="71">
        <v>1010051101</v>
      </c>
      <c r="B5" s="24" t="s">
        <v>96</v>
      </c>
      <c r="C5" s="72" t="s">
        <v>147</v>
      </c>
      <c r="D5" s="60" t="s">
        <v>119</v>
      </c>
      <c r="E5" s="49">
        <f t="array" ref="E5">INDEX('!참조'!$F$3:$F$30,MATCH(F5,'!참조'!$G$3:$G$30,0))</f>
        <v>0</v>
      </c>
      <c r="F5" s="50" t="s">
        <v>13</v>
      </c>
      <c r="G5" s="49">
        <f t="array" ref="G5">INDEX('!참조'!$B$3:$B$20,MATCH(H5,'!참조'!$C$3:$C$20,0))</f>
        <v>1</v>
      </c>
      <c r="H5" s="51" t="s">
        <v>14</v>
      </c>
      <c r="I5" s="49"/>
      <c r="J5" s="51"/>
      <c r="K5" s="52"/>
      <c r="L5" s="51"/>
      <c r="M5" s="52"/>
      <c r="N5" s="32">
        <v>10100511</v>
      </c>
    </row>
    <row r="6" spans="1:25" ht="16.5">
      <c r="A6" s="57">
        <v>1010051101</v>
      </c>
      <c r="B6" s="25" t="s">
        <v>96</v>
      </c>
      <c r="C6" s="48" t="s">
        <v>148</v>
      </c>
      <c r="D6" s="59" t="s">
        <v>119</v>
      </c>
      <c r="E6" s="11">
        <f t="array" ref="E6">INDEX('!참조'!$F$3:$F$30,MATCH(F6,'!참조'!$G$3:$G$30,0))</f>
        <v>2</v>
      </c>
      <c r="F6" s="53" t="s">
        <v>20</v>
      </c>
      <c r="G6" s="11">
        <f t="array" ref="G6">INDEX('!참조'!$B$3:$B$20,MATCH(H6,'!참조'!$C$3:$C$20,0))</f>
        <v>1</v>
      </c>
      <c r="H6" s="54" t="s">
        <v>14</v>
      </c>
      <c r="I6" s="55"/>
      <c r="J6" s="54"/>
      <c r="K6" s="56"/>
      <c r="L6" s="54"/>
      <c r="M6" s="56"/>
      <c r="N6" s="35"/>
    </row>
    <row r="7" spans="1:25" ht="16.5">
      <c r="A7" s="57">
        <v>1010051101</v>
      </c>
      <c r="B7" s="25" t="s">
        <v>96</v>
      </c>
      <c r="C7" s="48" t="s">
        <v>148</v>
      </c>
      <c r="D7" s="59" t="s">
        <v>119</v>
      </c>
      <c r="E7" s="11">
        <f t="array" ref="E7">INDEX('!참조'!$F$3:$F$30,MATCH(F7,'!참조'!$G$3:$G$30,0))</f>
        <v>2</v>
      </c>
      <c r="F7" s="53" t="s">
        <v>20</v>
      </c>
      <c r="G7" s="11">
        <f t="array" ref="G7">INDEX('!참조'!$B$3:$B$20,MATCH(H7,'!참조'!$C$3:$C$20,0))</f>
        <v>1</v>
      </c>
      <c r="H7" s="54" t="s">
        <v>14</v>
      </c>
      <c r="I7" s="55"/>
      <c r="J7" s="54"/>
      <c r="K7" s="56"/>
      <c r="L7" s="54"/>
      <c r="M7" s="56"/>
      <c r="N7" s="35"/>
    </row>
    <row r="8" spans="1:25" ht="16.5">
      <c r="A8" s="57">
        <v>1010051101</v>
      </c>
      <c r="B8" s="25" t="s">
        <v>96</v>
      </c>
      <c r="C8" s="48" t="s">
        <v>149</v>
      </c>
      <c r="D8" s="59" t="s">
        <v>119</v>
      </c>
      <c r="E8" s="11">
        <f t="array" ref="E8">INDEX('!참조'!$F$3:$F$30,MATCH(F8,'!참조'!$G$3:$G$30,0))</f>
        <v>13</v>
      </c>
      <c r="F8" s="53" t="s">
        <v>71</v>
      </c>
      <c r="G8" s="11">
        <f t="array" ref="G8">INDEX('!참조'!$B$3:$B$20,MATCH(H8,'!참조'!$C$3:$C$20,0))</f>
        <v>1</v>
      </c>
      <c r="H8" s="54" t="s">
        <v>14</v>
      </c>
      <c r="I8" s="55"/>
      <c r="J8" s="54"/>
      <c r="K8" s="56"/>
      <c r="L8" s="54"/>
      <c r="M8" s="56"/>
      <c r="N8" s="35"/>
    </row>
    <row r="9" spans="1:25" ht="16.5">
      <c r="A9" s="57">
        <v>1010051101</v>
      </c>
      <c r="B9" s="25" t="s">
        <v>96</v>
      </c>
      <c r="C9" s="48" t="s">
        <v>150</v>
      </c>
      <c r="D9" s="59" t="s">
        <v>119</v>
      </c>
      <c r="E9" s="11">
        <f t="array" ref="E9">INDEX('!참조'!$F$3:$F$30,MATCH(F9,'!참조'!$G$3:$G$30,0))</f>
        <v>14</v>
      </c>
      <c r="F9" s="53" t="s">
        <v>74</v>
      </c>
      <c r="G9" s="11">
        <f t="array" ref="G9">INDEX('!참조'!$B$3:$B$20,MATCH(H9,'!참조'!$C$3:$C$20,0))</f>
        <v>1</v>
      </c>
      <c r="H9" s="54" t="s">
        <v>14</v>
      </c>
      <c r="I9" s="55"/>
      <c r="J9" s="54"/>
      <c r="K9" s="56"/>
      <c r="L9" s="54"/>
      <c r="M9" s="56"/>
      <c r="N9" s="35"/>
    </row>
    <row r="10" spans="1:25" ht="16.5">
      <c r="A10" s="34">
        <v>1010051101</v>
      </c>
      <c r="B10" s="25" t="s">
        <v>96</v>
      </c>
      <c r="C10" s="48" t="s">
        <v>151</v>
      </c>
      <c r="D10" s="48" t="s">
        <v>119</v>
      </c>
      <c r="E10" s="11">
        <f t="array" ref="E10">INDEX('!참조'!$F$3:$F$30,MATCH(F10,'!참조'!$G$3:$G$30,0))</f>
        <v>6</v>
      </c>
      <c r="F10" s="53" t="s">
        <v>42</v>
      </c>
      <c r="G10" s="11">
        <f t="array" ref="G10">INDEX('!참조'!$B$3:$B$20,MATCH(H10,'!참조'!$C$3:$C$20,0))</f>
        <v>1</v>
      </c>
      <c r="H10" s="54" t="s">
        <v>14</v>
      </c>
      <c r="I10" s="55"/>
      <c r="J10" s="54"/>
      <c r="K10" s="56"/>
      <c r="L10" s="54"/>
      <c r="M10" s="56"/>
      <c r="N10" s="35"/>
    </row>
    <row r="11" spans="1:25" ht="16.5">
      <c r="A11" s="34">
        <v>1010051101</v>
      </c>
      <c r="B11" s="25" t="s">
        <v>96</v>
      </c>
      <c r="C11" s="48" t="s">
        <v>152</v>
      </c>
      <c r="D11" s="48" t="s">
        <v>119</v>
      </c>
      <c r="E11" s="11">
        <f t="array" ref="E11">INDEX('!참조'!$F$3:$F$30,MATCH(F11,'!참조'!$G$3:$G$30,0))</f>
        <v>6</v>
      </c>
      <c r="F11" s="53" t="s">
        <v>42</v>
      </c>
      <c r="G11" s="11">
        <f t="array" ref="G11">INDEX('!참조'!$B$3:$B$20,MATCH(H11,'!참조'!$C$3:$C$20,0))</f>
        <v>4</v>
      </c>
      <c r="H11" s="54" t="s">
        <v>31</v>
      </c>
      <c r="I11" s="55"/>
      <c r="J11" s="54"/>
      <c r="K11" s="56"/>
      <c r="L11" s="54"/>
      <c r="M11" s="56"/>
      <c r="N11" s="35"/>
    </row>
    <row r="12" spans="1:25" ht="16.5">
      <c r="A12" s="34">
        <v>1010051101</v>
      </c>
      <c r="B12" s="25" t="s">
        <v>96</v>
      </c>
      <c r="C12" s="48" t="s">
        <v>153</v>
      </c>
      <c r="D12" s="48" t="s">
        <v>119</v>
      </c>
      <c r="E12" s="11">
        <f t="array" ref="E12">INDEX('!참조'!$F$3:$F$30,MATCH(F12,'!참조'!$G$3:$G$30,0))</f>
        <v>15</v>
      </c>
      <c r="F12" s="53" t="s">
        <v>77</v>
      </c>
      <c r="G12" s="11">
        <f t="array" ref="G12">INDEX('!참조'!$B$3:$B$20,MATCH(H12,'!참조'!$C$3:$C$20,0))</f>
        <v>4</v>
      </c>
      <c r="H12" s="54" t="s">
        <v>31</v>
      </c>
      <c r="I12" s="55"/>
      <c r="J12" s="54"/>
      <c r="K12" s="56"/>
      <c r="L12" s="54"/>
      <c r="M12" s="56"/>
      <c r="N12" s="35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</row>
    <row r="13" spans="1:25" ht="16.5">
      <c r="A13" s="34">
        <v>1010051102</v>
      </c>
      <c r="B13" s="25" t="s">
        <v>154</v>
      </c>
      <c r="C13" s="48" t="s">
        <v>153</v>
      </c>
      <c r="D13" s="48" t="s">
        <v>119</v>
      </c>
      <c r="E13" s="11">
        <f t="array" ref="E13">INDEX('!참조'!$F$3:$F$30,MATCH(F13,'!참조'!$G$3:$G$30,0))</f>
        <v>19</v>
      </c>
      <c r="F13" s="53" t="s">
        <v>80</v>
      </c>
      <c r="G13" s="11">
        <f t="array" ref="G13">INDEX('!참조'!$B$3:$B$20,MATCH(H13,'!참조'!$C$3:$C$20,0))</f>
        <v>4</v>
      </c>
      <c r="H13" s="54" t="s">
        <v>31</v>
      </c>
      <c r="I13" s="55"/>
      <c r="J13" s="54"/>
      <c r="K13" s="56"/>
      <c r="L13" s="54"/>
      <c r="M13" s="56"/>
      <c r="N13" s="35"/>
    </row>
    <row r="14" spans="1:25" ht="16.5">
      <c r="A14" s="37">
        <v>1010051103</v>
      </c>
      <c r="B14" s="26" t="s">
        <v>155</v>
      </c>
      <c r="C14" s="58" t="s">
        <v>153</v>
      </c>
      <c r="D14" s="58" t="s">
        <v>119</v>
      </c>
      <c r="E14" s="62">
        <f t="array" ref="E14">INDEX('!참조'!$F$3:$F$30,MATCH(F14,'!참조'!$G$3:$G$30,0))</f>
        <v>20</v>
      </c>
      <c r="F14" s="63" t="s">
        <v>81</v>
      </c>
      <c r="G14" s="62">
        <f t="array" ref="G14">INDEX('!참조'!$B$3:$B$20,MATCH(H14,'!참조'!$C$3:$C$20,0))</f>
        <v>4</v>
      </c>
      <c r="H14" s="64" t="s">
        <v>31</v>
      </c>
      <c r="I14" s="65"/>
      <c r="J14" s="64"/>
      <c r="K14" s="66"/>
      <c r="L14" s="64"/>
      <c r="M14" s="66"/>
      <c r="N14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l2d_char_skin</vt:lpstr>
      <vt:lpstr>l2d_love_state</vt:lpstr>
      <vt:lpstr>l2d_skin_ani_state</vt:lpstr>
      <vt:lpstr>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박 혁로</cp:lastModifiedBy>
  <dcterms:created xsi:type="dcterms:W3CDTF">2015-06-05T18:19:34Z</dcterms:created>
  <dcterms:modified xsi:type="dcterms:W3CDTF">2024-01-31T02:07:33Z</dcterms:modified>
</cp:coreProperties>
</file>