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hanash\Documents\Projects\ZeroOne\Android\ExcelData\"/>
    </mc:Choice>
  </mc:AlternateContent>
  <xr:revisionPtr revIDLastSave="0" documentId="13_ncr:1_{AF84F743-8357-42B9-878A-9D57CDE32001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!참조_ENUM" sheetId="1" r:id="rId1"/>
    <sheet name="!l2d_char_skin" sheetId="2" r:id="rId2"/>
    <sheet name="!l2d_love_state" sheetId="3" r:id="rId3"/>
    <sheet name="!l2d_skin_ani_state" sheetId="4" r:id="rId4"/>
    <sheet name="!l2d_interaction_base" sheetId="5" r:id="rId5"/>
    <sheet name="!l2d_interaction_memorial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CpXrmDM1pgFiRvZIi+juaEJeRTBEAtsgo5ChwCXrIdo="/>
    </ext>
  </extLst>
</workbook>
</file>

<file path=xl/calcChain.xml><?xml version="1.0" encoding="utf-8"?>
<calcChain xmlns="http://schemas.openxmlformats.org/spreadsheetml/2006/main">
  <c r="G14" i="6" l="1" a="1"/>
  <c r="G14" i="6" s="1"/>
  <c r="E14" i="6" a="1"/>
  <c r="E14" i="6" s="1"/>
  <c r="G13" i="6" a="1"/>
  <c r="G13" i="6" s="1"/>
  <c r="E13" i="6" a="1"/>
  <c r="E13" i="6" s="1"/>
  <c r="G12" i="6" a="1"/>
  <c r="G12" i="6" s="1"/>
  <c r="E12" i="6" a="1"/>
  <c r="E12" i="6" s="1"/>
  <c r="G11" i="6" a="1"/>
  <c r="G11" i="6" s="1"/>
  <c r="E11" i="6" a="1"/>
  <c r="E11" i="6" s="1"/>
  <c r="G10" i="6" a="1"/>
  <c r="G10" i="6" s="1"/>
  <c r="E10" i="6" a="1"/>
  <c r="E10" i="6" s="1"/>
  <c r="G9" i="6" a="1"/>
  <c r="G9" i="6" s="1"/>
  <c r="E9" i="6" a="1"/>
  <c r="E9" i="6" s="1"/>
  <c r="G8" i="6" a="1"/>
  <c r="G8" i="6" s="1"/>
  <c r="E8" i="6" a="1"/>
  <c r="E8" i="6" s="1"/>
  <c r="G7" i="6" a="1"/>
  <c r="G7" i="6" s="1"/>
  <c r="E7" i="6" a="1"/>
  <c r="E7" i="6" s="1"/>
  <c r="G6" i="6" a="1"/>
  <c r="G6" i="6" s="1"/>
  <c r="E6" i="6" a="1"/>
  <c r="E6" i="6" s="1"/>
  <c r="G5" i="6" a="1"/>
  <c r="G5" i="6" s="1"/>
  <c r="E5" i="6" a="1"/>
  <c r="E5" i="6" s="1"/>
  <c r="G10" i="5" a="1"/>
  <c r="G10" i="5" s="1"/>
  <c r="E10" i="5" a="1"/>
  <c r="E10" i="5" s="1"/>
  <c r="G9" i="5" a="1"/>
  <c r="G9" i="5" s="1"/>
  <c r="E9" i="5" a="1"/>
  <c r="E9" i="5" s="1"/>
  <c r="G8" i="5" a="1"/>
  <c r="G8" i="5" s="1"/>
  <c r="E8" i="5" a="1"/>
  <c r="E8" i="5" s="1"/>
  <c r="G7" i="5" a="1"/>
  <c r="G7" i="5" s="1"/>
  <c r="E7" i="5" a="1"/>
  <c r="E7" i="5" s="1"/>
  <c r="G6" i="5" a="1"/>
  <c r="G6" i="5" s="1"/>
  <c r="E6" i="5" a="1"/>
  <c r="E6" i="5" s="1"/>
  <c r="G5" i="5" a="1"/>
  <c r="G5" i="5" s="1"/>
  <c r="E5" i="5" a="1"/>
  <c r="E5" i="5" s="1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E16" i="3"/>
  <c r="E15" i="3"/>
  <c r="E14" i="3"/>
  <c r="E13" i="3"/>
  <c r="E12" i="3"/>
  <c r="E11" i="3"/>
  <c r="E10" i="3"/>
  <c r="C9" i="3" a="1"/>
  <c r="C9" i="3" s="1"/>
  <c r="E9" i="3" s="1"/>
  <c r="C8" i="3" a="1"/>
  <c r="C8" i="3" s="1"/>
  <c r="C7" i="3" a="1"/>
  <c r="C7" i="3" s="1"/>
  <c r="E7" i="3" s="1"/>
  <c r="E8" i="3" s="1"/>
  <c r="C6" i="3" a="1"/>
  <c r="C6" i="3" s="1"/>
  <c r="C5" i="3" a="1"/>
  <c r="C5" i="3" s="1"/>
  <c r="E5" i="3" s="1"/>
  <c r="E6" i="3" s="1"/>
</calcChain>
</file>

<file path=xl/sharedStrings.xml><?xml version="1.0" encoding="utf-8"?>
<sst xmlns="http://schemas.openxmlformats.org/spreadsheetml/2006/main" count="470" uniqueCount="224">
  <si>
    <t>TOUCH_GESTURE_TYPE</t>
  </si>
  <si>
    <t>TOUCH_BODY_TYPE</t>
  </si>
  <si>
    <t>LOVE_LEVEL_TYPE</t>
  </si>
  <si>
    <t>FACIAL_TYPE</t>
  </si>
  <si>
    <t>REACTION_ANI_TYPE</t>
  </si>
  <si>
    <t>터치 종류 구분</t>
  </si>
  <si>
    <t>신체 터치 부위 구분</t>
  </si>
  <si>
    <t>캐릭터 상태 타입</t>
  </si>
  <si>
    <t>캐릭터 표정 타입</t>
  </si>
  <si>
    <t>캐릭터 반응 애니 타입</t>
  </si>
  <si>
    <t>type</t>
  </si>
  <si>
    <t>value</t>
  </si>
  <si>
    <t>comment</t>
  </si>
  <si>
    <t>NONE</t>
  </si>
  <si>
    <t>캐릭터 클릭이지만, 퍼즐 클릭이 아님</t>
  </si>
  <si>
    <t>CLICK</t>
  </si>
  <si>
    <t>1 OnClick</t>
  </si>
  <si>
    <t>BODY</t>
  </si>
  <si>
    <t>1 몸체</t>
  </si>
  <si>
    <t>NORMAL</t>
  </si>
  <si>
    <t>1 어색함</t>
  </si>
  <si>
    <t>1 보통</t>
  </si>
  <si>
    <t>CHAR_REACTION_TYPE_01</t>
  </si>
  <si>
    <t>1 타입</t>
  </si>
  <si>
    <t>DOUBLE_CLICK</t>
  </si>
  <si>
    <t>2 DoubleClick</t>
  </si>
  <si>
    <t>BREAST</t>
  </si>
  <si>
    <t>2 가슴</t>
  </si>
  <si>
    <t>FRIENDLINESS</t>
  </si>
  <si>
    <t>2 친근함</t>
  </si>
  <si>
    <t>JOY</t>
  </si>
  <si>
    <t>2 기쁨</t>
  </si>
  <si>
    <t>CHAR_REACTION_TYPE_02</t>
  </si>
  <si>
    <t>2 타입</t>
  </si>
  <si>
    <t>PUSH_DOWN</t>
  </si>
  <si>
    <t>3 PushDown(누른 채로 1초 이상)</t>
  </si>
  <si>
    <t>HEAD</t>
  </si>
  <si>
    <t>3 머리</t>
  </si>
  <si>
    <t>CLOSENESS</t>
  </si>
  <si>
    <t>3 절친함</t>
  </si>
  <si>
    <t>JOY_GREAT</t>
  </si>
  <si>
    <t>3 아주 기쁨</t>
  </si>
  <si>
    <t>CHAR_REACTION_TYPE_03</t>
  </si>
  <si>
    <t>3 타입</t>
  </si>
  <si>
    <t>DRAG</t>
  </si>
  <si>
    <t>4 Drag</t>
  </si>
  <si>
    <t>MOUTH</t>
  </si>
  <si>
    <t>4 입</t>
  </si>
  <si>
    <t>LIKE</t>
  </si>
  <si>
    <t>4 좋아함</t>
  </si>
  <si>
    <t>SAD</t>
  </si>
  <si>
    <t>4 슬픔</t>
  </si>
  <si>
    <t>CHAR_REACTION_TYPE_04</t>
  </si>
  <si>
    <t>4 타입</t>
  </si>
  <si>
    <t>PELVIS</t>
  </si>
  <si>
    <t>5 골반</t>
  </si>
  <si>
    <t>LOVE</t>
  </si>
  <si>
    <t>5 사랑함</t>
  </si>
  <si>
    <t>SAD_GREAT</t>
  </si>
  <si>
    <t>5 아주 슬픔</t>
  </si>
  <si>
    <t>CHAR_REACTION_TYPE_05</t>
  </si>
  <si>
    <t>5 타입</t>
  </si>
  <si>
    <t>LEG</t>
  </si>
  <si>
    <t>6 다리</t>
  </si>
  <si>
    <t>ANGER</t>
  </si>
  <si>
    <t>6 분노</t>
  </si>
  <si>
    <t>CHAR_REACTION_TYPE_06</t>
  </si>
  <si>
    <t>6 타입</t>
  </si>
  <si>
    <t>EYE</t>
  </si>
  <si>
    <t>7 눈</t>
  </si>
  <si>
    <t>ANGER_GREAT</t>
  </si>
  <si>
    <t>7 극대노</t>
  </si>
  <si>
    <t>CHAR_REACTION_TYPE_07</t>
  </si>
  <si>
    <t>7 타입</t>
  </si>
  <si>
    <t>NOSE</t>
  </si>
  <si>
    <t>8 코</t>
  </si>
  <si>
    <t>FRUSTRATION</t>
  </si>
  <si>
    <t>8 좌절</t>
  </si>
  <si>
    <t>CHAR_REACTION_TYPE_08</t>
  </si>
  <si>
    <t>8 타입</t>
  </si>
  <si>
    <t>EAR</t>
  </si>
  <si>
    <t>9 귀</t>
  </si>
  <si>
    <t>FRUSTRATION_GREAT</t>
  </si>
  <si>
    <t>9 크게 좌절</t>
  </si>
  <si>
    <t>CHAR_REACTION_TYPE_09</t>
  </si>
  <si>
    <t>9 타입</t>
  </si>
  <si>
    <t>CHEEK</t>
  </si>
  <si>
    <t>10 볼</t>
  </si>
  <si>
    <t>PANIC</t>
  </si>
  <si>
    <t>10 공황상태</t>
  </si>
  <si>
    <t>CHAR_REACTION_TYPE_10</t>
  </si>
  <si>
    <t>10 타입</t>
  </si>
  <si>
    <t>JAW</t>
  </si>
  <si>
    <t>11 턱</t>
  </si>
  <si>
    <t>HAPPY</t>
  </si>
  <si>
    <t>11 행복</t>
  </si>
  <si>
    <t>CHAR_REACTION_TYPE_11</t>
  </si>
  <si>
    <t>11 타입</t>
  </si>
  <si>
    <t>BROW</t>
  </si>
  <si>
    <t>12 이마</t>
  </si>
  <si>
    <t>WAIT_LONG</t>
  </si>
  <si>
    <t>12 따분함</t>
  </si>
  <si>
    <t>CHAR_REACTION_TYPE_12</t>
  </si>
  <si>
    <t>12 타입</t>
  </si>
  <si>
    <t>FACE</t>
  </si>
  <si>
    <t>13 얼굴</t>
  </si>
  <si>
    <t>CHAR_REACTION_TYPE_13</t>
  </si>
  <si>
    <t>13 타입</t>
  </si>
  <si>
    <t>HIP</t>
  </si>
  <si>
    <t>14 엉덩이</t>
  </si>
  <si>
    <t>CHAR_REACTION_TYPE_14</t>
  </si>
  <si>
    <t>14 타입</t>
  </si>
  <si>
    <t>BRA</t>
  </si>
  <si>
    <t>15 브라</t>
  </si>
  <si>
    <t>CHAR_REACTION_TYPE_15</t>
  </si>
  <si>
    <t>15 타입</t>
  </si>
  <si>
    <t>PANTY</t>
  </si>
  <si>
    <t>16 팬티</t>
  </si>
  <si>
    <t>HORN</t>
  </si>
  <si>
    <t>17 뿔</t>
  </si>
  <si>
    <t>TOY</t>
  </si>
  <si>
    <t>18 꼬리</t>
  </si>
  <si>
    <t>PROP_1</t>
  </si>
  <si>
    <t>19 기타 소품 및 의상 1</t>
  </si>
  <si>
    <t>PROP_2</t>
  </si>
  <si>
    <t>20 기타 소품 및 의상 2</t>
  </si>
  <si>
    <t>PROP_3</t>
  </si>
  <si>
    <t>21 기타 소품 및 의상 3</t>
  </si>
  <si>
    <t>PROP_4</t>
  </si>
  <si>
    <t>22 기타 소품 및 의상 4</t>
  </si>
  <si>
    <t>캐릭터</t>
  </si>
  <si>
    <t>L2d 스킨 아이디</t>
  </si>
  <si>
    <t>캐릭 스킨명</t>
  </si>
  <si>
    <t>스킨 프리팹 경로</t>
  </si>
  <si>
    <t>스킨 전용 배경 경로</t>
  </si>
  <si>
    <t>스킨 전용 인트로 경로</t>
  </si>
  <si>
    <t>int</t>
  </si>
  <si>
    <t>string</t>
  </si>
  <si>
    <t>#character_id</t>
  </si>
  <si>
    <t>#character_info</t>
  </si>
  <si>
    <t>l2d_id</t>
  </si>
  <si>
    <t>#skin_info</t>
  </si>
  <si>
    <t>l2d_path</t>
  </si>
  <si>
    <t>루시아</t>
  </si>
  <si>
    <t>루시아_스탠딩_01</t>
  </si>
  <si>
    <t>루시아_서약_01</t>
  </si>
  <si>
    <t>Assets/AssetResources/Prefabs/Memorial/Memorial_BG</t>
  </si>
  <si>
    <t>모리나</t>
  </si>
  <si>
    <t>모리나_스탠딩_01</t>
  </si>
  <si>
    <t>모리나_서약_01</t>
  </si>
  <si>
    <t>상호작용이 진행되는 L2d 스킨 아이디</t>
  </si>
  <si>
    <t>캐릭터 호감도 타입</t>
  </si>
  <si>
    <t>호감도 타입</t>
  </si>
  <si>
    <t>기본 상태 아이디</t>
  </si>
  <si>
    <t>ENUM:LIVE_LEVEL_TYPE:NONE</t>
  </si>
  <si>
    <t>love_level_type</t>
  </si>
  <si>
    <t>#love_level_type</t>
  </si>
  <si>
    <t>state_id</t>
  </si>
  <si>
    <t>캐릭터 스킨 정보</t>
  </si>
  <si>
    <t>캐릭터 호감도 체크</t>
  </si>
  <si>
    <t>상태 id</t>
  </si>
  <si>
    <t>캐릭터 및 스킨 별 특징에 따라 다른 상태가 있을 수 있음</t>
  </si>
  <si>
    <t>기본 idle 애니 ID</t>
  </si>
  <si>
    <t>interaction_group_id</t>
  </si>
  <si>
    <t>int[]</t>
  </si>
  <si>
    <t>long</t>
  </si>
  <si>
    <t>#char_skin_info</t>
  </si>
  <si>
    <t>#state_info</t>
  </si>
  <si>
    <t>base_ani_id</t>
  </si>
  <si>
    <t>루시아_스탠딩</t>
  </si>
  <si>
    <t>기본 대기</t>
  </si>
  <si>
    <t>루시아_서약</t>
  </si>
  <si>
    <t>1200002001, 1200002002, 1200002003</t>
  </si>
  <si>
    <t>자세 변환 1</t>
  </si>
  <si>
    <t>자세 변환 2</t>
  </si>
  <si>
    <t>자세 변환 3</t>
  </si>
  <si>
    <t>자세 변환 4</t>
  </si>
  <si>
    <t>모리나_스탠딩</t>
  </si>
  <si>
    <t>모리나_서약</t>
  </si>
  <si>
    <t>상태 정보</t>
  </si>
  <si>
    <t>터치 부위 타입</t>
  </si>
  <si>
    <t>터치 형태 타입 1</t>
  </si>
  <si>
    <t>터치 반응 애니 id</t>
  </si>
  <si>
    <t>터치 반응 애니 타입-설명</t>
  </si>
  <si>
    <t>터치 반응 페이셜 id</t>
  </si>
  <si>
    <t>터치 반응 페이셜 설명</t>
  </si>
  <si>
    <t>애니 재생 후, 변환될 상태 id</t>
  </si>
  <si>
    <t>touch_type_01</t>
  </si>
  <si>
    <t>#touch_type_01</t>
  </si>
  <si>
    <t>gescure_type_01</t>
  </si>
  <si>
    <t>#gescure_type_01</t>
  </si>
  <si>
    <t>reaction_ani_id</t>
  </si>
  <si>
    <t>#reaction_ani_info</t>
  </si>
  <si>
    <t>reaction_facial_id</t>
  </si>
  <si>
    <t>#reaction_facial_info</t>
  </si>
  <si>
    <t>after_state_id</t>
  </si>
  <si>
    <t>어색_움찔</t>
  </si>
  <si>
    <t>어색_크게 당황</t>
  </si>
  <si>
    <t>어색_크게 당황_가슴 가리기</t>
  </si>
  <si>
    <t>어색_크게 당황_골반 가리기</t>
  </si>
  <si>
    <t>친근_고개 갸웃</t>
  </si>
  <si>
    <t>친근_의문(왜 불러?)</t>
  </si>
  <si>
    <t>친근_살짝_가슴 가리기</t>
  </si>
  <si>
    <t>친근_부끄러워 함</t>
  </si>
  <si>
    <t>친근_살짝_골반 가리기</t>
  </si>
  <si>
    <t>인터렉션 설명</t>
  </si>
  <si>
    <t>드래그 애니메이션 이름</t>
  </si>
  <si>
    <t>#interaction_info</t>
  </si>
  <si>
    <t>drag_animation_name</t>
  </si>
  <si>
    <t>비퍼즐 부위 클릭</t>
  </si>
  <si>
    <t>가슴 클릭 시</t>
  </si>
  <si>
    <t>얼굴 클릭 시</t>
  </si>
  <si>
    <t>엉덩이 클릭 시</t>
  </si>
  <si>
    <t>다리 클릭 시</t>
  </si>
  <si>
    <t>다리 드래그 시(문지를 때)</t>
  </si>
  <si>
    <t>브라 드래그 시(잡고 움직일 때)</t>
  </si>
  <si>
    <t>루시아_서약_02</t>
  </si>
  <si>
    <t>루시아_서약_03</t>
  </si>
  <si>
    <t>L2d_Char_Skin_Data</t>
    <phoneticPr fontId="6" type="noConversion"/>
  </si>
  <si>
    <t>L2d_Love_State_Data</t>
    <phoneticPr fontId="6" type="noConversion"/>
  </si>
  <si>
    <t>L2d_Skin_Ani_State_Data</t>
    <phoneticPr fontId="6" type="noConversion"/>
  </si>
  <si>
    <t>L2d_Interaction_Base_Data</t>
    <phoneticPr fontId="6" type="noConversion"/>
  </si>
  <si>
    <t>int</t>
    <phoneticPr fontId="6" type="noConversion"/>
  </si>
  <si>
    <t>Assets/AssetResources/Prefabs/Memorial/Lucia/Memorial_Dev2_Lucia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</si>
</sst>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</font>
    <font>
      <b/>
      <sz val="11"/>
      <color theme="1"/>
      <name val="Malgun Gothic"/>
      <family val="3"/>
      <charset val="129"/>
    </font>
    <font>
      <b/>
      <sz val="11"/>
      <color theme="0"/>
      <name val="Malgun Gothic"/>
      <family val="3"/>
      <charset val="129"/>
    </font>
    <font>
      <b/>
      <sz val="11"/>
      <color rgb="FFFFFFFF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7B7B7B"/>
        <bgColor rgb="FF7B7B7B"/>
      </patternFill>
    </fill>
    <fill>
      <patternFill patternType="solid">
        <fgColor rgb="FFC5E0B3"/>
        <bgColor rgb="FFC5E0B3"/>
      </patternFill>
    </fill>
    <fill>
      <patternFill patternType="solid">
        <fgColor rgb="FF2E75B5"/>
        <bgColor rgb="FF2E75B5"/>
      </patternFill>
    </fill>
    <fill>
      <patternFill patternType="solid">
        <fgColor rgb="FFDADADA"/>
        <bgColor rgb="FFDADADA"/>
      </patternFill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  <fill>
      <patternFill patternType="solid">
        <fgColor rgb="FFD9D9D9"/>
        <bgColor rgb="FFD9D9D9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/>
    <xf numFmtId="0" fontId="1" fillId="2" borderId="2" xfId="0" applyFont="1" applyFill="1" applyBorder="1"/>
    <xf numFmtId="0" fontId="2" fillId="0" borderId="0" xfId="0" applyFont="1"/>
    <xf numFmtId="0" fontId="3" fillId="6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9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10" xfId="0" applyFont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11" borderId="16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left" vertical="center"/>
    </xf>
    <xf numFmtId="0" fontId="1" fillId="11" borderId="8" xfId="0" applyFont="1" applyFill="1" applyBorder="1" applyAlignment="1">
      <alignment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9" borderId="18" xfId="0" applyFont="1" applyFill="1" applyBorder="1" applyAlignment="1">
      <alignment horizontal="center" vertical="center"/>
    </xf>
    <xf numFmtId="0" fontId="1" fillId="9" borderId="15" xfId="0" applyFont="1" applyFill="1" applyBorder="1" applyAlignment="1">
      <alignment horizontal="right" vertical="center"/>
    </xf>
    <xf numFmtId="0" fontId="1" fillId="0" borderId="18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1" fillId="0" borderId="15" xfId="0" applyFont="1" applyBorder="1" applyAlignment="1">
      <alignment horizontal="right" vertical="center"/>
    </xf>
    <xf numFmtId="0" fontId="1" fillId="9" borderId="8" xfId="0" applyFont="1" applyFill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10" borderId="11" xfId="0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right" vertical="center"/>
    </xf>
    <xf numFmtId="0" fontId="1" fillId="0" borderId="19" xfId="0" applyFont="1" applyBorder="1" applyAlignment="1">
      <alignment horizontal="right" vertical="center"/>
    </xf>
    <xf numFmtId="0" fontId="1" fillId="1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right" vertical="center"/>
    </xf>
    <xf numFmtId="0" fontId="1" fillId="0" borderId="20" xfId="0" applyFont="1" applyBorder="1" applyAlignment="1">
      <alignment horizontal="right" vertical="center"/>
    </xf>
    <xf numFmtId="0" fontId="3" fillId="6" borderId="22" xfId="0" applyFont="1" applyFill="1" applyBorder="1" applyAlignment="1">
      <alignment horizontal="center" vertical="center"/>
    </xf>
    <xf numFmtId="0" fontId="4" fillId="6" borderId="2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8" borderId="23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right" vertical="center"/>
    </xf>
    <xf numFmtId="0" fontId="1" fillId="0" borderId="11" xfId="0" applyFont="1" applyBorder="1"/>
    <xf numFmtId="0" fontId="1" fillId="12" borderId="11" xfId="0" applyFont="1" applyFill="1" applyBorder="1"/>
    <xf numFmtId="0" fontId="1" fillId="13" borderId="24" xfId="0" applyFont="1" applyFill="1" applyBorder="1" applyAlignment="1">
      <alignment vertical="center"/>
    </xf>
    <xf numFmtId="0" fontId="2" fillId="0" borderId="25" xfId="0" applyFont="1" applyBorder="1"/>
    <xf numFmtId="0" fontId="1" fillId="9" borderId="26" xfId="0" applyFont="1" applyFill="1" applyBorder="1" applyAlignment="1">
      <alignment horizontal="right" vertical="center"/>
    </xf>
    <xf numFmtId="0" fontId="1" fillId="9" borderId="27" xfId="0" applyFont="1" applyFill="1" applyBorder="1" applyAlignment="1">
      <alignment horizontal="right" vertical="center"/>
    </xf>
    <xf numFmtId="0" fontId="1" fillId="12" borderId="2" xfId="0" applyFont="1" applyFill="1" applyBorder="1"/>
    <xf numFmtId="0" fontId="1" fillId="13" borderId="22" xfId="0" applyFont="1" applyFill="1" applyBorder="1" applyAlignment="1">
      <alignment vertical="center"/>
    </xf>
    <xf numFmtId="0" fontId="2" fillId="0" borderId="2" xfId="0" applyFont="1" applyBorder="1"/>
    <xf numFmtId="0" fontId="2" fillId="0" borderId="28" xfId="0" applyFont="1" applyBorder="1"/>
    <xf numFmtId="0" fontId="1" fillId="0" borderId="13" xfId="0" applyFont="1" applyBorder="1" applyAlignment="1">
      <alignment horizontal="right" vertical="center"/>
    </xf>
    <xf numFmtId="0" fontId="1" fillId="9" borderId="17" xfId="0" applyFont="1" applyFill="1" applyBorder="1" applyAlignment="1">
      <alignment horizontal="right" vertical="center"/>
    </xf>
    <xf numFmtId="0" fontId="1" fillId="9" borderId="29" xfId="0" applyFont="1" applyFill="1" applyBorder="1" applyAlignment="1">
      <alignment horizontal="right" vertical="center"/>
    </xf>
    <xf numFmtId="0" fontId="1" fillId="9" borderId="6" xfId="0" applyFont="1" applyFill="1" applyBorder="1" applyAlignment="1">
      <alignment horizontal="right" vertical="center"/>
    </xf>
    <xf numFmtId="0" fontId="1" fillId="0" borderId="30" xfId="0" applyFont="1" applyBorder="1" applyAlignment="1">
      <alignment horizontal="right" vertical="center"/>
    </xf>
    <xf numFmtId="0" fontId="1" fillId="9" borderId="9" xfId="0" applyFont="1" applyFill="1" applyBorder="1" applyAlignment="1">
      <alignment horizontal="right" vertical="center"/>
    </xf>
    <xf numFmtId="0" fontId="1" fillId="0" borderId="17" xfId="0" applyFont="1" applyBorder="1"/>
    <xf numFmtId="0" fontId="1" fillId="12" borderId="17" xfId="0" applyFont="1" applyFill="1" applyBorder="1"/>
    <xf numFmtId="0" fontId="1" fillId="13" borderId="31" xfId="0" applyFont="1" applyFill="1" applyBorder="1" applyAlignment="1">
      <alignment vertical="center"/>
    </xf>
    <xf numFmtId="0" fontId="2" fillId="0" borderId="17" xfId="0" applyFont="1" applyBorder="1"/>
    <xf numFmtId="0" fontId="2" fillId="0" borderId="32" xfId="0" applyFont="1" applyBorder="1"/>
    <xf numFmtId="0" fontId="3" fillId="6" borderId="2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0" xfId="0" applyFont="1" applyBorder="1" applyAlignment="1">
      <alignment horizontal="right" vertical="center"/>
    </xf>
    <xf numFmtId="0" fontId="1" fillId="9" borderId="11" xfId="0" applyFont="1" applyFill="1" applyBorder="1" applyAlignment="1">
      <alignment horizontal="right" vertical="center"/>
    </xf>
    <xf numFmtId="0" fontId="2" fillId="0" borderId="33" xfId="0" applyFont="1" applyBorder="1"/>
    <xf numFmtId="0" fontId="7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00"/>
  <sheetViews>
    <sheetView workbookViewId="0"/>
  </sheetViews>
  <sheetFormatPr defaultColWidth="14.42578125" defaultRowHeight="15" customHeight="1"/>
  <cols>
    <col min="1" max="1" width="21.140625" customWidth="1"/>
    <col min="2" max="2" width="6.42578125" customWidth="1"/>
    <col min="3" max="3" width="33.28515625" customWidth="1"/>
    <col min="4" max="4" width="8.7109375" customWidth="1"/>
    <col min="5" max="5" width="18.42578125" customWidth="1"/>
    <col min="6" max="6" width="6.42578125" customWidth="1"/>
    <col min="7" max="7" width="48" customWidth="1"/>
    <col min="8" max="8" width="8.7109375" customWidth="1"/>
    <col min="9" max="9" width="24.42578125" customWidth="1"/>
    <col min="10" max="10" width="6.42578125" customWidth="1"/>
    <col min="11" max="11" width="11.7109375" customWidth="1"/>
    <col min="12" max="12" width="8.7109375" customWidth="1"/>
    <col min="13" max="13" width="21" customWidth="1"/>
    <col min="14" max="14" width="6.42578125" customWidth="1"/>
    <col min="15" max="15" width="24.140625" customWidth="1"/>
    <col min="16" max="16" width="8.7109375" customWidth="1"/>
    <col min="17" max="17" width="29.28515625" customWidth="1"/>
    <col min="18" max="18" width="7.28515625" customWidth="1"/>
    <col min="19" max="19" width="16.7109375" customWidth="1"/>
    <col min="20" max="20" width="8.7109375" customWidth="1"/>
    <col min="21" max="21" width="11.42578125" customWidth="1"/>
    <col min="22" max="26" width="8.7109375" customWidth="1"/>
  </cols>
  <sheetData>
    <row r="1" spans="1:19" ht="16.5" customHeight="1">
      <c r="A1" s="1" t="s">
        <v>0</v>
      </c>
      <c r="B1" s="1"/>
      <c r="C1" s="1"/>
      <c r="E1" s="1" t="s">
        <v>1</v>
      </c>
      <c r="F1" s="1"/>
      <c r="G1" s="1"/>
      <c r="I1" s="1" t="s">
        <v>2</v>
      </c>
      <c r="J1" s="1"/>
      <c r="K1" s="1"/>
      <c r="M1" s="2" t="s">
        <v>3</v>
      </c>
      <c r="N1" s="2"/>
      <c r="O1" s="2"/>
      <c r="P1" s="3"/>
      <c r="Q1" s="2" t="s">
        <v>4</v>
      </c>
      <c r="R1" s="2"/>
      <c r="S1" s="2"/>
    </row>
    <row r="2" spans="1:19" ht="16.5" customHeight="1">
      <c r="A2" s="4" t="s">
        <v>5</v>
      </c>
      <c r="B2" s="1"/>
      <c r="C2" s="1"/>
      <c r="E2" s="4" t="s">
        <v>6</v>
      </c>
      <c r="F2" s="1"/>
      <c r="G2" s="1"/>
      <c r="I2" s="5" t="s">
        <v>7</v>
      </c>
      <c r="J2" s="1"/>
      <c r="K2" s="1"/>
      <c r="M2" s="6" t="s">
        <v>8</v>
      </c>
      <c r="N2" s="2"/>
      <c r="O2" s="2"/>
      <c r="P2" s="3"/>
      <c r="Q2" s="6" t="s">
        <v>9</v>
      </c>
      <c r="R2" s="2"/>
      <c r="S2" s="2"/>
    </row>
    <row r="3" spans="1:19" ht="16.5" customHeight="1">
      <c r="A3" s="7" t="s">
        <v>10</v>
      </c>
      <c r="B3" s="7" t="s">
        <v>11</v>
      </c>
      <c r="C3" s="8" t="s">
        <v>12</v>
      </c>
      <c r="E3" s="7" t="s">
        <v>10</v>
      </c>
      <c r="F3" s="7" t="s">
        <v>11</v>
      </c>
      <c r="G3" s="8" t="s">
        <v>12</v>
      </c>
      <c r="I3" s="7" t="s">
        <v>10</v>
      </c>
      <c r="J3" s="7" t="s">
        <v>11</v>
      </c>
      <c r="K3" s="8" t="s">
        <v>12</v>
      </c>
      <c r="M3" s="9" t="s">
        <v>10</v>
      </c>
      <c r="N3" s="9" t="s">
        <v>11</v>
      </c>
      <c r="O3" s="9" t="s">
        <v>12</v>
      </c>
      <c r="P3" s="3"/>
      <c r="Q3" s="9" t="s">
        <v>10</v>
      </c>
      <c r="R3" s="9" t="s">
        <v>11</v>
      </c>
      <c r="S3" s="9" t="s">
        <v>12</v>
      </c>
    </row>
    <row r="4" spans="1:19" ht="16.5" customHeight="1">
      <c r="A4" s="10" t="s">
        <v>13</v>
      </c>
      <c r="B4" s="10">
        <v>0</v>
      </c>
      <c r="C4" s="10" t="s">
        <v>13</v>
      </c>
      <c r="E4" s="10" t="s">
        <v>13</v>
      </c>
      <c r="F4" s="10">
        <v>0</v>
      </c>
      <c r="G4" s="10" t="s">
        <v>14</v>
      </c>
      <c r="I4" s="10" t="s">
        <v>13</v>
      </c>
      <c r="J4" s="10">
        <v>0</v>
      </c>
      <c r="K4" s="10" t="s">
        <v>13</v>
      </c>
      <c r="M4" s="6" t="s">
        <v>13</v>
      </c>
      <c r="N4" s="6">
        <v>0</v>
      </c>
      <c r="O4" s="6" t="s">
        <v>13</v>
      </c>
      <c r="P4" s="3"/>
      <c r="Q4" s="6" t="s">
        <v>13</v>
      </c>
      <c r="R4" s="6">
        <v>0</v>
      </c>
      <c r="S4" s="6" t="s">
        <v>13</v>
      </c>
    </row>
    <row r="5" spans="1:19" ht="16.5" customHeight="1">
      <c r="A5" s="10" t="s">
        <v>15</v>
      </c>
      <c r="B5" s="10">
        <v>1</v>
      </c>
      <c r="C5" s="10" t="s">
        <v>16</v>
      </c>
      <c r="E5" s="10" t="s">
        <v>17</v>
      </c>
      <c r="F5" s="10">
        <v>1</v>
      </c>
      <c r="G5" s="10" t="s">
        <v>18</v>
      </c>
      <c r="I5" s="10" t="s">
        <v>19</v>
      </c>
      <c r="J5" s="10">
        <v>1</v>
      </c>
      <c r="K5" s="10" t="s">
        <v>20</v>
      </c>
      <c r="M5" s="6" t="s">
        <v>19</v>
      </c>
      <c r="N5" s="6">
        <v>1</v>
      </c>
      <c r="O5" s="6" t="s">
        <v>21</v>
      </c>
      <c r="P5" s="3"/>
      <c r="Q5" s="6" t="s">
        <v>22</v>
      </c>
      <c r="R5" s="6">
        <v>1</v>
      </c>
      <c r="S5" s="6" t="s">
        <v>23</v>
      </c>
    </row>
    <row r="6" spans="1:19" ht="16.5" customHeight="1">
      <c r="A6" s="10" t="s">
        <v>24</v>
      </c>
      <c r="B6" s="10">
        <v>2</v>
      </c>
      <c r="C6" s="10" t="s">
        <v>25</v>
      </c>
      <c r="E6" s="10" t="s">
        <v>26</v>
      </c>
      <c r="F6" s="10">
        <v>2</v>
      </c>
      <c r="G6" s="10" t="s">
        <v>27</v>
      </c>
      <c r="I6" s="10" t="s">
        <v>28</v>
      </c>
      <c r="J6" s="11">
        <v>2</v>
      </c>
      <c r="K6" s="10" t="s">
        <v>29</v>
      </c>
      <c r="M6" s="6" t="s">
        <v>30</v>
      </c>
      <c r="N6" s="12">
        <v>2</v>
      </c>
      <c r="O6" s="6" t="s">
        <v>31</v>
      </c>
      <c r="P6" s="3"/>
      <c r="Q6" s="6" t="s">
        <v>32</v>
      </c>
      <c r="R6" s="12">
        <v>2</v>
      </c>
      <c r="S6" s="6" t="s">
        <v>33</v>
      </c>
    </row>
    <row r="7" spans="1:19" ht="16.5" customHeight="1">
      <c r="A7" s="10" t="s">
        <v>34</v>
      </c>
      <c r="B7" s="10">
        <v>3</v>
      </c>
      <c r="C7" s="10" t="s">
        <v>35</v>
      </c>
      <c r="E7" s="10" t="s">
        <v>36</v>
      </c>
      <c r="F7" s="10">
        <v>3</v>
      </c>
      <c r="G7" s="10" t="s">
        <v>37</v>
      </c>
      <c r="I7" s="10" t="s">
        <v>38</v>
      </c>
      <c r="J7" s="10">
        <v>3</v>
      </c>
      <c r="K7" s="10" t="s">
        <v>39</v>
      </c>
      <c r="M7" s="6" t="s">
        <v>40</v>
      </c>
      <c r="N7" s="6">
        <v>3</v>
      </c>
      <c r="O7" s="6" t="s">
        <v>41</v>
      </c>
      <c r="P7" s="3"/>
      <c r="Q7" s="6" t="s">
        <v>42</v>
      </c>
      <c r="R7" s="6">
        <v>3</v>
      </c>
      <c r="S7" s="6" t="s">
        <v>43</v>
      </c>
    </row>
    <row r="8" spans="1:19" ht="16.5" customHeight="1">
      <c r="A8" s="10" t="s">
        <v>44</v>
      </c>
      <c r="B8" s="10">
        <v>4</v>
      </c>
      <c r="C8" s="10" t="s">
        <v>45</v>
      </c>
      <c r="E8" s="10" t="s">
        <v>46</v>
      </c>
      <c r="F8" s="10">
        <v>4</v>
      </c>
      <c r="G8" s="10" t="s">
        <v>47</v>
      </c>
      <c r="I8" s="10" t="s">
        <v>48</v>
      </c>
      <c r="J8" s="10">
        <v>4</v>
      </c>
      <c r="K8" s="10" t="s">
        <v>49</v>
      </c>
      <c r="M8" s="6" t="s">
        <v>50</v>
      </c>
      <c r="N8" s="6">
        <v>4</v>
      </c>
      <c r="O8" s="6" t="s">
        <v>51</v>
      </c>
      <c r="P8" s="3"/>
      <c r="Q8" s="6" t="s">
        <v>52</v>
      </c>
      <c r="R8" s="6">
        <v>4</v>
      </c>
      <c r="S8" s="6" t="s">
        <v>53</v>
      </c>
    </row>
    <row r="9" spans="1:19" ht="16.5" customHeight="1">
      <c r="A9" s="10"/>
      <c r="B9" s="10"/>
      <c r="C9" s="10"/>
      <c r="E9" s="10" t="s">
        <v>54</v>
      </c>
      <c r="F9" s="10">
        <v>5</v>
      </c>
      <c r="G9" s="10" t="s">
        <v>55</v>
      </c>
      <c r="I9" s="10" t="s">
        <v>56</v>
      </c>
      <c r="J9" s="10">
        <v>5</v>
      </c>
      <c r="K9" s="10" t="s">
        <v>57</v>
      </c>
      <c r="M9" s="6" t="s">
        <v>58</v>
      </c>
      <c r="N9" s="6">
        <v>5</v>
      </c>
      <c r="O9" s="6" t="s">
        <v>59</v>
      </c>
      <c r="P9" s="3"/>
      <c r="Q9" s="6" t="s">
        <v>60</v>
      </c>
      <c r="R9" s="6">
        <v>5</v>
      </c>
      <c r="S9" s="6" t="s">
        <v>61</v>
      </c>
    </row>
    <row r="10" spans="1:19" ht="16.5" customHeight="1">
      <c r="A10" s="10"/>
      <c r="B10" s="10"/>
      <c r="C10" s="10"/>
      <c r="E10" s="10" t="s">
        <v>62</v>
      </c>
      <c r="F10" s="10">
        <v>6</v>
      </c>
      <c r="G10" s="10" t="s">
        <v>63</v>
      </c>
      <c r="M10" s="6" t="s">
        <v>64</v>
      </c>
      <c r="N10" s="6">
        <v>6</v>
      </c>
      <c r="O10" s="6" t="s">
        <v>65</v>
      </c>
      <c r="P10" s="3"/>
      <c r="Q10" s="6" t="s">
        <v>66</v>
      </c>
      <c r="R10" s="6">
        <v>6</v>
      </c>
      <c r="S10" s="6" t="s">
        <v>67</v>
      </c>
    </row>
    <row r="11" spans="1:19" ht="16.5" customHeight="1">
      <c r="A11" s="10"/>
      <c r="B11" s="10"/>
      <c r="C11" s="10"/>
      <c r="E11" s="10" t="s">
        <v>68</v>
      </c>
      <c r="F11" s="10">
        <v>7</v>
      </c>
      <c r="G11" s="10" t="s">
        <v>69</v>
      </c>
      <c r="M11" s="6" t="s">
        <v>70</v>
      </c>
      <c r="N11" s="6">
        <v>7</v>
      </c>
      <c r="O11" s="6" t="s">
        <v>71</v>
      </c>
      <c r="P11" s="3"/>
      <c r="Q11" s="6" t="s">
        <v>72</v>
      </c>
      <c r="R11" s="6">
        <v>7</v>
      </c>
      <c r="S11" s="6" t="s">
        <v>73</v>
      </c>
    </row>
    <row r="12" spans="1:19" ht="16.5" customHeight="1">
      <c r="A12" s="10"/>
      <c r="B12" s="10"/>
      <c r="C12" s="10"/>
      <c r="E12" s="10" t="s">
        <v>74</v>
      </c>
      <c r="F12" s="10">
        <v>8</v>
      </c>
      <c r="G12" s="10" t="s">
        <v>75</v>
      </c>
      <c r="M12" s="6" t="s">
        <v>76</v>
      </c>
      <c r="N12" s="6">
        <v>8</v>
      </c>
      <c r="O12" s="6" t="s">
        <v>77</v>
      </c>
      <c r="P12" s="3"/>
      <c r="Q12" s="6" t="s">
        <v>78</v>
      </c>
      <c r="R12" s="6">
        <v>8</v>
      </c>
      <c r="S12" s="6" t="s">
        <v>79</v>
      </c>
    </row>
    <row r="13" spans="1:19" ht="16.5" customHeight="1">
      <c r="A13" s="10"/>
      <c r="B13" s="10"/>
      <c r="C13" s="10"/>
      <c r="E13" s="10" t="s">
        <v>80</v>
      </c>
      <c r="F13" s="10">
        <v>9</v>
      </c>
      <c r="G13" s="10" t="s">
        <v>81</v>
      </c>
      <c r="M13" s="6" t="s">
        <v>82</v>
      </c>
      <c r="N13" s="6">
        <v>9</v>
      </c>
      <c r="O13" s="6" t="s">
        <v>83</v>
      </c>
      <c r="P13" s="3"/>
      <c r="Q13" s="6" t="s">
        <v>84</v>
      </c>
      <c r="R13" s="6">
        <v>9</v>
      </c>
      <c r="S13" s="6" t="s">
        <v>85</v>
      </c>
    </row>
    <row r="14" spans="1:19" ht="16.5" customHeight="1">
      <c r="E14" s="10" t="s">
        <v>86</v>
      </c>
      <c r="F14" s="10">
        <v>10</v>
      </c>
      <c r="G14" s="10" t="s">
        <v>87</v>
      </c>
      <c r="M14" s="6" t="s">
        <v>88</v>
      </c>
      <c r="N14" s="6">
        <v>10</v>
      </c>
      <c r="O14" s="6" t="s">
        <v>89</v>
      </c>
      <c r="P14" s="3"/>
      <c r="Q14" s="6" t="s">
        <v>90</v>
      </c>
      <c r="R14" s="6">
        <v>10</v>
      </c>
      <c r="S14" s="6" t="s">
        <v>91</v>
      </c>
    </row>
    <row r="15" spans="1:19" ht="16.5" customHeight="1">
      <c r="E15" s="10" t="s">
        <v>92</v>
      </c>
      <c r="F15" s="10">
        <v>11</v>
      </c>
      <c r="G15" s="10" t="s">
        <v>93</v>
      </c>
      <c r="M15" s="6" t="s">
        <v>94</v>
      </c>
      <c r="N15" s="6">
        <v>11</v>
      </c>
      <c r="O15" s="6" t="s">
        <v>95</v>
      </c>
      <c r="P15" s="3"/>
      <c r="Q15" s="6" t="s">
        <v>96</v>
      </c>
      <c r="R15" s="6">
        <v>11</v>
      </c>
      <c r="S15" s="6" t="s">
        <v>97</v>
      </c>
    </row>
    <row r="16" spans="1:19" ht="16.5" customHeight="1">
      <c r="E16" s="10" t="s">
        <v>98</v>
      </c>
      <c r="F16" s="10">
        <v>12</v>
      </c>
      <c r="G16" s="10" t="s">
        <v>99</v>
      </c>
      <c r="M16" s="6" t="s">
        <v>100</v>
      </c>
      <c r="N16" s="6">
        <v>12</v>
      </c>
      <c r="O16" s="6" t="s">
        <v>101</v>
      </c>
      <c r="P16" s="3"/>
      <c r="Q16" s="6" t="s">
        <v>102</v>
      </c>
      <c r="R16" s="6">
        <v>12</v>
      </c>
      <c r="S16" s="6" t="s">
        <v>103</v>
      </c>
    </row>
    <row r="17" spans="5:19" ht="16.5" customHeight="1">
      <c r="E17" s="10" t="s">
        <v>104</v>
      </c>
      <c r="F17" s="10">
        <v>13</v>
      </c>
      <c r="G17" s="10" t="s">
        <v>105</v>
      </c>
      <c r="M17" s="6"/>
      <c r="N17" s="6"/>
      <c r="O17" s="6"/>
      <c r="P17" s="3"/>
      <c r="Q17" s="6" t="s">
        <v>106</v>
      </c>
      <c r="R17" s="6">
        <v>13</v>
      </c>
      <c r="S17" s="6" t="s">
        <v>107</v>
      </c>
    </row>
    <row r="18" spans="5:19" ht="16.5" customHeight="1">
      <c r="E18" s="10" t="s">
        <v>108</v>
      </c>
      <c r="F18" s="10">
        <v>14</v>
      </c>
      <c r="G18" s="10" t="s">
        <v>109</v>
      </c>
      <c r="M18" s="3"/>
      <c r="N18" s="3"/>
      <c r="O18" s="3"/>
      <c r="P18" s="3"/>
      <c r="Q18" s="6" t="s">
        <v>110</v>
      </c>
      <c r="R18" s="6">
        <v>14</v>
      </c>
      <c r="S18" s="6" t="s">
        <v>111</v>
      </c>
    </row>
    <row r="19" spans="5:19" ht="16.5" customHeight="1">
      <c r="E19" s="10" t="s">
        <v>112</v>
      </c>
      <c r="F19" s="10">
        <v>15</v>
      </c>
      <c r="G19" s="10" t="s">
        <v>113</v>
      </c>
      <c r="M19" s="3"/>
      <c r="N19" s="3"/>
      <c r="O19" s="3"/>
      <c r="P19" s="3"/>
      <c r="Q19" s="6" t="s">
        <v>114</v>
      </c>
      <c r="R19" s="6">
        <v>15</v>
      </c>
      <c r="S19" s="6" t="s">
        <v>115</v>
      </c>
    </row>
    <row r="20" spans="5:19" ht="16.5" customHeight="1">
      <c r="E20" s="10" t="s">
        <v>116</v>
      </c>
      <c r="F20" s="10">
        <v>16</v>
      </c>
      <c r="G20" s="10" t="s">
        <v>117</v>
      </c>
      <c r="M20" s="3"/>
      <c r="N20" s="3"/>
      <c r="O20" s="3"/>
      <c r="P20" s="3"/>
      <c r="Q20" s="3"/>
      <c r="R20" s="3"/>
      <c r="S20" s="3"/>
    </row>
    <row r="21" spans="5:19" ht="16.5" customHeight="1">
      <c r="E21" s="10" t="s">
        <v>118</v>
      </c>
      <c r="F21" s="10">
        <v>17</v>
      </c>
      <c r="G21" s="10" t="s">
        <v>119</v>
      </c>
      <c r="M21" s="3"/>
      <c r="N21" s="3"/>
      <c r="O21" s="3"/>
      <c r="P21" s="3"/>
      <c r="Q21" s="3"/>
      <c r="R21" s="3"/>
      <c r="S21" s="3"/>
    </row>
    <row r="22" spans="5:19" ht="16.5" customHeight="1">
      <c r="E22" s="10" t="s">
        <v>120</v>
      </c>
      <c r="F22" s="10">
        <v>18</v>
      </c>
      <c r="G22" s="10" t="s">
        <v>121</v>
      </c>
    </row>
    <row r="23" spans="5:19" ht="16.5" customHeight="1">
      <c r="E23" s="10" t="s">
        <v>122</v>
      </c>
      <c r="F23" s="10">
        <v>19</v>
      </c>
      <c r="G23" s="10" t="s">
        <v>123</v>
      </c>
    </row>
    <row r="24" spans="5:19" ht="16.5" customHeight="1">
      <c r="E24" s="10" t="s">
        <v>124</v>
      </c>
      <c r="F24" s="10">
        <v>20</v>
      </c>
      <c r="G24" s="10" t="s">
        <v>125</v>
      </c>
    </row>
    <row r="25" spans="5:19" ht="16.5" customHeight="1">
      <c r="E25" s="10" t="s">
        <v>126</v>
      </c>
      <c r="F25" s="10">
        <v>21</v>
      </c>
      <c r="G25" s="10" t="s">
        <v>127</v>
      </c>
      <c r="L25" s="13"/>
      <c r="M25" s="13"/>
      <c r="O25" s="13"/>
      <c r="P25" s="13"/>
    </row>
    <row r="26" spans="5:19" ht="16.5" customHeight="1">
      <c r="E26" s="10" t="s">
        <v>128</v>
      </c>
      <c r="F26" s="10">
        <v>22</v>
      </c>
      <c r="G26" s="10" t="s">
        <v>129</v>
      </c>
    </row>
    <row r="27" spans="5:19" ht="16.5" customHeight="1"/>
    <row r="28" spans="5:19" ht="16.5" customHeight="1">
      <c r="M28" s="13"/>
    </row>
    <row r="29" spans="5:19" ht="16.5" customHeight="1"/>
    <row r="30" spans="5:19" ht="16.5" customHeight="1"/>
    <row r="31" spans="5:19" ht="16.5" customHeight="1"/>
    <row r="32" spans="5:1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4"/>
  <sheetViews>
    <sheetView workbookViewId="0">
      <selection activeCell="D5" sqref="D5"/>
    </sheetView>
  </sheetViews>
  <sheetFormatPr defaultColWidth="14.42578125" defaultRowHeight="15" customHeight="1"/>
  <cols>
    <col min="1" max="1" width="16.140625" customWidth="1"/>
    <col min="2" max="2" width="15.85546875" customWidth="1"/>
    <col min="3" max="3" width="18.28515625" customWidth="1"/>
    <col min="4" max="4" width="18.7109375" customWidth="1"/>
    <col min="5" max="5" width="69" customWidth="1"/>
    <col min="6" max="6" width="55.42578125" customWidth="1"/>
    <col min="7" max="7" width="55.140625" customWidth="1"/>
    <col min="8" max="8" width="60.5703125" customWidth="1"/>
    <col min="9" max="26" width="8.7109375" customWidth="1"/>
  </cols>
  <sheetData>
    <row r="1" spans="1:7" ht="16.5" customHeight="1">
      <c r="A1" s="103" t="s">
        <v>218</v>
      </c>
      <c r="B1" s="13"/>
      <c r="C1" s="13"/>
    </row>
    <row r="2" spans="1:7" ht="16.5" customHeight="1">
      <c r="A2" s="14" t="s">
        <v>130</v>
      </c>
      <c r="B2" s="14" t="s">
        <v>130</v>
      </c>
      <c r="C2" s="8" t="s">
        <v>131</v>
      </c>
      <c r="D2" s="14" t="s">
        <v>132</v>
      </c>
      <c r="E2" s="8" t="s">
        <v>133</v>
      </c>
      <c r="F2" s="8" t="s">
        <v>134</v>
      </c>
      <c r="G2" s="8" t="s">
        <v>135</v>
      </c>
    </row>
    <row r="3" spans="1:7" ht="16.5" customHeight="1">
      <c r="A3" s="14" t="s">
        <v>136</v>
      </c>
      <c r="B3" s="14" t="s">
        <v>137</v>
      </c>
      <c r="C3" s="15" t="s">
        <v>136</v>
      </c>
      <c r="D3" s="14" t="s">
        <v>137</v>
      </c>
      <c r="E3" s="15" t="s">
        <v>137</v>
      </c>
      <c r="F3" s="15" t="s">
        <v>137</v>
      </c>
      <c r="G3" s="15" t="s">
        <v>137</v>
      </c>
    </row>
    <row r="4" spans="1:7" ht="16.5" customHeight="1">
      <c r="A4" s="16" t="s">
        <v>138</v>
      </c>
      <c r="B4" s="16" t="s">
        <v>139</v>
      </c>
      <c r="C4" s="17" t="s">
        <v>140</v>
      </c>
      <c r="D4" s="16" t="s">
        <v>141</v>
      </c>
      <c r="E4" s="17" t="s">
        <v>142</v>
      </c>
      <c r="F4" s="17" t="s">
        <v>142</v>
      </c>
      <c r="G4" s="17" t="s">
        <v>142</v>
      </c>
    </row>
    <row r="5" spans="1:7" ht="16.5" customHeight="1">
      <c r="A5" s="18">
        <v>10100</v>
      </c>
      <c r="B5" s="18" t="s">
        <v>143</v>
      </c>
      <c r="C5" s="19">
        <v>1010001</v>
      </c>
      <c r="D5" s="20" t="s">
        <v>144</v>
      </c>
      <c r="E5" s="21" t="s">
        <v>223</v>
      </c>
      <c r="F5" s="21"/>
      <c r="G5" s="21"/>
    </row>
    <row r="6" spans="1:7" ht="16.5" customHeight="1">
      <c r="A6" s="22">
        <v>10100</v>
      </c>
      <c r="B6" s="22" t="s">
        <v>143</v>
      </c>
      <c r="C6" s="23">
        <v>1010051</v>
      </c>
      <c r="D6" s="24" t="s">
        <v>145</v>
      </c>
      <c r="E6" s="25" t="s">
        <v>223</v>
      </c>
      <c r="F6" s="25" t="s">
        <v>146</v>
      </c>
      <c r="G6" s="25" t="s">
        <v>146</v>
      </c>
    </row>
    <row r="7" spans="1:7" ht="16.5" customHeight="1">
      <c r="A7" s="18">
        <v>10101</v>
      </c>
      <c r="B7" s="18" t="s">
        <v>147</v>
      </c>
      <c r="C7" s="19">
        <v>1010101</v>
      </c>
      <c r="D7" s="20" t="s">
        <v>148</v>
      </c>
      <c r="E7" s="21" t="s">
        <v>223</v>
      </c>
      <c r="F7" s="21"/>
      <c r="G7" s="21"/>
    </row>
    <row r="8" spans="1:7" ht="16.5" customHeight="1">
      <c r="A8" s="22">
        <v>10101</v>
      </c>
      <c r="B8" s="22" t="s">
        <v>147</v>
      </c>
      <c r="C8" s="23">
        <v>1010151</v>
      </c>
      <c r="D8" s="24" t="s">
        <v>149</v>
      </c>
      <c r="E8" s="25" t="s">
        <v>223</v>
      </c>
      <c r="F8" s="25"/>
      <c r="G8" s="25"/>
    </row>
    <row r="9" spans="1:7" ht="16.5" customHeight="1"/>
    <row r="10" spans="1:7" ht="16.5" customHeight="1"/>
    <row r="11" spans="1:7" ht="16.5" customHeight="1"/>
    <row r="12" spans="1:7" ht="16.5" customHeight="1"/>
    <row r="13" spans="1:7" ht="16.5" customHeight="1"/>
    <row r="14" spans="1:7" ht="16.5" customHeight="1"/>
    <row r="15" spans="1:7" ht="16.5" customHeight="1"/>
    <row r="16" spans="1:7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</sheetData>
  <phoneticPr fontId="6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2"/>
  <sheetViews>
    <sheetView workbookViewId="0">
      <selection activeCell="A9" sqref="A9"/>
    </sheetView>
  </sheetViews>
  <sheetFormatPr defaultColWidth="14.42578125" defaultRowHeight="15" customHeight="1"/>
  <cols>
    <col min="1" max="1" width="42.140625" customWidth="1"/>
    <col min="2" max="2" width="19.5703125" customWidth="1"/>
    <col min="3" max="3" width="32.42578125" customWidth="1"/>
    <col min="4" max="4" width="19.140625" customWidth="1"/>
    <col min="5" max="5" width="19.42578125" customWidth="1"/>
    <col min="6" max="6" width="17.140625" customWidth="1"/>
    <col min="7" max="7" width="8.7109375" customWidth="1"/>
    <col min="8" max="8" width="17" customWidth="1"/>
    <col min="9" max="9" width="23" customWidth="1"/>
    <col min="10" max="10" width="23.5703125" customWidth="1"/>
    <col min="11" max="11" width="39" customWidth="1"/>
    <col min="12" max="12" width="18.42578125" customWidth="1"/>
    <col min="13" max="13" width="43.140625" customWidth="1"/>
    <col min="14" max="26" width="8.7109375" customWidth="1"/>
  </cols>
  <sheetData>
    <row r="1" spans="1:10" ht="16.5" customHeight="1">
      <c r="A1" s="1" t="s">
        <v>219</v>
      </c>
      <c r="B1" s="1"/>
      <c r="C1" s="26"/>
      <c r="D1" s="26"/>
      <c r="E1" s="26"/>
      <c r="F1" s="1"/>
    </row>
    <row r="2" spans="1:10" ht="16.5" customHeight="1">
      <c r="A2" s="8" t="s">
        <v>150</v>
      </c>
      <c r="B2" s="14" t="s">
        <v>132</v>
      </c>
      <c r="C2" s="8" t="s">
        <v>151</v>
      </c>
      <c r="D2" s="8" t="s">
        <v>152</v>
      </c>
      <c r="E2" s="8" t="s">
        <v>153</v>
      </c>
      <c r="H2" s="26"/>
      <c r="I2" s="13"/>
      <c r="J2" s="13"/>
    </row>
    <row r="3" spans="1:10" ht="16.5" customHeight="1">
      <c r="A3" s="15" t="s">
        <v>136</v>
      </c>
      <c r="B3" s="14" t="s">
        <v>137</v>
      </c>
      <c r="C3" s="15" t="s">
        <v>154</v>
      </c>
      <c r="D3" s="15" t="s">
        <v>137</v>
      </c>
      <c r="E3" s="15" t="s">
        <v>136</v>
      </c>
      <c r="H3" s="13"/>
      <c r="I3" s="13"/>
      <c r="J3" s="27"/>
    </row>
    <row r="4" spans="1:10" ht="16.5" customHeight="1">
      <c r="A4" s="17" t="s">
        <v>140</v>
      </c>
      <c r="B4" s="16" t="s">
        <v>141</v>
      </c>
      <c r="C4" s="17" t="s">
        <v>155</v>
      </c>
      <c r="D4" s="17" t="s">
        <v>156</v>
      </c>
      <c r="E4" s="17" t="s">
        <v>157</v>
      </c>
    </row>
    <row r="5" spans="1:10" ht="16.5" customHeight="1">
      <c r="A5" s="28">
        <v>1010001</v>
      </c>
      <c r="B5" s="29" t="s">
        <v>144</v>
      </c>
      <c r="C5" s="30">
        <f t="array" ref="C5">INDEX('!참조_ENUM'!$J$3:$J$100,MATCH(D5,'!참조_ENUM'!$K$3:$K$100,0))</f>
        <v>1</v>
      </c>
      <c r="D5" s="31" t="s">
        <v>20</v>
      </c>
      <c r="E5" s="32">
        <f>A5*10+C5</f>
        <v>10100011</v>
      </c>
      <c r="H5" s="26"/>
      <c r="J5" s="13"/>
    </row>
    <row r="6" spans="1:10" ht="16.5" customHeight="1">
      <c r="A6" s="33">
        <v>1010001</v>
      </c>
      <c r="B6" s="34" t="s">
        <v>144</v>
      </c>
      <c r="C6" s="35">
        <f t="array" ref="C6">INDEX('!참조_ENUM'!$J$3:$J$100,MATCH(D6,'!참조_ENUM'!$K$3:$K$100,0))</f>
        <v>2</v>
      </c>
      <c r="D6" s="36" t="s">
        <v>29</v>
      </c>
      <c r="E6" s="37">
        <f>E5</f>
        <v>10100011</v>
      </c>
      <c r="H6" s="13"/>
      <c r="J6" s="13"/>
    </row>
    <row r="7" spans="1:10" ht="16.5" customHeight="1">
      <c r="A7" s="33">
        <v>1010001</v>
      </c>
      <c r="B7" s="34" t="s">
        <v>144</v>
      </c>
      <c r="C7" s="35">
        <f t="array" ref="C7">INDEX('!참조_ENUM'!$J$3:$J$100,MATCH(D7,'!참조_ENUM'!$K$3:$K$100,0))</f>
        <v>3</v>
      </c>
      <c r="D7" s="36" t="s">
        <v>39</v>
      </c>
      <c r="E7" s="37">
        <f>A7*10+C7</f>
        <v>10100013</v>
      </c>
      <c r="H7" s="13"/>
      <c r="J7" s="13"/>
    </row>
    <row r="8" spans="1:10" ht="16.5" customHeight="1">
      <c r="A8" s="33">
        <v>1010001</v>
      </c>
      <c r="B8" s="34" t="s">
        <v>144</v>
      </c>
      <c r="C8" s="35">
        <f t="array" ref="C8">INDEX('!참조_ENUM'!$J$3:$J$100,MATCH(D8,'!참조_ENUM'!$K$3:$K$100,0))</f>
        <v>4</v>
      </c>
      <c r="D8" s="36" t="s">
        <v>49</v>
      </c>
      <c r="E8" s="37">
        <f>E7</f>
        <v>10100013</v>
      </c>
      <c r="H8" s="27"/>
      <c r="I8" s="27"/>
      <c r="J8" s="27"/>
    </row>
    <row r="9" spans="1:10" ht="16.5" customHeight="1">
      <c r="A9" s="33">
        <v>1010001</v>
      </c>
      <c r="B9" s="34" t="s">
        <v>144</v>
      </c>
      <c r="C9" s="35">
        <f t="array" ref="C9">INDEX('!참조_ENUM'!$J$3:$J$100,MATCH(D9,'!참조_ENUM'!$K$3:$K$100,0))</f>
        <v>5</v>
      </c>
      <c r="D9" s="36" t="s">
        <v>57</v>
      </c>
      <c r="E9" s="37">
        <f>A9*10+C9</f>
        <v>10100015</v>
      </c>
    </row>
    <row r="10" spans="1:10" ht="16.5" customHeight="1">
      <c r="A10" s="38">
        <v>1010051</v>
      </c>
      <c r="B10" s="39" t="s">
        <v>145</v>
      </c>
      <c r="C10" s="40">
        <v>5</v>
      </c>
      <c r="D10" s="41" t="s">
        <v>57</v>
      </c>
      <c r="E10" s="42">
        <f>A10*10+1</f>
        <v>10100511</v>
      </c>
    </row>
    <row r="11" spans="1:10" ht="16.5" customHeight="1">
      <c r="A11" s="28">
        <v>1010101</v>
      </c>
      <c r="B11" s="29" t="s">
        <v>148</v>
      </c>
      <c r="C11" s="30">
        <v>1</v>
      </c>
      <c r="D11" s="31" t="s">
        <v>20</v>
      </c>
      <c r="E11" s="32">
        <f>A11*10+C11</f>
        <v>10101011</v>
      </c>
    </row>
    <row r="12" spans="1:10" ht="16.5" customHeight="1">
      <c r="A12" s="33">
        <v>1010101</v>
      </c>
      <c r="B12" s="34" t="s">
        <v>148</v>
      </c>
      <c r="C12" s="35">
        <v>2</v>
      </c>
      <c r="D12" s="36" t="s">
        <v>29</v>
      </c>
      <c r="E12" s="37">
        <f>E11</f>
        <v>10101011</v>
      </c>
    </row>
    <row r="13" spans="1:10" ht="16.5" customHeight="1">
      <c r="A13" s="33">
        <v>1010101</v>
      </c>
      <c r="B13" s="34" t="s">
        <v>148</v>
      </c>
      <c r="C13" s="35">
        <v>3</v>
      </c>
      <c r="D13" s="36" t="s">
        <v>39</v>
      </c>
      <c r="E13" s="37">
        <f>A13*10+C13</f>
        <v>10101013</v>
      </c>
    </row>
    <row r="14" spans="1:10" ht="16.5" customHeight="1">
      <c r="A14" s="33">
        <v>1010101</v>
      </c>
      <c r="B14" s="34" t="s">
        <v>148</v>
      </c>
      <c r="C14" s="35">
        <v>4</v>
      </c>
      <c r="D14" s="36" t="s">
        <v>49</v>
      </c>
      <c r="E14" s="37">
        <f>E13</f>
        <v>10101013</v>
      </c>
    </row>
    <row r="15" spans="1:10" ht="16.5" customHeight="1">
      <c r="A15" s="33">
        <v>1010101</v>
      </c>
      <c r="B15" s="34" t="s">
        <v>148</v>
      </c>
      <c r="C15" s="35">
        <v>5</v>
      </c>
      <c r="D15" s="36" t="s">
        <v>57</v>
      </c>
      <c r="E15" s="37">
        <f>A15*10+C15</f>
        <v>10101015</v>
      </c>
    </row>
    <row r="16" spans="1:10" ht="16.5" customHeight="1">
      <c r="A16" s="38">
        <v>1010151</v>
      </c>
      <c r="B16" s="39" t="s">
        <v>149</v>
      </c>
      <c r="C16" s="40">
        <v>5</v>
      </c>
      <c r="D16" s="41" t="s">
        <v>57</v>
      </c>
      <c r="E16" s="42">
        <f>A16*10+1</f>
        <v>10101511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'!참조_ENUM'!$O$4:$O$100</xm:f>
          </x14:formula1>
          <xm:sqref>D10:D16</xm:sqref>
        </x14:dataValidation>
        <x14:dataValidation type="list" allowBlank="1" showErrorMessage="1" xr:uid="{00000000-0002-0000-0200-000001000000}">
          <x14:formula1>
            <xm:f>'!참조_ENUM'!$K$4:$K$10</xm:f>
          </x14:formula1>
          <xm:sqref>D5:D9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16"/>
  <sheetViews>
    <sheetView workbookViewId="0">
      <selection activeCell="E3" sqref="E3"/>
    </sheetView>
  </sheetViews>
  <sheetFormatPr defaultColWidth="14.42578125" defaultRowHeight="15" customHeight="1"/>
  <cols>
    <col min="1" max="1" width="21.42578125" customWidth="1"/>
    <col min="2" max="2" width="21.85546875" customWidth="1"/>
    <col min="3" max="3" width="13.42578125" customWidth="1"/>
    <col min="4" max="4" width="31.42578125" customWidth="1"/>
    <col min="5" max="5" width="41.85546875" customWidth="1"/>
    <col min="6" max="6" width="23.85546875" customWidth="1"/>
    <col min="7" max="7" width="19.28515625" customWidth="1"/>
    <col min="8" max="8" width="19.42578125" customWidth="1"/>
    <col min="9" max="9" width="20.85546875" customWidth="1"/>
    <col min="10" max="10" width="31.85546875" customWidth="1"/>
    <col min="11" max="11" width="21.7109375" customWidth="1"/>
    <col min="12" max="12" width="31.85546875" customWidth="1"/>
    <col min="13" max="23" width="8.7109375" customWidth="1"/>
  </cols>
  <sheetData>
    <row r="1" spans="1:7" ht="16.5" customHeight="1">
      <c r="A1" s="1" t="s">
        <v>220</v>
      </c>
      <c r="B1" s="1"/>
      <c r="C1" s="1"/>
      <c r="D1" s="1"/>
    </row>
    <row r="2" spans="1:7" ht="36.75" customHeight="1">
      <c r="A2" s="14" t="s">
        <v>158</v>
      </c>
      <c r="B2" s="14" t="s">
        <v>159</v>
      </c>
      <c r="C2" s="8" t="s">
        <v>160</v>
      </c>
      <c r="D2" s="43" t="s">
        <v>161</v>
      </c>
      <c r="E2" s="8" t="s">
        <v>162</v>
      </c>
      <c r="F2" s="8" t="s">
        <v>163</v>
      </c>
    </row>
    <row r="3" spans="1:7" ht="16.5" customHeight="1">
      <c r="A3" s="44" t="s">
        <v>137</v>
      </c>
      <c r="B3" s="44" t="s">
        <v>137</v>
      </c>
      <c r="C3" s="45" t="s">
        <v>136</v>
      </c>
      <c r="D3" s="45" t="s">
        <v>137</v>
      </c>
      <c r="E3" s="45" t="s">
        <v>222</v>
      </c>
      <c r="F3" s="45" t="s">
        <v>165</v>
      </c>
    </row>
    <row r="4" spans="1:7" ht="16.5" customHeight="1">
      <c r="A4" s="16" t="s">
        <v>166</v>
      </c>
      <c r="B4" s="16" t="s">
        <v>156</v>
      </c>
      <c r="C4" s="17" t="s">
        <v>157</v>
      </c>
      <c r="D4" s="17" t="s">
        <v>167</v>
      </c>
      <c r="E4" s="17" t="s">
        <v>168</v>
      </c>
      <c r="F4" s="17" t="s">
        <v>163</v>
      </c>
    </row>
    <row r="5" spans="1:7" ht="16.5" customHeight="1">
      <c r="A5" s="18" t="s">
        <v>169</v>
      </c>
      <c r="B5" s="46" t="s">
        <v>20</v>
      </c>
      <c r="C5" s="47">
        <v>10100011</v>
      </c>
      <c r="D5" s="29" t="s">
        <v>170</v>
      </c>
      <c r="E5" s="48">
        <v>0</v>
      </c>
      <c r="F5" s="49" t="str">
        <f>C5&amp;"01"</f>
        <v>1010001101</v>
      </c>
    </row>
    <row r="6" spans="1:7" ht="16.5" customHeight="1">
      <c r="A6" s="50" t="s">
        <v>169</v>
      </c>
      <c r="B6" s="51" t="s">
        <v>39</v>
      </c>
      <c r="C6" s="52">
        <v>10100013</v>
      </c>
      <c r="D6" s="34" t="s">
        <v>170</v>
      </c>
      <c r="E6" s="53">
        <v>0</v>
      </c>
      <c r="F6" s="54" t="str">
        <f>C6&amp;"03"</f>
        <v>1010001303</v>
      </c>
    </row>
    <row r="7" spans="1:7" ht="16.5" customHeight="1">
      <c r="A7" s="22" t="s">
        <v>169</v>
      </c>
      <c r="B7" s="55" t="s">
        <v>57</v>
      </c>
      <c r="C7" s="56">
        <v>10100015</v>
      </c>
      <c r="D7" s="39" t="s">
        <v>170</v>
      </c>
      <c r="E7" s="57">
        <v>0</v>
      </c>
      <c r="F7" s="58" t="str">
        <f>C7&amp;"05"</f>
        <v>1010001505</v>
      </c>
    </row>
    <row r="8" spans="1:7" ht="16.5" customHeight="1">
      <c r="A8" s="18" t="s">
        <v>171</v>
      </c>
      <c r="B8" s="46" t="s">
        <v>57</v>
      </c>
      <c r="C8" s="47">
        <v>10100511</v>
      </c>
      <c r="D8" s="59" t="s">
        <v>170</v>
      </c>
      <c r="E8" s="48" t="s">
        <v>172</v>
      </c>
      <c r="F8" s="49" t="str">
        <f t="shared" ref="F8:F13" si="0">C8&amp;"01"</f>
        <v>1010051101</v>
      </c>
      <c r="G8" s="13"/>
    </row>
    <row r="9" spans="1:7" ht="16.5" customHeight="1">
      <c r="A9" s="18" t="s">
        <v>171</v>
      </c>
      <c r="B9" s="46" t="s">
        <v>57</v>
      </c>
      <c r="C9" s="47">
        <v>10100512</v>
      </c>
      <c r="D9" s="59" t="s">
        <v>173</v>
      </c>
      <c r="E9" s="48">
        <v>0</v>
      </c>
      <c r="F9" s="49" t="str">
        <f t="shared" si="0"/>
        <v>1010051201</v>
      </c>
      <c r="G9" s="13"/>
    </row>
    <row r="10" spans="1:7" ht="16.5" customHeight="1">
      <c r="A10" s="18" t="s">
        <v>171</v>
      </c>
      <c r="B10" s="46" t="s">
        <v>57</v>
      </c>
      <c r="C10" s="47">
        <v>10100513</v>
      </c>
      <c r="D10" s="59" t="s">
        <v>174</v>
      </c>
      <c r="E10" s="48">
        <v>0</v>
      </c>
      <c r="F10" s="49" t="str">
        <f t="shared" si="0"/>
        <v>1010051301</v>
      </c>
      <c r="G10" s="13"/>
    </row>
    <row r="11" spans="1:7" ht="16.5" customHeight="1">
      <c r="A11" s="18" t="s">
        <v>171</v>
      </c>
      <c r="B11" s="46" t="s">
        <v>57</v>
      </c>
      <c r="C11" s="47">
        <v>10100514</v>
      </c>
      <c r="D11" s="59" t="s">
        <v>175</v>
      </c>
      <c r="E11" s="48">
        <v>0</v>
      </c>
      <c r="F11" s="49" t="str">
        <f t="shared" si="0"/>
        <v>1010051401</v>
      </c>
      <c r="G11" s="13"/>
    </row>
    <row r="12" spans="1:7" ht="16.5" customHeight="1">
      <c r="A12" s="18" t="s">
        <v>171</v>
      </c>
      <c r="B12" s="46" t="s">
        <v>57</v>
      </c>
      <c r="C12" s="47">
        <v>10100515</v>
      </c>
      <c r="D12" s="59" t="s">
        <v>176</v>
      </c>
      <c r="E12" s="48">
        <v>0</v>
      </c>
      <c r="F12" s="49" t="str">
        <f t="shared" si="0"/>
        <v>1010051501</v>
      </c>
    </row>
    <row r="13" spans="1:7" ht="16.5" customHeight="1">
      <c r="A13" s="18" t="s">
        <v>177</v>
      </c>
      <c r="B13" s="46" t="s">
        <v>20</v>
      </c>
      <c r="C13" s="47">
        <v>10101011</v>
      </c>
      <c r="D13" s="29" t="s">
        <v>170</v>
      </c>
      <c r="E13" s="48">
        <v>0</v>
      </c>
      <c r="F13" s="49" t="str">
        <f t="shared" si="0"/>
        <v>1010101101</v>
      </c>
    </row>
    <row r="14" spans="1:7" ht="16.5" customHeight="1">
      <c r="A14" s="50" t="s">
        <v>177</v>
      </c>
      <c r="B14" s="51" t="s">
        <v>39</v>
      </c>
      <c r="C14" s="52">
        <v>10101013</v>
      </c>
      <c r="D14" s="34" t="s">
        <v>170</v>
      </c>
      <c r="E14" s="53">
        <v>0</v>
      </c>
      <c r="F14" s="54" t="str">
        <f>C14&amp;"03"</f>
        <v>1010101303</v>
      </c>
    </row>
    <row r="15" spans="1:7" ht="16.5" customHeight="1">
      <c r="A15" s="22" t="s">
        <v>177</v>
      </c>
      <c r="B15" s="55" t="s">
        <v>57</v>
      </c>
      <c r="C15" s="56">
        <v>10101015</v>
      </c>
      <c r="D15" s="39" t="s">
        <v>170</v>
      </c>
      <c r="E15" s="57">
        <v>0</v>
      </c>
      <c r="F15" s="58" t="str">
        <f>C15&amp;"05"</f>
        <v>1010101505</v>
      </c>
    </row>
    <row r="16" spans="1:7" ht="16.5" customHeight="1">
      <c r="A16" s="18" t="s">
        <v>178</v>
      </c>
      <c r="B16" s="46" t="s">
        <v>57</v>
      </c>
      <c r="C16" s="47">
        <v>10101511</v>
      </c>
      <c r="D16" s="59" t="s">
        <v>170</v>
      </c>
      <c r="E16" s="48">
        <v>0</v>
      </c>
      <c r="F16" s="49" t="str">
        <f t="shared" ref="F16:F20" si="1">C16&amp;"01"</f>
        <v>1010151101</v>
      </c>
    </row>
    <row r="17" spans="1:6" ht="16.5" customHeight="1">
      <c r="A17" s="18" t="s">
        <v>178</v>
      </c>
      <c r="B17" s="46" t="s">
        <v>57</v>
      </c>
      <c r="C17" s="47">
        <v>10101512</v>
      </c>
      <c r="D17" s="59" t="s">
        <v>173</v>
      </c>
      <c r="E17" s="48">
        <v>0</v>
      </c>
      <c r="F17" s="49" t="str">
        <f t="shared" si="1"/>
        <v>1010151201</v>
      </c>
    </row>
    <row r="18" spans="1:6" ht="16.5" customHeight="1">
      <c r="A18" s="18" t="s">
        <v>178</v>
      </c>
      <c r="B18" s="46" t="s">
        <v>57</v>
      </c>
      <c r="C18" s="47">
        <v>10101513</v>
      </c>
      <c r="D18" s="59" t="s">
        <v>174</v>
      </c>
      <c r="E18" s="48">
        <v>0</v>
      </c>
      <c r="F18" s="49" t="str">
        <f t="shared" si="1"/>
        <v>1010151301</v>
      </c>
    </row>
    <row r="19" spans="1:6" ht="16.5" customHeight="1">
      <c r="A19" s="18" t="s">
        <v>178</v>
      </c>
      <c r="B19" s="46" t="s">
        <v>57</v>
      </c>
      <c r="C19" s="47">
        <v>10101514</v>
      </c>
      <c r="D19" s="59" t="s">
        <v>175</v>
      </c>
      <c r="E19" s="48">
        <v>0</v>
      </c>
      <c r="F19" s="49" t="str">
        <f t="shared" si="1"/>
        <v>1010151401</v>
      </c>
    </row>
    <row r="20" spans="1:6" ht="16.5" customHeight="1">
      <c r="A20" s="60" t="s">
        <v>178</v>
      </c>
      <c r="B20" s="61" t="s">
        <v>57</v>
      </c>
      <c r="C20" s="62">
        <v>10101515</v>
      </c>
      <c r="D20" s="63" t="s">
        <v>176</v>
      </c>
      <c r="E20" s="64">
        <v>0</v>
      </c>
      <c r="F20" s="65" t="str">
        <f t="shared" si="1"/>
        <v>1010151501</v>
      </c>
    </row>
    <row r="21" spans="1:6" ht="16.5" customHeight="1"/>
    <row r="22" spans="1:6" ht="16.5" customHeight="1"/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</sheetData>
  <phoneticPr fontId="6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abSelected="1" topLeftCell="F1" workbookViewId="0">
      <selection activeCell="I7" sqref="I7"/>
    </sheetView>
  </sheetViews>
  <sheetFormatPr defaultColWidth="14.42578125" defaultRowHeight="15" customHeight="1"/>
  <cols>
    <col min="1" max="1" width="23.85546875" customWidth="1"/>
    <col min="2" max="2" width="17.85546875" customWidth="1"/>
    <col min="3" max="3" width="19.42578125" customWidth="1"/>
    <col min="4" max="4" width="12.140625" customWidth="1"/>
    <col min="5" max="5" width="17.140625" customWidth="1"/>
    <col min="6" max="6" width="37.28515625" customWidth="1"/>
    <col min="7" max="7" width="19.42578125" customWidth="1"/>
    <col min="8" max="8" width="20.85546875" customWidth="1"/>
    <col min="9" max="9" width="39.85546875" customWidth="1"/>
    <col min="10" max="10" width="30.7109375" customWidth="1"/>
    <col min="11" max="11" width="31.7109375" customWidth="1"/>
    <col min="12" max="12" width="25" customWidth="1"/>
    <col min="13" max="13" width="31.85546875" customWidth="1"/>
    <col min="14" max="25" width="8.7109375" customWidth="1"/>
  </cols>
  <sheetData>
    <row r="1" spans="1:13">
      <c r="A1" s="103" t="s">
        <v>221</v>
      </c>
    </row>
    <row r="2" spans="1:13" ht="16.5">
      <c r="A2" s="8" t="s">
        <v>163</v>
      </c>
      <c r="B2" s="14" t="s">
        <v>132</v>
      </c>
      <c r="C2" s="44" t="s">
        <v>159</v>
      </c>
      <c r="D2" s="44" t="s">
        <v>179</v>
      </c>
      <c r="E2" s="8" t="s">
        <v>180</v>
      </c>
      <c r="F2" s="9" t="s">
        <v>180</v>
      </c>
      <c r="G2" s="8" t="s">
        <v>181</v>
      </c>
      <c r="H2" s="9" t="s">
        <v>181</v>
      </c>
      <c r="I2" s="8" t="s">
        <v>182</v>
      </c>
      <c r="J2" s="9" t="s">
        <v>183</v>
      </c>
      <c r="K2" s="8" t="s">
        <v>184</v>
      </c>
      <c r="L2" s="9" t="s">
        <v>185</v>
      </c>
      <c r="M2" s="8" t="s">
        <v>186</v>
      </c>
    </row>
    <row r="3" spans="1:13" ht="16.5">
      <c r="A3" s="15" t="s">
        <v>136</v>
      </c>
      <c r="B3" s="66" t="s">
        <v>137</v>
      </c>
      <c r="C3" s="14" t="s">
        <v>137</v>
      </c>
      <c r="D3" s="14" t="s">
        <v>137</v>
      </c>
      <c r="E3" s="15" t="s">
        <v>136</v>
      </c>
      <c r="F3" s="9" t="s">
        <v>137</v>
      </c>
      <c r="G3" s="15" t="s">
        <v>136</v>
      </c>
      <c r="H3" s="9" t="s">
        <v>137</v>
      </c>
      <c r="I3" s="15" t="s">
        <v>164</v>
      </c>
      <c r="J3" s="9" t="s">
        <v>137</v>
      </c>
      <c r="K3" s="15" t="s">
        <v>164</v>
      </c>
      <c r="L3" s="9" t="s">
        <v>137</v>
      </c>
      <c r="M3" s="45" t="s">
        <v>136</v>
      </c>
    </row>
    <row r="4" spans="1:13" ht="16.5">
      <c r="A4" s="17" t="s">
        <v>163</v>
      </c>
      <c r="B4" s="67" t="s">
        <v>141</v>
      </c>
      <c r="C4" s="68" t="s">
        <v>156</v>
      </c>
      <c r="D4" s="68" t="s">
        <v>167</v>
      </c>
      <c r="E4" s="17" t="s">
        <v>187</v>
      </c>
      <c r="F4" s="69" t="s">
        <v>188</v>
      </c>
      <c r="G4" s="70" t="s">
        <v>189</v>
      </c>
      <c r="H4" s="71" t="s">
        <v>190</v>
      </c>
      <c r="I4" s="70" t="s">
        <v>191</v>
      </c>
      <c r="J4" s="71" t="s">
        <v>192</v>
      </c>
      <c r="K4" s="72" t="s">
        <v>193</v>
      </c>
      <c r="L4" s="71" t="s">
        <v>194</v>
      </c>
      <c r="M4" s="70" t="s">
        <v>195</v>
      </c>
    </row>
    <row r="5" spans="1:13" ht="16.5">
      <c r="A5" s="47">
        <v>1010001101</v>
      </c>
      <c r="B5" s="73" t="s">
        <v>144</v>
      </c>
      <c r="C5" s="74" t="s">
        <v>20</v>
      </c>
      <c r="D5" s="74" t="s">
        <v>170</v>
      </c>
      <c r="E5" s="75">
        <f t="array" ref="E5">INDEX('!참조_ENUM'!$F$3:$F$20,MATCH(F5,'!참조_ENUM'!$G$3:$G$20,0))</f>
        <v>0</v>
      </c>
      <c r="F5" s="76" t="s">
        <v>14</v>
      </c>
      <c r="G5" s="75">
        <f t="array" ref="G5">INDEX('!참조_ENUM'!$B$3:$B$20,MATCH(H5,'!참조_ENUM'!$C$3:$C$20,0))</f>
        <v>1</v>
      </c>
      <c r="H5" s="77" t="s">
        <v>16</v>
      </c>
      <c r="I5" s="75"/>
      <c r="J5" s="77" t="s">
        <v>196</v>
      </c>
      <c r="K5" s="78"/>
      <c r="L5" s="77" t="s">
        <v>197</v>
      </c>
      <c r="M5" s="49">
        <v>10100011</v>
      </c>
    </row>
    <row r="6" spans="1:13" ht="16.5">
      <c r="A6" s="52">
        <v>1010001101</v>
      </c>
      <c r="B6" s="34" t="s">
        <v>144</v>
      </c>
      <c r="C6" s="79" t="s">
        <v>20</v>
      </c>
      <c r="D6" s="80" t="s">
        <v>170</v>
      </c>
      <c r="E6" s="11">
        <f t="array" ref="E6">INDEX('!참조_ENUM'!$F$3:$F$20,MATCH(F6,'!참조_ENUM'!$G$3:$G$20,0))</f>
        <v>2</v>
      </c>
      <c r="F6" s="81" t="s">
        <v>27</v>
      </c>
      <c r="G6" s="11">
        <f t="array" ref="G6">INDEX('!참조_ENUM'!$B$3:$B$20,MATCH(H6,'!참조_ENUM'!$C$3:$C$20,0))</f>
        <v>1</v>
      </c>
      <c r="H6" s="82" t="s">
        <v>16</v>
      </c>
      <c r="I6" s="83"/>
      <c r="J6" s="82" t="s">
        <v>198</v>
      </c>
      <c r="K6" s="84"/>
      <c r="L6" s="82" t="s">
        <v>197</v>
      </c>
      <c r="M6" s="54">
        <v>10100011</v>
      </c>
    </row>
    <row r="7" spans="1:13" ht="16.5">
      <c r="A7" s="85">
        <v>1010001101</v>
      </c>
      <c r="B7" s="34" t="s">
        <v>144</v>
      </c>
      <c r="C7" s="86" t="s">
        <v>20</v>
      </c>
      <c r="D7" s="87" t="s">
        <v>170</v>
      </c>
      <c r="E7" s="11">
        <f t="array" ref="E7">INDEX('!참조_ENUM'!$F$3:$F$20,MATCH(F7,'!참조_ENUM'!$G$3:$G$20,0))</f>
        <v>5</v>
      </c>
      <c r="F7" s="81" t="s">
        <v>55</v>
      </c>
      <c r="G7" s="11">
        <f t="array" ref="G7">INDEX('!참조_ENUM'!$B$3:$B$20,MATCH(H7,'!참조_ENUM'!$C$3:$C$20,0))</f>
        <v>1</v>
      </c>
      <c r="H7" s="82" t="s">
        <v>16</v>
      </c>
      <c r="I7" s="83"/>
      <c r="J7" s="82" t="s">
        <v>199</v>
      </c>
      <c r="K7" s="84"/>
      <c r="L7" s="82" t="s">
        <v>197</v>
      </c>
      <c r="M7" s="54">
        <v>10100011</v>
      </c>
    </row>
    <row r="8" spans="1:13" ht="16.5">
      <c r="A8" s="47">
        <v>1010001102</v>
      </c>
      <c r="B8" s="29" t="s">
        <v>144</v>
      </c>
      <c r="C8" s="79" t="s">
        <v>39</v>
      </c>
      <c r="D8" s="88" t="s">
        <v>170</v>
      </c>
      <c r="E8" s="75">
        <f t="array" ref="E8">INDEX('!참조_ENUM'!$F$3:$F$20,MATCH(F8,'!참조_ENUM'!$G$3:$G$20,0))</f>
        <v>0</v>
      </c>
      <c r="F8" s="76" t="s">
        <v>14</v>
      </c>
      <c r="G8" s="75">
        <f t="array" ref="G8">INDEX('!참조_ENUM'!$B$3:$B$20,MATCH(H8,'!참조_ENUM'!$C$3:$C$20,0))</f>
        <v>1</v>
      </c>
      <c r="H8" s="77" t="s">
        <v>16</v>
      </c>
      <c r="I8" s="75"/>
      <c r="J8" s="77" t="s">
        <v>200</v>
      </c>
      <c r="K8" s="78"/>
      <c r="L8" s="77" t="s">
        <v>201</v>
      </c>
      <c r="M8" s="49">
        <v>10100012</v>
      </c>
    </row>
    <row r="9" spans="1:13" ht="16.5">
      <c r="A9" s="52">
        <v>1010001102</v>
      </c>
      <c r="B9" s="34" t="s">
        <v>144</v>
      </c>
      <c r="C9" s="74" t="s">
        <v>39</v>
      </c>
      <c r="D9" s="87" t="s">
        <v>170</v>
      </c>
      <c r="E9" s="11">
        <f t="array" ref="E9">INDEX('!참조_ENUM'!$F$3:$F$20,MATCH(F9,'!참조_ENUM'!$G$3:$G$20,0))</f>
        <v>2</v>
      </c>
      <c r="F9" s="81" t="s">
        <v>27</v>
      </c>
      <c r="G9" s="11">
        <f t="array" ref="G9">INDEX('!참조_ENUM'!$B$3:$B$20,MATCH(H9,'!참조_ENUM'!$C$3:$C$20,0))</f>
        <v>1</v>
      </c>
      <c r="H9" s="82" t="s">
        <v>16</v>
      </c>
      <c r="I9" s="83"/>
      <c r="J9" s="82" t="s">
        <v>202</v>
      </c>
      <c r="K9" s="84"/>
      <c r="L9" s="82" t="s">
        <v>203</v>
      </c>
      <c r="M9" s="54">
        <v>10100012</v>
      </c>
    </row>
    <row r="10" spans="1:13" ht="16.5">
      <c r="A10" s="89">
        <v>1010001102</v>
      </c>
      <c r="B10" s="39" t="s">
        <v>144</v>
      </c>
      <c r="C10" s="86" t="s">
        <v>39</v>
      </c>
      <c r="D10" s="90" t="s">
        <v>170</v>
      </c>
      <c r="E10" s="91">
        <f t="array" ref="E10">INDEX('!참조_ENUM'!$F$3:$F$20,MATCH(F10,'!참조_ENUM'!$G$3:$G$20,0))</f>
        <v>5</v>
      </c>
      <c r="F10" s="92" t="s">
        <v>55</v>
      </c>
      <c r="G10" s="91">
        <f t="array" ref="G10">INDEX('!참조_ENUM'!$B$3:$B$20,MATCH(H10,'!참조_ENUM'!$C$3:$C$20,0))</f>
        <v>1</v>
      </c>
      <c r="H10" s="93" t="s">
        <v>16</v>
      </c>
      <c r="I10" s="94"/>
      <c r="J10" s="93" t="s">
        <v>204</v>
      </c>
      <c r="K10" s="95"/>
      <c r="L10" s="93" t="s">
        <v>203</v>
      </c>
      <c r="M10" s="58">
        <v>10100012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400-000000000000}">
          <x14:formula1>
            <xm:f>'!참조_ENUM'!$C$4:$C$10</xm:f>
          </x14:formula1>
          <xm:sqref>H5:H10</xm:sqref>
        </x14:dataValidation>
        <x14:dataValidation type="list" allowBlank="1" showErrorMessage="1" xr:uid="{00000000-0002-0000-0400-000001000000}">
          <x14:formula1>
            <xm:f>'!참조_ENUM'!$G$4:$G$30</xm:f>
          </x14:formula1>
          <xm:sqref>F5:F10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workbookViewId="0">
      <selection activeCell="C17" sqref="C17"/>
    </sheetView>
  </sheetViews>
  <sheetFormatPr defaultColWidth="14.42578125" defaultRowHeight="15" customHeight="1"/>
  <cols>
    <col min="1" max="1" width="23.85546875" customWidth="1"/>
    <col min="2" max="2" width="19.5703125" customWidth="1"/>
    <col min="3" max="3" width="32.28515625" customWidth="1"/>
    <col min="4" max="4" width="13.42578125" customWidth="1"/>
    <col min="5" max="5" width="17.140625" customWidth="1"/>
    <col min="6" max="6" width="36.85546875" customWidth="1"/>
    <col min="7" max="7" width="19.42578125" customWidth="1"/>
    <col min="8" max="8" width="20.85546875" customWidth="1"/>
    <col min="9" max="9" width="38.85546875" customWidth="1"/>
    <col min="10" max="10" width="34.5703125" customWidth="1"/>
    <col min="11" max="11" width="40.7109375" customWidth="1"/>
    <col min="12" max="12" width="25" customWidth="1"/>
    <col min="13" max="13" width="25.7109375" customWidth="1"/>
    <col min="14" max="14" width="15.5703125" customWidth="1"/>
    <col min="15" max="25" width="8.7109375" customWidth="1"/>
  </cols>
  <sheetData>
    <row r="1" spans="1:25">
      <c r="A1" s="103" t="s">
        <v>221</v>
      </c>
    </row>
    <row r="2" spans="1:25" ht="34.5" customHeight="1">
      <c r="A2" s="43" t="s">
        <v>163</v>
      </c>
      <c r="B2" s="96" t="s">
        <v>132</v>
      </c>
      <c r="C2" s="97" t="s">
        <v>205</v>
      </c>
      <c r="D2" s="97" t="s">
        <v>179</v>
      </c>
      <c r="E2" s="43" t="s">
        <v>180</v>
      </c>
      <c r="F2" s="98" t="s">
        <v>180</v>
      </c>
      <c r="G2" s="43" t="s">
        <v>181</v>
      </c>
      <c r="H2" s="98" t="s">
        <v>181</v>
      </c>
      <c r="I2" s="43" t="s">
        <v>182</v>
      </c>
      <c r="J2" s="98" t="s">
        <v>183</v>
      </c>
      <c r="K2" s="43" t="s">
        <v>184</v>
      </c>
      <c r="L2" s="98" t="s">
        <v>185</v>
      </c>
      <c r="M2" s="43" t="s">
        <v>206</v>
      </c>
      <c r="N2" s="43" t="s">
        <v>186</v>
      </c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 ht="16.5">
      <c r="A3" s="15" t="s">
        <v>136</v>
      </c>
      <c r="B3" s="66" t="s">
        <v>137</v>
      </c>
      <c r="C3" s="14" t="s">
        <v>137</v>
      </c>
      <c r="D3" s="14" t="s">
        <v>137</v>
      </c>
      <c r="E3" s="15" t="s">
        <v>136</v>
      </c>
      <c r="F3" s="9" t="s">
        <v>137</v>
      </c>
      <c r="G3" s="15" t="s">
        <v>136</v>
      </c>
      <c r="H3" s="9" t="s">
        <v>137</v>
      </c>
      <c r="I3" s="15" t="s">
        <v>164</v>
      </c>
      <c r="J3" s="9" t="s">
        <v>137</v>
      </c>
      <c r="K3" s="15" t="s">
        <v>164</v>
      </c>
      <c r="L3" s="9" t="s">
        <v>137</v>
      </c>
      <c r="M3" s="15" t="s">
        <v>137</v>
      </c>
      <c r="N3" s="45" t="s">
        <v>136</v>
      </c>
    </row>
    <row r="4" spans="1:25" ht="16.5">
      <c r="A4" s="17" t="s">
        <v>163</v>
      </c>
      <c r="B4" s="67" t="s">
        <v>141</v>
      </c>
      <c r="C4" s="68" t="s">
        <v>207</v>
      </c>
      <c r="D4" s="68" t="s">
        <v>167</v>
      </c>
      <c r="E4" s="17" t="s">
        <v>187</v>
      </c>
      <c r="F4" s="69" t="s">
        <v>188</v>
      </c>
      <c r="G4" s="70" t="s">
        <v>189</v>
      </c>
      <c r="H4" s="71" t="s">
        <v>190</v>
      </c>
      <c r="I4" s="70" t="s">
        <v>191</v>
      </c>
      <c r="J4" s="71" t="s">
        <v>192</v>
      </c>
      <c r="K4" s="72" t="s">
        <v>193</v>
      </c>
      <c r="L4" s="71" t="s">
        <v>194</v>
      </c>
      <c r="M4" s="72" t="s">
        <v>208</v>
      </c>
      <c r="N4" s="70" t="s">
        <v>195</v>
      </c>
    </row>
    <row r="5" spans="1:25" ht="16.5">
      <c r="A5" s="100">
        <v>1010051101</v>
      </c>
      <c r="B5" s="29" t="s">
        <v>145</v>
      </c>
      <c r="C5" s="101" t="s">
        <v>209</v>
      </c>
      <c r="D5" s="88" t="s">
        <v>170</v>
      </c>
      <c r="E5" s="75">
        <f t="array" ref="E5">INDEX('!참조_ENUM'!$F$3:$F$30,MATCH(F5,'!참조_ENUM'!$G$3:$G$30,0))</f>
        <v>0</v>
      </c>
      <c r="F5" s="76" t="s">
        <v>14</v>
      </c>
      <c r="G5" s="75">
        <f t="array" ref="G5">INDEX('!참조_ENUM'!$B$3:$B$20,MATCH(H5,'!참조_ENUM'!$C$3:$C$20,0))</f>
        <v>1</v>
      </c>
      <c r="H5" s="77" t="s">
        <v>16</v>
      </c>
      <c r="I5" s="75"/>
      <c r="J5" s="77"/>
      <c r="K5" s="78"/>
      <c r="L5" s="77"/>
      <c r="M5" s="78"/>
      <c r="N5" s="49">
        <v>10100511</v>
      </c>
    </row>
    <row r="6" spans="1:25" ht="16.5">
      <c r="A6" s="85">
        <v>1010051101</v>
      </c>
      <c r="B6" s="34" t="s">
        <v>145</v>
      </c>
      <c r="C6" s="74" t="s">
        <v>210</v>
      </c>
      <c r="D6" s="87" t="s">
        <v>170</v>
      </c>
      <c r="E6" s="11">
        <f t="array" ref="E6">INDEX('!참조_ENUM'!$F$3:$F$30,MATCH(F6,'!참조_ENUM'!$G$3:$G$30,0))</f>
        <v>2</v>
      </c>
      <c r="F6" s="81" t="s">
        <v>27</v>
      </c>
      <c r="G6" s="11">
        <f t="array" ref="G6">INDEX('!참조_ENUM'!$B$3:$B$20,MATCH(H6,'!참조_ENUM'!$C$3:$C$20,0))</f>
        <v>1</v>
      </c>
      <c r="H6" s="82" t="s">
        <v>16</v>
      </c>
      <c r="I6" s="83"/>
      <c r="J6" s="82"/>
      <c r="K6" s="84"/>
      <c r="L6" s="82"/>
      <c r="M6" s="84"/>
      <c r="N6" s="54"/>
    </row>
    <row r="7" spans="1:25" ht="16.5">
      <c r="A7" s="85">
        <v>1010051101</v>
      </c>
      <c r="B7" s="34" t="s">
        <v>145</v>
      </c>
      <c r="C7" s="74" t="s">
        <v>210</v>
      </c>
      <c r="D7" s="87" t="s">
        <v>170</v>
      </c>
      <c r="E7" s="11">
        <f t="array" ref="E7">INDEX('!참조_ENUM'!$F$3:$F$30,MATCH(F7,'!참조_ENUM'!$G$3:$G$30,0))</f>
        <v>2</v>
      </c>
      <c r="F7" s="81" t="s">
        <v>27</v>
      </c>
      <c r="G7" s="11">
        <f t="array" ref="G7">INDEX('!참조_ENUM'!$B$3:$B$20,MATCH(H7,'!참조_ENUM'!$C$3:$C$20,0))</f>
        <v>1</v>
      </c>
      <c r="H7" s="82" t="s">
        <v>16</v>
      </c>
      <c r="I7" s="83"/>
      <c r="J7" s="82"/>
      <c r="K7" s="84"/>
      <c r="L7" s="82"/>
      <c r="M7" s="84"/>
      <c r="N7" s="54"/>
    </row>
    <row r="8" spans="1:25" ht="16.5">
      <c r="A8" s="85">
        <v>1010051101</v>
      </c>
      <c r="B8" s="34" t="s">
        <v>145</v>
      </c>
      <c r="C8" s="74" t="s">
        <v>211</v>
      </c>
      <c r="D8" s="87" t="s">
        <v>170</v>
      </c>
      <c r="E8" s="11">
        <f t="array" ref="E8">INDEX('!참조_ENUM'!$F$3:$F$30,MATCH(F8,'!참조_ENUM'!$G$3:$G$30,0))</f>
        <v>13</v>
      </c>
      <c r="F8" s="81" t="s">
        <v>105</v>
      </c>
      <c r="G8" s="11">
        <f t="array" ref="G8">INDEX('!참조_ENUM'!$B$3:$B$20,MATCH(H8,'!참조_ENUM'!$C$3:$C$20,0))</f>
        <v>1</v>
      </c>
      <c r="H8" s="82" t="s">
        <v>16</v>
      </c>
      <c r="I8" s="83"/>
      <c r="J8" s="82"/>
      <c r="K8" s="84"/>
      <c r="L8" s="82"/>
      <c r="M8" s="84"/>
      <c r="N8" s="54"/>
    </row>
    <row r="9" spans="1:25" ht="16.5">
      <c r="A9" s="85">
        <v>1010051101</v>
      </c>
      <c r="B9" s="34" t="s">
        <v>145</v>
      </c>
      <c r="C9" s="74" t="s">
        <v>212</v>
      </c>
      <c r="D9" s="87" t="s">
        <v>170</v>
      </c>
      <c r="E9" s="11">
        <f t="array" ref="E9">INDEX('!참조_ENUM'!$F$3:$F$30,MATCH(F9,'!참조_ENUM'!$G$3:$G$30,0))</f>
        <v>14</v>
      </c>
      <c r="F9" s="81" t="s">
        <v>109</v>
      </c>
      <c r="G9" s="11">
        <f t="array" ref="G9">INDEX('!참조_ENUM'!$B$3:$B$20,MATCH(H9,'!참조_ENUM'!$C$3:$C$20,0))</f>
        <v>1</v>
      </c>
      <c r="H9" s="82" t="s">
        <v>16</v>
      </c>
      <c r="I9" s="83"/>
      <c r="J9" s="82"/>
      <c r="K9" s="84"/>
      <c r="L9" s="82"/>
      <c r="M9" s="84"/>
      <c r="N9" s="54"/>
    </row>
    <row r="10" spans="1:25" ht="16.5">
      <c r="A10" s="52">
        <v>1010051101</v>
      </c>
      <c r="B10" s="34" t="s">
        <v>145</v>
      </c>
      <c r="C10" s="74" t="s">
        <v>213</v>
      </c>
      <c r="D10" s="74" t="s">
        <v>170</v>
      </c>
      <c r="E10" s="11">
        <f t="array" ref="E10">INDEX('!참조_ENUM'!$F$3:$F$30,MATCH(F10,'!참조_ENUM'!$G$3:$G$30,0))</f>
        <v>6</v>
      </c>
      <c r="F10" s="81" t="s">
        <v>63</v>
      </c>
      <c r="G10" s="11">
        <f t="array" ref="G10">INDEX('!참조_ENUM'!$B$3:$B$20,MATCH(H10,'!참조_ENUM'!$C$3:$C$20,0))</f>
        <v>1</v>
      </c>
      <c r="H10" s="82" t="s">
        <v>16</v>
      </c>
      <c r="I10" s="83"/>
      <c r="J10" s="82"/>
      <c r="K10" s="84"/>
      <c r="L10" s="82"/>
      <c r="M10" s="84"/>
      <c r="N10" s="54"/>
    </row>
    <row r="11" spans="1:25" ht="16.5">
      <c r="A11" s="52">
        <v>1010051101</v>
      </c>
      <c r="B11" s="34" t="s">
        <v>145</v>
      </c>
      <c r="C11" s="74" t="s">
        <v>214</v>
      </c>
      <c r="D11" s="74" t="s">
        <v>170</v>
      </c>
      <c r="E11" s="11">
        <f t="array" ref="E11">INDEX('!참조_ENUM'!$F$3:$F$30,MATCH(F11,'!참조_ENUM'!$G$3:$G$30,0))</f>
        <v>6</v>
      </c>
      <c r="F11" s="81" t="s">
        <v>63</v>
      </c>
      <c r="G11" s="11">
        <f t="array" ref="G11">INDEX('!참조_ENUM'!$B$3:$B$20,MATCH(H11,'!참조_ENUM'!$C$3:$C$20,0))</f>
        <v>4</v>
      </c>
      <c r="H11" s="82" t="s">
        <v>45</v>
      </c>
      <c r="I11" s="83"/>
      <c r="J11" s="82"/>
      <c r="K11" s="84"/>
      <c r="L11" s="82"/>
      <c r="M11" s="84"/>
      <c r="N11" s="54"/>
    </row>
    <row r="12" spans="1:25" ht="16.5">
      <c r="A12" s="52">
        <v>1010051101</v>
      </c>
      <c r="B12" s="34" t="s">
        <v>145</v>
      </c>
      <c r="C12" s="74" t="s">
        <v>215</v>
      </c>
      <c r="D12" s="74" t="s">
        <v>170</v>
      </c>
      <c r="E12" s="11">
        <f t="array" ref="E12">INDEX('!참조_ENUM'!$F$3:$F$30,MATCH(F12,'!참조_ENUM'!$G$3:$G$30,0))</f>
        <v>15</v>
      </c>
      <c r="F12" s="81" t="s">
        <v>113</v>
      </c>
      <c r="G12" s="11">
        <f t="array" ref="G12">INDEX('!참조_ENUM'!$B$3:$B$20,MATCH(H12,'!참조_ENUM'!$C$3:$C$20,0))</f>
        <v>4</v>
      </c>
      <c r="H12" s="82" t="s">
        <v>45</v>
      </c>
      <c r="I12" s="83"/>
      <c r="J12" s="82"/>
      <c r="K12" s="84"/>
      <c r="L12" s="82"/>
      <c r="M12" s="84"/>
      <c r="N12" s="54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</row>
    <row r="13" spans="1:25" ht="16.5">
      <c r="A13" s="52">
        <v>1010051102</v>
      </c>
      <c r="B13" s="34" t="s">
        <v>216</v>
      </c>
      <c r="C13" s="74" t="s">
        <v>215</v>
      </c>
      <c r="D13" s="74" t="s">
        <v>170</v>
      </c>
      <c r="E13" s="11">
        <f t="array" ref="E13">INDEX('!참조_ENUM'!$F$3:$F$30,MATCH(F13,'!참조_ENUM'!$G$3:$G$30,0))</f>
        <v>19</v>
      </c>
      <c r="F13" s="81" t="s">
        <v>123</v>
      </c>
      <c r="G13" s="11">
        <f t="array" ref="G13">INDEX('!참조_ENUM'!$B$3:$B$20,MATCH(H13,'!참조_ENUM'!$C$3:$C$20,0))</f>
        <v>4</v>
      </c>
      <c r="H13" s="82" t="s">
        <v>45</v>
      </c>
      <c r="I13" s="83"/>
      <c r="J13" s="82"/>
      <c r="K13" s="84"/>
      <c r="L13" s="82"/>
      <c r="M13" s="84"/>
      <c r="N13" s="54"/>
    </row>
    <row r="14" spans="1:25" ht="16.5">
      <c r="A14" s="56">
        <v>1010051103</v>
      </c>
      <c r="B14" s="39" t="s">
        <v>217</v>
      </c>
      <c r="C14" s="86" t="s">
        <v>215</v>
      </c>
      <c r="D14" s="86" t="s">
        <v>170</v>
      </c>
      <c r="E14" s="91">
        <f t="array" ref="E14">INDEX('!참조_ENUM'!$F$3:$F$30,MATCH(F14,'!참조_ENUM'!$G$3:$G$30,0))</f>
        <v>20</v>
      </c>
      <c r="F14" s="92" t="s">
        <v>125</v>
      </c>
      <c r="G14" s="91">
        <f t="array" ref="G14">INDEX('!참조_ENUM'!$B$3:$B$20,MATCH(H14,'!참조_ENUM'!$C$3:$C$20,0))</f>
        <v>4</v>
      </c>
      <c r="H14" s="93" t="s">
        <v>45</v>
      </c>
      <c r="I14" s="94"/>
      <c r="J14" s="93"/>
      <c r="K14" s="95"/>
      <c r="L14" s="93"/>
      <c r="M14" s="95"/>
      <c r="N14" s="5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6" type="noConversion"/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500-000000000000}">
          <x14:formula1>
            <xm:f>'!참조_ENUM'!$C$4:$C$10</xm:f>
          </x14:formula1>
          <xm:sqref>H5:H14</xm:sqref>
        </x14:dataValidation>
        <x14:dataValidation type="list" allowBlank="1" showErrorMessage="1" xr:uid="{00000000-0002-0000-0500-000001000000}">
          <x14:formula1>
            <xm:f>'!참조_ENUM'!$G$4:$G$30</xm:f>
          </x14:formula1>
          <xm:sqref>F5:F14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!참조_ENUM</vt:lpstr>
      <vt:lpstr>!l2d_char_skin</vt:lpstr>
      <vt:lpstr>!l2d_love_state</vt:lpstr>
      <vt:lpstr>!l2d_skin_ani_state</vt:lpstr>
      <vt:lpstr>!l2d_interaction_base</vt:lpstr>
      <vt:lpstr>!l2d_interaction_memorial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Rown</dc:creator>
  <cp:lastModifiedBy>안 성훈</cp:lastModifiedBy>
  <dcterms:created xsi:type="dcterms:W3CDTF">2015-06-05T18:19:34Z</dcterms:created>
  <dcterms:modified xsi:type="dcterms:W3CDTF">2024-01-19T02:10:56Z</dcterms:modified>
</cp:coreProperties>
</file>