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45D48EF6-2146-4AFD-AB71-BBBC2D33C22F}" xr6:coauthVersionLast="47" xr6:coauthVersionMax="47" xr10:uidLastSave="{00000000-0000-0000-0000-000000000000}"/>
  <bookViews>
    <workbookView xWindow="630" yWindow="765" windowWidth="36135" windowHeight="19395" activeTab="1" xr2:uid="{00000000-000D-0000-FFFF-FFFF00000000}"/>
  </bookViews>
  <sheets>
    <sheet name="!참조" sheetId="1" r:id="rId1"/>
    <sheet name="l2d_char_skin" sheetId="2" r:id="rId2"/>
    <sheet name="l2d_love_state" sheetId="3" r:id="rId3"/>
    <sheet name="l2d_skin_ani_state" sheetId="4" r:id="rId4"/>
    <sheet name="l2d_interaction_base" sheetId="5" r:id="rId5"/>
    <sheet name="!l2d_interaction_memorial" sheetId="6" r:id="rId6"/>
  </sheets>
  <externalReferences>
    <externalReference r:id="rId7"/>
    <externalReference r:id="rId8"/>
  </externalReferences>
  <definedNames>
    <definedName name="l2d_char_skin_id">l2d_char_skin!$C$5:$C$22</definedName>
    <definedName name="l2d_char_skin_info">l2d_char_skin!$D$5:$D$22</definedName>
    <definedName name="l2d_interaction_base_id">l2d_interaction_base!$A$5:$A$8</definedName>
    <definedName name="l2d_interaction_memorial_id">'!l2d_interaction_memorial'!$A$5:$A$14</definedName>
    <definedName name="l2d_skin_ani_state_id">l2d_skin_ani_state!$C$5:$C$10</definedName>
    <definedName name="l2d_skin_ani_state_info">l2d_skin_ani_state!$D$5:$D$10</definedName>
    <definedName name="LOVE_LEVEL_TYPE_comment">'!참조'!$K$4:$K$9</definedName>
    <definedName name="LOVE_LEVEL_TYPE_value">'!참조'!$J$4:$J$9</definedName>
    <definedName name="me_chat_motion_data_id_comment">'!참조'!$V$4:$V$42</definedName>
    <definedName name="me_chat_motion_data_id_value">'!참조'!$U$4:$U$42</definedName>
    <definedName name="me_serifu_data_id_comment">'!참조'!$Y$4:$Y$52</definedName>
    <definedName name="me_serifu_data_id_value">'!참조'!$X$4:$X$52</definedName>
    <definedName name="TOUCH_BODY_TYPE_comment">'!참조'!$G$4:$G$26</definedName>
    <definedName name="TOUCH_BODY_TYPE_value">'!참조'!$F$4:$F$26</definedName>
    <definedName name="TOUCH_GESTURE_TYPE_comment">'!참조'!$C$4:$C$8</definedName>
    <definedName name="TOUCH_GESTURE_TYPE_value">'!참조'!$B$4:$B$8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CpXrmDM1pgFiRvZIi+juaEJeRTBEAtsgo5ChwCXrIdo="/>
    </ext>
  </extLst>
</workbook>
</file>

<file path=xl/calcChain.xml><?xml version="1.0" encoding="utf-8"?>
<calcChain xmlns="http://schemas.openxmlformats.org/spreadsheetml/2006/main">
  <c r="K11" i="5" l="1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" i="5"/>
  <c r="F49" i="3" l="1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F5" i="3"/>
  <c r="B10" i="3"/>
  <c r="F10" i="3"/>
  <c r="B11" i="3"/>
  <c r="F11" i="3"/>
  <c r="B12" i="3"/>
  <c r="F12" i="3"/>
  <c r="B13" i="3"/>
  <c r="F13" i="3"/>
  <c r="B14" i="3"/>
  <c r="F14" i="3"/>
  <c r="B15" i="3"/>
  <c r="F15" i="3"/>
  <c r="O50" i="5"/>
  <c r="O49" i="5"/>
  <c r="O48" i="5"/>
  <c r="O47" i="5"/>
  <c r="O42" i="5"/>
  <c r="O41" i="5"/>
  <c r="O40" i="5"/>
  <c r="O39" i="5"/>
  <c r="O34" i="5"/>
  <c r="O33" i="5"/>
  <c r="O32" i="5"/>
  <c r="O31" i="5"/>
  <c r="O26" i="5"/>
  <c r="O25" i="5"/>
  <c r="O24" i="5"/>
  <c r="O23" i="5"/>
  <c r="O18" i="5"/>
  <c r="O17" i="5"/>
  <c r="O16" i="5"/>
  <c r="O15" i="5"/>
  <c r="M7" i="5" l="1"/>
  <c r="M27" i="5"/>
  <c r="M47" i="5"/>
  <c r="M30" i="5"/>
  <c r="M13" i="5"/>
  <c r="M36" i="5"/>
  <c r="M18" i="5"/>
  <c r="M6" i="5"/>
  <c r="M8" i="5"/>
  <c r="M28" i="5"/>
  <c r="M48" i="5"/>
  <c r="M19" i="5"/>
  <c r="M26" i="5"/>
  <c r="M9" i="5"/>
  <c r="M29" i="5"/>
  <c r="M49" i="5"/>
  <c r="M10" i="5"/>
  <c r="M50" i="5"/>
  <c r="K6" i="5"/>
  <c r="M33" i="5"/>
  <c r="M34" i="5"/>
  <c r="M17" i="5"/>
  <c r="M38" i="5"/>
  <c r="M39" i="5"/>
  <c r="M11" i="5"/>
  <c r="M31" i="5"/>
  <c r="M5" i="5"/>
  <c r="K7" i="5"/>
  <c r="K8" i="5"/>
  <c r="M45" i="5"/>
  <c r="M12" i="5"/>
  <c r="M32" i="5"/>
  <c r="K10" i="5"/>
  <c r="M37" i="5"/>
  <c r="M14" i="5"/>
  <c r="M15" i="5"/>
  <c r="M35" i="5"/>
  <c r="K9" i="5"/>
  <c r="M16" i="5"/>
  <c r="M20" i="5"/>
  <c r="M40" i="5"/>
  <c r="M21" i="5"/>
  <c r="M41" i="5"/>
  <c r="M42" i="5"/>
  <c r="M23" i="5"/>
  <c r="M43" i="5"/>
  <c r="M24" i="5"/>
  <c r="M44" i="5"/>
  <c r="M25" i="5"/>
  <c r="M46" i="5"/>
  <c r="M22" i="5"/>
  <c r="Y52" i="1"/>
  <c r="X52" i="1"/>
  <c r="Y51" i="1"/>
  <c r="X51" i="1"/>
  <c r="Y50" i="1"/>
  <c r="X50" i="1"/>
  <c r="Y49" i="1"/>
  <c r="X49" i="1"/>
  <c r="Y48" i="1"/>
  <c r="X48" i="1"/>
  <c r="Y47" i="1"/>
  <c r="X47" i="1"/>
  <c r="Y46" i="1"/>
  <c r="X46" i="1"/>
  <c r="Y45" i="1"/>
  <c r="X45" i="1"/>
  <c r="Y44" i="1"/>
  <c r="X44" i="1"/>
  <c r="Y43" i="1"/>
  <c r="X43" i="1"/>
  <c r="Y42" i="1"/>
  <c r="X42" i="1"/>
  <c r="Y41" i="1"/>
  <c r="X41" i="1"/>
  <c r="Y40" i="1"/>
  <c r="X40" i="1"/>
  <c r="Y39" i="1"/>
  <c r="X39" i="1"/>
  <c r="Y38" i="1"/>
  <c r="X38" i="1"/>
  <c r="Y37" i="1"/>
  <c r="X37" i="1"/>
  <c r="Y36" i="1"/>
  <c r="X36" i="1"/>
  <c r="Y35" i="1"/>
  <c r="X35" i="1"/>
  <c r="Y34" i="1"/>
  <c r="X34" i="1"/>
  <c r="Y33" i="1"/>
  <c r="X33" i="1"/>
  <c r="Y32" i="1"/>
  <c r="X32" i="1"/>
  <c r="Y31" i="1"/>
  <c r="X31" i="1"/>
  <c r="Y30" i="1"/>
  <c r="X30" i="1"/>
  <c r="Y29" i="1"/>
  <c r="X29" i="1"/>
  <c r="Y28" i="1"/>
  <c r="X28" i="1"/>
  <c r="Y27" i="1"/>
  <c r="X27" i="1"/>
  <c r="Y26" i="1"/>
  <c r="X26" i="1"/>
  <c r="Y25" i="1"/>
  <c r="X25" i="1"/>
  <c r="Y24" i="1"/>
  <c r="X24" i="1"/>
  <c r="Y23" i="1"/>
  <c r="X23" i="1"/>
  <c r="Y22" i="1"/>
  <c r="X22" i="1"/>
  <c r="Y21" i="1"/>
  <c r="X21" i="1"/>
  <c r="Y20" i="1"/>
  <c r="X20" i="1"/>
  <c r="Y19" i="1"/>
  <c r="X19" i="1"/>
  <c r="Y18" i="1"/>
  <c r="X18" i="1"/>
  <c r="Y17" i="1"/>
  <c r="X17" i="1"/>
  <c r="Y16" i="1"/>
  <c r="X16" i="1"/>
  <c r="Y15" i="1"/>
  <c r="X15" i="1"/>
  <c r="Y14" i="1"/>
  <c r="X14" i="1"/>
  <c r="Y13" i="1"/>
  <c r="X13" i="1"/>
  <c r="Y12" i="1"/>
  <c r="X12" i="1"/>
  <c r="Y11" i="1"/>
  <c r="X11" i="1"/>
  <c r="Y10" i="1"/>
  <c r="X10" i="1"/>
  <c r="Y9" i="1"/>
  <c r="X9" i="1"/>
  <c r="Y8" i="1"/>
  <c r="X8" i="1"/>
  <c r="Y7" i="1"/>
  <c r="X7" i="1"/>
  <c r="Y6" i="1"/>
  <c r="X6" i="1"/>
  <c r="Y5" i="1"/>
  <c r="X5" i="1"/>
  <c r="Y4" i="1"/>
  <c r="X4" i="1"/>
  <c r="F16" i="3" l="1"/>
  <c r="F17" i="3"/>
  <c r="F18" i="3"/>
  <c r="F19" i="3"/>
  <c r="O46" i="5"/>
  <c r="O38" i="5"/>
  <c r="O30" i="5"/>
  <c r="O22" i="5"/>
  <c r="O14" i="5"/>
  <c r="O45" i="5"/>
  <c r="O37" i="5"/>
  <c r="O29" i="5"/>
  <c r="O21" i="5"/>
  <c r="O13" i="5"/>
  <c r="O44" i="5"/>
  <c r="O36" i="5"/>
  <c r="O28" i="5"/>
  <c r="O20" i="5"/>
  <c r="O12" i="5"/>
  <c r="O43" i="5"/>
  <c r="O35" i="5"/>
  <c r="O27" i="5"/>
  <c r="O19" i="5"/>
  <c r="O11" i="5"/>
  <c r="O9" i="5"/>
  <c r="O10" i="5"/>
  <c r="G8" i="4"/>
  <c r="G9" i="4"/>
  <c r="E7" i="4"/>
  <c r="E8" i="4"/>
  <c r="E9" i="4"/>
  <c r="E6" i="4"/>
  <c r="B19" i="3" l="1"/>
  <c r="B18" i="3"/>
  <c r="B17" i="3"/>
  <c r="B16" i="3"/>
  <c r="B5" i="3" l="1"/>
  <c r="B6" i="3"/>
  <c r="B7" i="3"/>
  <c r="B8" i="3"/>
  <c r="B9" i="3"/>
  <c r="J5" i="1" l="1"/>
  <c r="K5" i="1"/>
  <c r="J6" i="1"/>
  <c r="K6" i="1"/>
  <c r="J7" i="1"/>
  <c r="K7" i="1"/>
  <c r="J8" i="1"/>
  <c r="K8" i="1"/>
  <c r="J9" i="1"/>
  <c r="K9" i="1"/>
  <c r="K4" i="1"/>
  <c r="J4" i="1"/>
  <c r="I5" i="1"/>
  <c r="I6" i="1"/>
  <c r="I7" i="1"/>
  <c r="I8" i="1"/>
  <c r="I9" i="1"/>
  <c r="I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5" i="1"/>
  <c r="G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F4" i="1"/>
  <c r="E4" i="1"/>
  <c r="B5" i="1"/>
  <c r="C5" i="1"/>
  <c r="B6" i="1"/>
  <c r="C6" i="1"/>
  <c r="B7" i="1"/>
  <c r="C7" i="1"/>
  <c r="B8" i="1"/>
  <c r="C8" i="1"/>
  <c r="C4" i="1"/>
  <c r="B4" i="1"/>
  <c r="A5" i="1"/>
  <c r="A6" i="1"/>
  <c r="A7" i="1"/>
  <c r="A8" i="1"/>
  <c r="A4" i="1"/>
  <c r="D45" i="3" l="1"/>
  <c r="D25" i="3"/>
  <c r="D44" i="3"/>
  <c r="D24" i="3"/>
  <c r="D11" i="3"/>
  <c r="D43" i="3"/>
  <c r="D23" i="3"/>
  <c r="D42" i="3"/>
  <c r="D22" i="3"/>
  <c r="D10" i="3"/>
  <c r="D41" i="3"/>
  <c r="D21" i="3"/>
  <c r="D12" i="3"/>
  <c r="D28" i="3"/>
  <c r="D40" i="3"/>
  <c r="D20" i="3"/>
  <c r="D39" i="3"/>
  <c r="D38" i="3"/>
  <c r="D13" i="3"/>
  <c r="D37" i="3"/>
  <c r="D33" i="3"/>
  <c r="D36" i="3"/>
  <c r="D35" i="3"/>
  <c r="D14" i="3"/>
  <c r="D34" i="3"/>
  <c r="D32" i="3"/>
  <c r="D15" i="3"/>
  <c r="D31" i="3"/>
  <c r="D30" i="3"/>
  <c r="D47" i="3"/>
  <c r="D49" i="3"/>
  <c r="D29" i="3"/>
  <c r="D48" i="3"/>
  <c r="D46" i="3"/>
  <c r="D26" i="3"/>
  <c r="D27" i="3"/>
  <c r="H50" i="5"/>
  <c r="H41" i="5"/>
  <c r="H32" i="5"/>
  <c r="H23" i="5"/>
  <c r="H16" i="5"/>
  <c r="H15" i="5"/>
  <c r="H34" i="5"/>
  <c r="H47" i="5"/>
  <c r="H42" i="5"/>
  <c r="H49" i="5"/>
  <c r="H40" i="5"/>
  <c r="H31" i="5"/>
  <c r="H18" i="5"/>
  <c r="H48" i="5"/>
  <c r="H39" i="5"/>
  <c r="H26" i="5"/>
  <c r="H17" i="5"/>
  <c r="H25" i="5"/>
  <c r="H33" i="5"/>
  <c r="H24" i="5"/>
  <c r="F50" i="5"/>
  <c r="F41" i="5"/>
  <c r="F32" i="5"/>
  <c r="F23" i="5"/>
  <c r="F40" i="5"/>
  <c r="F31" i="5"/>
  <c r="F26" i="5"/>
  <c r="F34" i="5"/>
  <c r="F16" i="5"/>
  <c r="F24" i="5"/>
  <c r="F48" i="5"/>
  <c r="F47" i="5"/>
  <c r="F33" i="5"/>
  <c r="F49" i="5"/>
  <c r="F18" i="5"/>
  <c r="F39" i="5"/>
  <c r="F17" i="5"/>
  <c r="F25" i="5"/>
  <c r="F42" i="5"/>
  <c r="F15" i="5"/>
  <c r="H30" i="5"/>
  <c r="H28" i="5"/>
  <c r="H22" i="5"/>
  <c r="H37" i="5"/>
  <c r="H27" i="5"/>
  <c r="H21" i="5"/>
  <c r="H20" i="5"/>
  <c r="H19" i="5"/>
  <c r="H38" i="5"/>
  <c r="H13" i="5"/>
  <c r="H12" i="5"/>
  <c r="H11" i="5"/>
  <c r="H9" i="5"/>
  <c r="H45" i="5"/>
  <c r="H44" i="5"/>
  <c r="H43" i="5"/>
  <c r="H10" i="5"/>
  <c r="H36" i="5"/>
  <c r="H29" i="5"/>
  <c r="H14" i="5"/>
  <c r="H46" i="5"/>
  <c r="H35" i="5"/>
  <c r="F29" i="5"/>
  <c r="F28" i="5"/>
  <c r="F27" i="5"/>
  <c r="F20" i="5"/>
  <c r="F43" i="5"/>
  <c r="F30" i="5"/>
  <c r="F19" i="5"/>
  <c r="F22" i="5"/>
  <c r="F9" i="5"/>
  <c r="F38" i="5"/>
  <c r="F21" i="5"/>
  <c r="F37" i="5"/>
  <c r="F45" i="5"/>
  <c r="F35" i="5"/>
  <c r="F13" i="5"/>
  <c r="F12" i="5"/>
  <c r="F11" i="5"/>
  <c r="F14" i="5"/>
  <c r="F46" i="5"/>
  <c r="F36" i="5"/>
  <c r="F44" i="5"/>
  <c r="F10" i="5"/>
  <c r="D16" i="3"/>
  <c r="D18" i="3"/>
  <c r="D19" i="3"/>
  <c r="D17" i="3"/>
  <c r="O6" i="5"/>
  <c r="O7" i="5"/>
  <c r="O8" i="5"/>
  <c r="O5" i="5"/>
  <c r="F6" i="5"/>
  <c r="F7" i="5"/>
  <c r="F8" i="5"/>
  <c r="F5" i="5"/>
  <c r="H6" i="5"/>
  <c r="H7" i="5"/>
  <c r="H8" i="5"/>
  <c r="H5" i="5"/>
  <c r="G5" i="4"/>
  <c r="G10" i="4"/>
  <c r="F6" i="3"/>
  <c r="F7" i="3"/>
  <c r="F8" i="3"/>
  <c r="F9" i="3"/>
  <c r="D6" i="3"/>
  <c r="D7" i="3"/>
  <c r="D8" i="3"/>
  <c r="D9" i="3"/>
  <c r="D5" i="3"/>
  <c r="E10" i="4" l="1"/>
  <c r="E5" i="4"/>
  <c r="G14" i="6" a="1"/>
  <c r="G14" i="6" s="1"/>
  <c r="E14" i="6" a="1"/>
  <c r="E14" i="6" s="1"/>
  <c r="G13" i="6" a="1"/>
  <c r="G13" i="6" s="1"/>
  <c r="E13" i="6" a="1"/>
  <c r="E13" i="6" s="1"/>
  <c r="G12" i="6" a="1"/>
  <c r="G12" i="6" s="1"/>
  <c r="E12" i="6" a="1"/>
  <c r="E12" i="6" s="1"/>
  <c r="G11" i="6" a="1"/>
  <c r="G11" i="6" s="1"/>
  <c r="E11" i="6" a="1"/>
  <c r="E11" i="6" s="1"/>
  <c r="G10" i="6" a="1"/>
  <c r="G10" i="6" s="1"/>
  <c r="E10" i="6" a="1"/>
  <c r="E10" i="6" s="1"/>
  <c r="G9" i="6" a="1"/>
  <c r="G9" i="6" s="1"/>
  <c r="E9" i="6" a="1"/>
  <c r="E9" i="6" s="1"/>
  <c r="G8" i="6" a="1"/>
  <c r="G8" i="6" s="1"/>
  <c r="E8" i="6" a="1"/>
  <c r="E8" i="6" s="1"/>
  <c r="G7" i="6" a="1"/>
  <c r="G7" i="6" s="1"/>
  <c r="E7" i="6" a="1"/>
  <c r="E7" i="6" s="1"/>
  <c r="G6" i="6" a="1"/>
  <c r="G6" i="6" s="1"/>
  <c r="E6" i="6" a="1"/>
  <c r="E6" i="6" s="1"/>
  <c r="G5" i="6" a="1"/>
  <c r="G5" i="6" s="1"/>
  <c r="E5" i="6" a="1"/>
  <c r="E5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BCD9F-73ED-4D47-B5CE-7FA62A6C3091}" keepAlive="1" name="쿼리 - me_chat_motion_data_id" description="통합 문서의 'me_chat_motion_data_id' 쿼리에 대한 연결입니다." type="5" refreshedVersion="0" background="1">
    <dbPr connection="Provider=Microsoft.Mashup.OleDb.1;Data Source=$Workbook$;Location=me_chat_motion_data_id;Extended Properties=&quot;&quot;" command="SELECT * FROM [me_chat_motion_data_id]"/>
  </connection>
</connections>
</file>

<file path=xl/sharedStrings.xml><?xml version="1.0" encoding="utf-8"?>
<sst xmlns="http://schemas.openxmlformats.org/spreadsheetml/2006/main" count="1013" uniqueCount="293">
  <si>
    <t>TOUCH_BODY_TYPE</t>
  </si>
  <si>
    <t>LOVE_LEVEL_TYPE</t>
  </si>
  <si>
    <t>FACIAL_TYPE</t>
  </si>
  <si>
    <t>REACTION_ANI_TYPE</t>
  </si>
  <si>
    <t>터치 종류 구분</t>
  </si>
  <si>
    <t>신체 터치 부위 구분</t>
  </si>
  <si>
    <t>캐릭터 상태 타입</t>
  </si>
  <si>
    <t>캐릭터 표정 타입</t>
  </si>
  <si>
    <t>캐릭터 반응 애니 타입</t>
  </si>
  <si>
    <t>type</t>
  </si>
  <si>
    <t>value</t>
  </si>
  <si>
    <t>comment</t>
  </si>
  <si>
    <t>NONE</t>
  </si>
  <si>
    <t>캐릭터 클릭이지만, 퍼즐 클릭이 아님</t>
  </si>
  <si>
    <t>1 OnClick</t>
  </si>
  <si>
    <t>NORMAL</t>
  </si>
  <si>
    <t>1 어색함</t>
  </si>
  <si>
    <t>1 보통</t>
  </si>
  <si>
    <t>CHAR_REACTION_TYPE_01</t>
  </si>
  <si>
    <t>1 타입</t>
  </si>
  <si>
    <t>2 친근함</t>
  </si>
  <si>
    <t>JOY</t>
  </si>
  <si>
    <t>2 기쁨</t>
  </si>
  <si>
    <t>CHAR_REACTION_TYPE_02</t>
  </si>
  <si>
    <t>2 타입</t>
  </si>
  <si>
    <t>3 절친함</t>
  </si>
  <si>
    <t>JOY_GREAT</t>
  </si>
  <si>
    <t>3 아주 기쁨</t>
  </si>
  <si>
    <t>CHAR_REACTION_TYPE_03</t>
  </si>
  <si>
    <t>3 타입</t>
  </si>
  <si>
    <t>4 Drag</t>
  </si>
  <si>
    <t>4 좋아함</t>
  </si>
  <si>
    <t>SAD</t>
  </si>
  <si>
    <t>4 슬픔</t>
  </si>
  <si>
    <t>CHAR_REACTION_TYPE_04</t>
  </si>
  <si>
    <t>4 타입</t>
  </si>
  <si>
    <t>5 사랑함</t>
  </si>
  <si>
    <t>SAD_GREAT</t>
  </si>
  <si>
    <t>5 아주 슬픔</t>
  </si>
  <si>
    <t>CHAR_REACTION_TYPE_05</t>
  </si>
  <si>
    <t>5 타입</t>
  </si>
  <si>
    <t>ANGER</t>
  </si>
  <si>
    <t>6 분노</t>
  </si>
  <si>
    <t>CHAR_REACTION_TYPE_06</t>
  </si>
  <si>
    <t>6 타입</t>
  </si>
  <si>
    <t>ANGER_GREAT</t>
  </si>
  <si>
    <t>7 극대노</t>
  </si>
  <si>
    <t>CHAR_REACTION_TYPE_07</t>
  </si>
  <si>
    <t>7 타입</t>
  </si>
  <si>
    <t>FRUSTRATION</t>
  </si>
  <si>
    <t>8 좌절</t>
  </si>
  <si>
    <t>CHAR_REACTION_TYPE_08</t>
  </si>
  <si>
    <t>8 타입</t>
  </si>
  <si>
    <t>FRUSTRATION_GREAT</t>
  </si>
  <si>
    <t>9 크게 좌절</t>
  </si>
  <si>
    <t>CHAR_REACTION_TYPE_09</t>
  </si>
  <si>
    <t>9 타입</t>
  </si>
  <si>
    <t>PANIC</t>
  </si>
  <si>
    <t>10 공황상태</t>
  </si>
  <si>
    <t>CHAR_REACTION_TYPE_10</t>
  </si>
  <si>
    <t>10 타입</t>
  </si>
  <si>
    <t>HAPPY</t>
  </si>
  <si>
    <t>11 행복</t>
  </si>
  <si>
    <t>CHAR_REACTION_TYPE_11</t>
  </si>
  <si>
    <t>11 타입</t>
  </si>
  <si>
    <t>WAIT_LONG</t>
  </si>
  <si>
    <t>12 따분함</t>
  </si>
  <si>
    <t>CHAR_REACTION_TYPE_12</t>
  </si>
  <si>
    <t>12 타입</t>
  </si>
  <si>
    <t>CHAR_REACTION_TYPE_13</t>
  </si>
  <si>
    <t>13 타입</t>
  </si>
  <si>
    <t>CHAR_REACTION_TYPE_14</t>
  </si>
  <si>
    <t>14 타입</t>
  </si>
  <si>
    <t>CHAR_REACTION_TYPE_15</t>
  </si>
  <si>
    <t>15 타입</t>
  </si>
  <si>
    <t>캐릭터</t>
  </si>
  <si>
    <t>L2d 스킨 아이디</t>
  </si>
  <si>
    <t>캐릭 스킨명</t>
  </si>
  <si>
    <t>스킨 프리팹 경로</t>
  </si>
  <si>
    <t>스킨 전용 배경 경로</t>
  </si>
  <si>
    <t>스킨 전용 인트로 경로</t>
  </si>
  <si>
    <t>int</t>
  </si>
  <si>
    <t>string</t>
  </si>
  <si>
    <t>#character_id</t>
  </si>
  <si>
    <t>#character_info</t>
  </si>
  <si>
    <t>l2d_id</t>
  </si>
  <si>
    <t>#skin_info</t>
  </si>
  <si>
    <t>루시아</t>
  </si>
  <si>
    <t>루시아_스탠딩_01</t>
  </si>
  <si>
    <t>루시아_서약_01</t>
  </si>
  <si>
    <t>Assets/AssetResources/Prefabs/Memorial/Memorial_BG</t>
  </si>
  <si>
    <t>캐릭터 호감도 타입</t>
  </si>
  <si>
    <t>호감도 타입</t>
  </si>
  <si>
    <t>기본 상태 아이디</t>
  </si>
  <si>
    <t>love_level_type</t>
  </si>
  <si>
    <t>#love_level_type</t>
  </si>
  <si>
    <t>state_id</t>
  </si>
  <si>
    <t>캐릭터 스킨 정보</t>
  </si>
  <si>
    <t>캐릭터 호감도 체크</t>
  </si>
  <si>
    <t>상태 id</t>
  </si>
  <si>
    <t>캐릭터 및 스킨 별 특징에 따라 다른 상태가 있을 수 있음</t>
  </si>
  <si>
    <t>기본 idle 애니 ID</t>
  </si>
  <si>
    <t>interaction_group_id</t>
  </si>
  <si>
    <t>int[]</t>
  </si>
  <si>
    <t>#char_skin_info</t>
  </si>
  <si>
    <t>#state_info</t>
  </si>
  <si>
    <t>base_ani_id</t>
  </si>
  <si>
    <t>기본 대기</t>
  </si>
  <si>
    <t>상태 정보</t>
  </si>
  <si>
    <t>터치 부위 타입</t>
  </si>
  <si>
    <t>터치 형태 타입 1</t>
  </si>
  <si>
    <t>터치 반응 애니 id</t>
  </si>
  <si>
    <t>터치 반응 애니 타입-설명</t>
  </si>
  <si>
    <t>터치 반응 페이셜 id</t>
  </si>
  <si>
    <t>터치 반응 페이셜 설명</t>
  </si>
  <si>
    <t>애니 재생 후, 변환될 상태 id</t>
  </si>
  <si>
    <t>touch_type_01</t>
  </si>
  <si>
    <t>#touch_type_01</t>
  </si>
  <si>
    <t>gescure_type_01</t>
  </si>
  <si>
    <t>#gescure_type_01</t>
  </si>
  <si>
    <t>reaction_ani_id</t>
  </si>
  <si>
    <t>#reaction_ani_info</t>
  </si>
  <si>
    <t>reaction_facial_id</t>
  </si>
  <si>
    <t>#reaction_facial_info</t>
  </si>
  <si>
    <t>after_state_id</t>
  </si>
  <si>
    <t>인터렉션 설명</t>
  </si>
  <si>
    <t>드래그 애니메이션 이름</t>
  </si>
  <si>
    <t>#interaction_info</t>
  </si>
  <si>
    <t>drag_animation_name</t>
  </si>
  <si>
    <t>비퍼즐 부위 클릭</t>
  </si>
  <si>
    <t>가슴 클릭 시</t>
  </si>
  <si>
    <t>얼굴 클릭 시</t>
  </si>
  <si>
    <t>엉덩이 클릭 시</t>
  </si>
  <si>
    <t>다리 클릭 시</t>
  </si>
  <si>
    <t>다리 드래그 시(문지를 때)</t>
  </si>
  <si>
    <t>브라 드래그 시(잡고 움직일 때)</t>
  </si>
  <si>
    <t>루시아_서약_02</t>
  </si>
  <si>
    <t>루시아_서약_03</t>
  </si>
  <si>
    <t>L2d_Char_Skin_Data</t>
    <phoneticPr fontId="6" type="noConversion"/>
  </si>
  <si>
    <t>L2d_Love_State_Data</t>
    <phoneticPr fontId="6" type="noConversion"/>
  </si>
  <si>
    <t>L2d_Skin_Ani_State_Data</t>
    <phoneticPr fontId="6" type="noConversion"/>
  </si>
  <si>
    <t>L2d_Interaction_Base_Data</t>
    <phoneticPr fontId="6" type="noConversion"/>
  </si>
  <si>
    <t>int</t>
    <phoneticPr fontId="6" type="noConversion"/>
  </si>
  <si>
    <t>me_chat_motion_data_id</t>
    <phoneticPr fontId="6" type="noConversion"/>
  </si>
  <si>
    <t>애니메이션 id</t>
    <phoneticPr fontId="6" type="noConversion"/>
  </si>
  <si>
    <t>me_serifu_data_id</t>
    <phoneticPr fontId="6" type="noConversion"/>
  </si>
  <si>
    <t>대사 id</t>
    <phoneticPr fontId="6" type="noConversion"/>
  </si>
  <si>
    <t>애니 설명</t>
    <phoneticPr fontId="6" type="noConversion"/>
  </si>
  <si>
    <t>string</t>
    <phoneticPr fontId="6" type="noConversion"/>
  </si>
  <si>
    <t>#base_ani_info</t>
    <phoneticPr fontId="6" type="noConversion"/>
  </si>
  <si>
    <t>#state_info</t>
    <phoneticPr fontId="6" type="noConversion"/>
  </si>
  <si>
    <t>상태 설명</t>
    <phoneticPr fontId="6" type="noConversion"/>
  </si>
  <si>
    <t>ENUM:LOVE_LEVEL_TYPE:NONE</t>
    <phoneticPr fontId="6" type="noConversion"/>
  </si>
  <si>
    <t>TOUCH_GESTURE_TYPE</t>
    <phoneticPr fontId="6" type="noConversion"/>
  </si>
  <si>
    <t>ENUM:TOUCH_GESTURE_TYPE:NONE</t>
    <phoneticPr fontId="6" type="noConversion"/>
  </si>
  <si>
    <t>l2d_bg_path</t>
    <phoneticPr fontId="6" type="noConversion"/>
  </si>
  <si>
    <t>l2d_intro_path</t>
    <phoneticPr fontId="6" type="noConversion"/>
  </si>
  <si>
    <t>l2d_skin_path</t>
    <phoneticPr fontId="6" type="noConversion"/>
  </si>
  <si>
    <t>int</t>
    <phoneticPr fontId="6" type="noConversion"/>
  </si>
  <si>
    <t>key_1:int</t>
    <phoneticPr fontId="6" type="noConversion"/>
  </si>
  <si>
    <t>ID</t>
    <phoneticPr fontId="6" type="noConversion"/>
  </si>
  <si>
    <t>id</t>
    <phoneticPr fontId="6" type="noConversion"/>
  </si>
  <si>
    <t>상호작용이 진행되는 L2d 스킨 아이디</t>
    <phoneticPr fontId="6" type="noConversion"/>
  </si>
  <si>
    <t>l2d_id</t>
    <phoneticPr fontId="6" type="noConversion"/>
  </si>
  <si>
    <t>에일린_스탠딩_01</t>
  </si>
  <si>
    <t>Assets/AssetResources/Prefabs/Memorial/Memorial_BG</t>
    <phoneticPr fontId="6" type="noConversion"/>
  </si>
  <si>
    <t>에일린 기본 대기 1</t>
  </si>
  <si>
    <t>에일린_스탠딩(로비)</t>
    <phoneticPr fontId="6" type="noConversion"/>
  </si>
  <si>
    <t>에일린_스탠딩(근원)</t>
  </si>
  <si>
    <t>에일린_스탠딩(근원)</t>
    <phoneticPr fontId="6" type="noConversion"/>
  </si>
  <si>
    <t>1 어색함</t>
    <phoneticPr fontId="6" type="noConversion"/>
  </si>
  <si>
    <t>에일린 근원 대기 1</t>
  </si>
  <si>
    <t>에일린 근원 대기 1</t>
    <phoneticPr fontId="6" type="noConversion"/>
  </si>
  <si>
    <t>1010102103</t>
  </si>
  <si>
    <t>3 절친함</t>
    <phoneticPr fontId="6" type="noConversion"/>
  </si>
  <si>
    <t>5 사랑함</t>
    <phoneticPr fontId="6" type="noConversion"/>
  </si>
  <si>
    <t>2 친근함</t>
    <phoneticPr fontId="6" type="noConversion"/>
  </si>
  <si>
    <t>4 좋아함</t>
    <phoneticPr fontId="6" type="noConversion"/>
  </si>
  <si>
    <t>에일린 근원 대기 2</t>
  </si>
  <si>
    <t>에일린 근원 대기 2</t>
    <phoneticPr fontId="6" type="noConversion"/>
  </si>
  <si>
    <t>에일린 근원 대기 3</t>
  </si>
  <si>
    <t>에일린 근원 대기 4</t>
  </si>
  <si>
    <t>에일린 근원 대기 5</t>
  </si>
  <si>
    <t>1010101101</t>
  </si>
  <si>
    <t>1010103103</t>
  </si>
  <si>
    <t>1010104103</t>
  </si>
  <si>
    <t>1010105103</t>
  </si>
  <si>
    <t>1010106103</t>
  </si>
  <si>
    <t>근원 대기</t>
    <phoneticPr fontId="6" type="noConversion"/>
  </si>
  <si>
    <t>근원전달 판별</t>
    <phoneticPr fontId="6" type="noConversion"/>
  </si>
  <si>
    <t>check_using_essense</t>
    <phoneticPr fontId="6" type="noConversion"/>
  </si>
  <si>
    <t>Assets/AssetResources/Prefabs/Standing/ST_Eileen</t>
  </si>
  <si>
    <t>key_2:bool</t>
    <phoneticPr fontId="6" type="noConversion"/>
  </si>
  <si>
    <t>key_3:ENUM:TOUCH_BODY_TYPE:NONE</t>
    <phoneticPr fontId="6" type="noConversion"/>
  </si>
  <si>
    <t>에일린</t>
    <phoneticPr fontId="6" type="noConversion"/>
  </si>
  <si>
    <t>라일라</t>
    <phoneticPr fontId="6" type="noConversion"/>
  </si>
  <si>
    <t>바이올렛</t>
    <phoneticPr fontId="6" type="noConversion"/>
  </si>
  <si>
    <t>데이지</t>
    <phoneticPr fontId="6" type="noConversion"/>
  </si>
  <si>
    <t>클레어</t>
    <phoneticPr fontId="6" type="noConversion"/>
  </si>
  <si>
    <t>마네</t>
    <phoneticPr fontId="6" type="noConversion"/>
  </si>
  <si>
    <t>츠키</t>
    <phoneticPr fontId="6" type="noConversion"/>
  </si>
  <si>
    <t>엘리자베스</t>
    <phoneticPr fontId="6" type="noConversion"/>
  </si>
  <si>
    <t>라일라_스탠딩_01</t>
  </si>
  <si>
    <t>라일라_스탠딩_01</t>
    <phoneticPr fontId="6" type="noConversion"/>
  </si>
  <si>
    <t>라일라_서약_01</t>
    <phoneticPr fontId="6" type="noConversion"/>
  </si>
  <si>
    <t>Assets/AssetResources/Prefabs/Standing/ST_Lucia</t>
    <phoneticPr fontId="6" type="noConversion"/>
  </si>
  <si>
    <t>Assets/AssetResources/Prefabs/Standing/ST_Lila</t>
    <phoneticPr fontId="6" type="noConversion"/>
  </si>
  <si>
    <t>Assets/AssetResources/Prefabs/Standing/ST_Violet</t>
    <phoneticPr fontId="6" type="noConversion"/>
  </si>
  <si>
    <t>Assets/AssetResources/Prefabs/Standing/ST_Daisy</t>
    <phoneticPr fontId="6" type="noConversion"/>
  </si>
  <si>
    <t>Assets/AssetResources/Prefabs/Standing/ST_Claire</t>
    <phoneticPr fontId="6" type="noConversion"/>
  </si>
  <si>
    <t>Assets/AssetResources/Prefabs/Standing/ST_Manet</t>
    <phoneticPr fontId="6" type="noConversion"/>
  </si>
  <si>
    <t>Assets/AssetResources/Prefabs/Standing/ST_Tsuki</t>
    <phoneticPr fontId="6" type="noConversion"/>
  </si>
  <si>
    <t>Assets/AssetResources/Prefabs/Standing/ST_Elizabeth</t>
    <phoneticPr fontId="6" type="noConversion"/>
  </si>
  <si>
    <t>바이올렛_스탠딩_01</t>
  </si>
  <si>
    <t>바이올렛_스탠딩_01</t>
    <phoneticPr fontId="6" type="noConversion"/>
  </si>
  <si>
    <t>바이올렛_서약_01</t>
    <phoneticPr fontId="6" type="noConversion"/>
  </si>
  <si>
    <t>데이지_스탠딩_01</t>
  </si>
  <si>
    <t>데이지_스탠딩_01</t>
    <phoneticPr fontId="6" type="noConversion"/>
  </si>
  <si>
    <t>데이지_서약_01</t>
    <phoneticPr fontId="6" type="noConversion"/>
  </si>
  <si>
    <t>클레어_스탠딩_01</t>
  </si>
  <si>
    <t>클레어_스탠딩_01</t>
    <phoneticPr fontId="6" type="noConversion"/>
  </si>
  <si>
    <t>클레어_서약_01</t>
    <phoneticPr fontId="6" type="noConversion"/>
  </si>
  <si>
    <t>마네_스탠딩_01</t>
  </si>
  <si>
    <t>마네_스탠딩_01</t>
    <phoneticPr fontId="6" type="noConversion"/>
  </si>
  <si>
    <t>마네_서약_01</t>
    <phoneticPr fontId="6" type="noConversion"/>
  </si>
  <si>
    <t>츠키_스탠딩_01</t>
  </si>
  <si>
    <t>츠키_스탠딩_01</t>
    <phoneticPr fontId="6" type="noConversion"/>
  </si>
  <si>
    <t>츠키_서약_01</t>
    <phoneticPr fontId="6" type="noConversion"/>
  </si>
  <si>
    <t>엘리자베스_스탠딩_01</t>
  </si>
  <si>
    <t>엘리자베스_스탠딩_01</t>
    <phoneticPr fontId="6" type="noConversion"/>
  </si>
  <si>
    <t>엘리자베스_서약_01</t>
    <phoneticPr fontId="6" type="noConversion"/>
  </si>
  <si>
    <t>에일린_헤어 거부반응 호감도 낮음</t>
  </si>
  <si>
    <t>Part 1</t>
  </si>
  <si>
    <t>Part 2</t>
  </si>
  <si>
    <t>Part 3</t>
  </si>
  <si>
    <t>Part 4</t>
  </si>
  <si>
    <t>에일린_얼굴 성공 호감도 낮음</t>
  </si>
  <si>
    <t>에일린_가슴 거부반응 호감도 낮음</t>
  </si>
  <si>
    <t>에일린_사타구니 거부반응 호감도 낮음</t>
  </si>
  <si>
    <t>에일린_헤어 거부반응 호감도 높음</t>
  </si>
  <si>
    <t>에일린_얼굴 성공 호감도 높음</t>
  </si>
  <si>
    <t>에일린_가슴 거부반응 호감도 높음</t>
  </si>
  <si>
    <t>에일린_사타구니 거부반응 호감도 높음</t>
  </si>
  <si>
    <t>에일린_페이셜_당황</t>
  </si>
  <si>
    <t>에일린_페이셜_사랑</t>
  </si>
  <si>
    <t>에일린_페이셜_부끄러움</t>
  </si>
  <si>
    <t>에일린_페이셜_미소</t>
  </si>
  <si>
    <t>에일린_페이셜_기쁨</t>
  </si>
  <si>
    <t>Part 5</t>
  </si>
  <si>
    <t>Part 6</t>
  </si>
  <si>
    <t>Part 7</t>
  </si>
  <si>
    <t>Part 8</t>
  </si>
  <si>
    <t>Part 9</t>
  </si>
  <si>
    <t>에일린_로비용 숨쉬기</t>
  </si>
  <si>
    <t>에일린_근원전달용 숨쉬기(장비해제)</t>
  </si>
  <si>
    <t>에일린_스탠딩_02</t>
  </si>
  <si>
    <t>에일린_가슴 성공 호감도 낮음</t>
  </si>
  <si>
    <t>에일린_사타구니 성공 호감도 낮음</t>
  </si>
  <si>
    <t>에일린_얼굴 거부반응 호감도 낮음</t>
  </si>
  <si>
    <t>에일린_헤어 성공 호감도 낮음</t>
    <phoneticPr fontId="6" type="noConversion"/>
  </si>
  <si>
    <t>에일린_대기</t>
    <phoneticPr fontId="9" type="noConversion"/>
  </si>
  <si>
    <t>에일린_로비용 숨쉬기</t>
    <phoneticPr fontId="9" type="noConversion"/>
  </si>
  <si>
    <t>에일린_로비용 터치시 움찔</t>
    <phoneticPr fontId="9" type="noConversion"/>
  </si>
  <si>
    <t>에일린_근원전달용 숨쉬기(장비해제)</t>
    <phoneticPr fontId="9" type="noConversion"/>
  </si>
  <si>
    <t>에일린_헤어 거부반응 호감도 낮음</t>
    <phoneticPr fontId="9" type="noConversion"/>
  </si>
  <si>
    <t>에일린_헤어 거부반응 호감도 높음</t>
    <phoneticPr fontId="9" type="noConversion"/>
  </si>
  <si>
    <t>에일린_헤어 성공 호감도 낮음</t>
    <phoneticPr fontId="9" type="noConversion"/>
  </si>
  <si>
    <t>에일린_헤어 성공 호감도 높음</t>
    <phoneticPr fontId="9" type="noConversion"/>
  </si>
  <si>
    <t>에일린_얼굴 거부반응 호감도 낮음</t>
    <phoneticPr fontId="9" type="noConversion"/>
  </si>
  <si>
    <t>에일린_얼굴 거부반응 호감도 높음</t>
    <phoneticPr fontId="9" type="noConversion"/>
  </si>
  <si>
    <t>에일린_얼굴 성공 호감도 낮음</t>
    <phoneticPr fontId="9" type="noConversion"/>
  </si>
  <si>
    <t>에일린_얼굴 성공 호감도 높음</t>
    <phoneticPr fontId="9" type="noConversion"/>
  </si>
  <si>
    <t>에일린_가슴 거부반응 호감도 낮음</t>
    <phoneticPr fontId="9" type="noConversion"/>
  </si>
  <si>
    <t>에일린_가슴 거부반응 호감도 높음</t>
    <phoneticPr fontId="9" type="noConversion"/>
  </si>
  <si>
    <t>에일린_가슴 성공 호감도 낮음</t>
    <phoneticPr fontId="9" type="noConversion"/>
  </si>
  <si>
    <t>에일린_가슴 성공 호감도 높음</t>
    <phoneticPr fontId="9" type="noConversion"/>
  </si>
  <si>
    <t>에일린_사타구니 성공 호감도 높음</t>
    <phoneticPr fontId="9" type="noConversion"/>
  </si>
  <si>
    <t>에일린_페이셜_화남</t>
  </si>
  <si>
    <t>에일린_페이셜_H1</t>
  </si>
  <si>
    <t>에일린_페이셜_H2</t>
  </si>
  <si>
    <t>에일린_페이셜_H3</t>
  </si>
  <si>
    <t>에일린_페이셜_H4</t>
  </si>
  <si>
    <t>에일린_페이셜_H5</t>
  </si>
  <si>
    <t>에일린_페이셜_보통</t>
  </si>
  <si>
    <t>에일린_페이셜_패닉</t>
  </si>
  <si>
    <t>에일린_페이셜_슬픔</t>
  </si>
  <si>
    <t>에일린_페이셜_속상함</t>
  </si>
  <si>
    <t>reaction_timeline_id</t>
    <phoneticPr fontId="6" type="noConversion"/>
  </si>
  <si>
    <t>성공 타임라인 연출 ID</t>
    <phoneticPr fontId="6" type="noConversion"/>
  </si>
  <si>
    <t>에일린_헤어 성공 호감도 높음</t>
  </si>
  <si>
    <t>에일린_가슴 성공 호감도 높음</t>
  </si>
  <si>
    <t>에일린_사타구니 성공 호감도 높음</t>
  </si>
  <si>
    <t>에일린_얼굴 거부반응 호감도 높음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</si>
</sst>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b/>
      <sz val="11"/>
      <color theme="1"/>
      <name val="Malgun Gothic"/>
      <family val="3"/>
      <charset val="129"/>
    </font>
    <font>
      <b/>
      <sz val="11"/>
      <color theme="0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7B7B7B"/>
        <bgColor rgb="FF7B7B7B"/>
      </patternFill>
    </fill>
    <fill>
      <patternFill patternType="solid">
        <fgColor rgb="FFC5E0B3"/>
        <bgColor rgb="FFC5E0B3"/>
      </patternFill>
    </fill>
    <fill>
      <patternFill patternType="solid">
        <fgColor rgb="FF2E75B5"/>
        <bgColor rgb="FF2E75B5"/>
      </patternFill>
    </fill>
    <fill>
      <patternFill patternType="solid">
        <fgColor rgb="FFDADADA"/>
        <bgColor rgb="FFDADADA"/>
      </patternFill>
    </fill>
    <fill>
      <patternFill patternType="solid">
        <fgColor rgb="FFD0CECE"/>
        <bgColor rgb="FFD0CECE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DADADA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DADADA"/>
      </patternFill>
    </fill>
    <fill>
      <patternFill patternType="solid">
        <fgColor theme="0" tint="-0.499984740745262"/>
        <bgColor rgb="FFDADADA"/>
      </patternFill>
    </fill>
    <fill>
      <patternFill patternType="solid">
        <fgColor theme="0" tint="-0.34998626667073579"/>
        <bgColor rgb="FFDADADA"/>
      </patternFill>
    </fill>
    <fill>
      <patternFill patternType="solid">
        <fgColor theme="2" tint="-0.249977111117893"/>
        <bgColor indexed="64"/>
      </patternFill>
    </fill>
  </fills>
  <borders count="4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1" fillId="2" borderId="2" xfId="0" applyFont="1" applyFill="1" applyBorder="1"/>
    <xf numFmtId="0" fontId="2" fillId="0" borderId="0" xfId="0" applyFont="1"/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1" fillId="9" borderId="1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1" fillId="0" borderId="17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3" fillId="6" borderId="18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8" borderId="19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right" vertical="center"/>
    </xf>
    <xf numFmtId="0" fontId="1" fillId="0" borderId="11" xfId="0" applyFont="1" applyBorder="1"/>
    <xf numFmtId="0" fontId="1" fillId="10" borderId="11" xfId="0" applyFont="1" applyFill="1" applyBorder="1"/>
    <xf numFmtId="0" fontId="1" fillId="11" borderId="20" xfId="0" applyFont="1" applyFill="1" applyBorder="1" applyAlignment="1">
      <alignment vertical="center"/>
    </xf>
    <xf numFmtId="0" fontId="2" fillId="0" borderId="21" xfId="0" applyFont="1" applyBorder="1"/>
    <xf numFmtId="0" fontId="1" fillId="10" borderId="2" xfId="0" applyFont="1" applyFill="1" applyBorder="1"/>
    <xf numFmtId="0" fontId="1" fillId="11" borderId="18" xfId="0" applyFont="1" applyFill="1" applyBorder="1" applyAlignment="1">
      <alignment vertical="center"/>
    </xf>
    <xf numFmtId="0" fontId="2" fillId="0" borderId="2" xfId="0" applyFont="1" applyBorder="1"/>
    <xf numFmtId="0" fontId="2" fillId="0" borderId="23" xfId="0" applyFont="1" applyBorder="1"/>
    <xf numFmtId="0" fontId="1" fillId="0" borderId="13" xfId="0" applyFont="1" applyBorder="1" applyAlignment="1">
      <alignment horizontal="right" vertical="center"/>
    </xf>
    <xf numFmtId="0" fontId="1" fillId="9" borderId="16" xfId="0" applyFont="1" applyFill="1" applyBorder="1" applyAlignment="1">
      <alignment horizontal="right" vertical="center"/>
    </xf>
    <xf numFmtId="0" fontId="1" fillId="9" borderId="24" xfId="0" applyFont="1" applyFill="1" applyBorder="1" applyAlignment="1">
      <alignment horizontal="right" vertical="center"/>
    </xf>
    <xf numFmtId="0" fontId="1" fillId="9" borderId="6" xfId="0" applyFont="1" applyFill="1" applyBorder="1" applyAlignment="1">
      <alignment horizontal="right" vertical="center"/>
    </xf>
    <xf numFmtId="0" fontId="1" fillId="0" borderId="16" xfId="0" applyFont="1" applyBorder="1"/>
    <xf numFmtId="0" fontId="1" fillId="10" borderId="16" xfId="0" applyFont="1" applyFill="1" applyBorder="1"/>
    <xf numFmtId="0" fontId="1" fillId="11" borderId="25" xfId="0" applyFont="1" applyFill="1" applyBorder="1" applyAlignment="1">
      <alignment vertical="center"/>
    </xf>
    <xf numFmtId="0" fontId="2" fillId="0" borderId="16" xfId="0" applyFont="1" applyBorder="1"/>
    <xf numFmtId="0" fontId="2" fillId="0" borderId="26" xfId="0" applyFont="1" applyBorder="1"/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10" xfId="0" applyFont="1" applyBorder="1" applyAlignment="1">
      <alignment horizontal="right" vertical="center"/>
    </xf>
    <xf numFmtId="0" fontId="1" fillId="9" borderId="11" xfId="0" applyFont="1" applyFill="1" applyBorder="1" applyAlignment="1">
      <alignment horizontal="right" vertical="center"/>
    </xf>
    <xf numFmtId="0" fontId="2" fillId="0" borderId="27" xfId="0" applyFont="1" applyBorder="1"/>
    <xf numFmtId="0" fontId="7" fillId="0" borderId="0" xfId="0" applyFont="1"/>
    <xf numFmtId="0" fontId="8" fillId="0" borderId="0" xfId="0" applyFont="1"/>
    <xf numFmtId="0" fontId="1" fillId="12" borderId="5" xfId="0" applyFont="1" applyFill="1" applyBorder="1" applyAlignment="1">
      <alignment horizontal="center" vertical="center"/>
    </xf>
    <xf numFmtId="0" fontId="1" fillId="12" borderId="15" xfId="0" applyFont="1" applyFill="1" applyBorder="1" applyAlignment="1">
      <alignment horizontal="center" vertical="center"/>
    </xf>
    <xf numFmtId="0" fontId="1" fillId="14" borderId="10" xfId="0" applyFont="1" applyFill="1" applyBorder="1" applyAlignment="1">
      <alignment horizontal="center" vertical="center"/>
    </xf>
    <xf numFmtId="0" fontId="1" fillId="14" borderId="13" xfId="0" applyFont="1" applyFill="1" applyBorder="1" applyAlignment="1">
      <alignment horizontal="center" vertical="center"/>
    </xf>
    <xf numFmtId="0" fontId="1" fillId="14" borderId="12" xfId="0" applyFont="1" applyFill="1" applyBorder="1" applyAlignment="1">
      <alignment horizontal="center" vertical="center"/>
    </xf>
    <xf numFmtId="0" fontId="1" fillId="14" borderId="14" xfId="0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6" borderId="4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7" borderId="4" xfId="0" applyFont="1" applyFill="1" applyBorder="1" applyAlignment="1">
      <alignment horizontal="center" vertical="center"/>
    </xf>
    <xf numFmtId="0" fontId="1" fillId="17" borderId="17" xfId="0" applyFont="1" applyFill="1" applyBorder="1" applyAlignment="1">
      <alignment horizontal="center" vertical="center"/>
    </xf>
    <xf numFmtId="0" fontId="1" fillId="17" borderId="28" xfId="0" applyFont="1" applyFill="1" applyBorder="1" applyAlignment="1">
      <alignment horizontal="center" vertical="center"/>
    </xf>
    <xf numFmtId="0" fontId="1" fillId="13" borderId="22" xfId="0" applyFont="1" applyFill="1" applyBorder="1" applyAlignment="1">
      <alignment horizontal="center" vertical="center"/>
    </xf>
    <xf numFmtId="0" fontId="1" fillId="14" borderId="22" xfId="0" applyFont="1" applyFill="1" applyBorder="1" applyAlignment="1">
      <alignment horizontal="right" vertical="center"/>
    </xf>
    <xf numFmtId="0" fontId="1" fillId="9" borderId="29" xfId="0" applyFont="1" applyFill="1" applyBorder="1" applyAlignment="1">
      <alignment horizontal="right" vertical="center"/>
    </xf>
    <xf numFmtId="0" fontId="1" fillId="0" borderId="30" xfId="0" applyFont="1" applyBorder="1" applyAlignment="1">
      <alignment horizontal="right" vertical="center"/>
    </xf>
    <xf numFmtId="0" fontId="1" fillId="16" borderId="30" xfId="0" applyFont="1" applyFill="1" applyBorder="1" applyAlignment="1">
      <alignment horizontal="center" vertical="center"/>
    </xf>
    <xf numFmtId="0" fontId="1" fillId="16" borderId="30" xfId="0" applyFont="1" applyFill="1" applyBorder="1" applyAlignment="1">
      <alignment horizontal="right" vertical="center"/>
    </xf>
    <xf numFmtId="0" fontId="1" fillId="14" borderId="30" xfId="0" applyFont="1" applyFill="1" applyBorder="1"/>
    <xf numFmtId="0" fontId="1" fillId="10" borderId="30" xfId="0" applyFont="1" applyFill="1" applyBorder="1"/>
    <xf numFmtId="0" fontId="1" fillId="11" borderId="30" xfId="0" applyFont="1" applyFill="1" applyBorder="1" applyAlignment="1">
      <alignment vertical="center"/>
    </xf>
    <xf numFmtId="0" fontId="1" fillId="12" borderId="30" xfId="0" applyFont="1" applyFill="1" applyBorder="1" applyAlignment="1">
      <alignment horizontal="right" vertical="center"/>
    </xf>
    <xf numFmtId="0" fontId="1" fillId="0" borderId="31" xfId="0" applyFont="1" applyBorder="1" applyAlignment="1">
      <alignment horizontal="right" vertical="center"/>
    </xf>
    <xf numFmtId="0" fontId="1" fillId="16" borderId="31" xfId="0" applyFont="1" applyFill="1" applyBorder="1" applyAlignment="1">
      <alignment horizontal="center" vertical="center"/>
    </xf>
    <xf numFmtId="0" fontId="1" fillId="16" borderId="31" xfId="0" applyFont="1" applyFill="1" applyBorder="1" applyAlignment="1">
      <alignment horizontal="right" vertical="center"/>
    </xf>
    <xf numFmtId="0" fontId="1" fillId="14" borderId="31" xfId="0" applyFont="1" applyFill="1" applyBorder="1"/>
    <xf numFmtId="0" fontId="1" fillId="10" borderId="31" xfId="0" applyFont="1" applyFill="1" applyBorder="1"/>
    <xf numFmtId="0" fontId="1" fillId="11" borderId="31" xfId="0" applyFont="1" applyFill="1" applyBorder="1" applyAlignment="1">
      <alignment vertical="center"/>
    </xf>
    <xf numFmtId="0" fontId="1" fillId="12" borderId="31" xfId="0" applyFont="1" applyFill="1" applyBorder="1" applyAlignment="1">
      <alignment horizontal="right" vertical="center"/>
    </xf>
    <xf numFmtId="0" fontId="1" fillId="0" borderId="32" xfId="0" applyFont="1" applyBorder="1" applyAlignment="1">
      <alignment horizontal="right" vertical="center"/>
    </xf>
    <xf numFmtId="0" fontId="1" fillId="16" borderId="33" xfId="0" applyFont="1" applyFill="1" applyBorder="1" applyAlignment="1">
      <alignment horizontal="center" vertical="center"/>
    </xf>
    <xf numFmtId="0" fontId="1" fillId="16" borderId="34" xfId="0" applyFont="1" applyFill="1" applyBorder="1" applyAlignment="1">
      <alignment horizontal="right" vertical="center"/>
    </xf>
    <xf numFmtId="0" fontId="1" fillId="14" borderId="35" xfId="0" applyFont="1" applyFill="1" applyBorder="1"/>
    <xf numFmtId="0" fontId="1" fillId="10" borderId="35" xfId="0" applyFont="1" applyFill="1" applyBorder="1"/>
    <xf numFmtId="0" fontId="1" fillId="11" borderId="33" xfId="0" applyFont="1" applyFill="1" applyBorder="1" applyAlignment="1">
      <alignment vertical="center"/>
    </xf>
    <xf numFmtId="0" fontId="1" fillId="12" borderId="36" xfId="0" applyFont="1" applyFill="1" applyBorder="1" applyAlignment="1">
      <alignment horizontal="right" vertical="center"/>
    </xf>
    <xf numFmtId="0" fontId="1" fillId="0" borderId="37" xfId="0" applyFont="1" applyBorder="1" applyAlignment="1">
      <alignment horizontal="right" vertical="center"/>
    </xf>
    <xf numFmtId="0" fontId="1" fillId="16" borderId="37" xfId="0" applyFont="1" applyFill="1" applyBorder="1" applyAlignment="1">
      <alignment horizontal="center" vertical="center"/>
    </xf>
    <xf numFmtId="0" fontId="1" fillId="16" borderId="37" xfId="0" applyFont="1" applyFill="1" applyBorder="1" applyAlignment="1">
      <alignment horizontal="right" vertical="center"/>
    </xf>
    <xf numFmtId="0" fontId="1" fillId="14" borderId="37" xfId="0" applyFont="1" applyFill="1" applyBorder="1"/>
    <xf numFmtId="0" fontId="1" fillId="10" borderId="37" xfId="0" applyFont="1" applyFill="1" applyBorder="1"/>
    <xf numFmtId="0" fontId="1" fillId="11" borderId="37" xfId="0" applyFont="1" applyFill="1" applyBorder="1" applyAlignment="1">
      <alignment vertical="center"/>
    </xf>
    <xf numFmtId="0" fontId="1" fillId="12" borderId="37" xfId="0" applyFont="1" applyFill="1" applyBorder="1" applyAlignment="1">
      <alignment horizontal="right" vertical="center"/>
    </xf>
    <xf numFmtId="0" fontId="0" fillId="0" borderId="30" xfId="0" applyBorder="1" applyAlignment="1">
      <alignment vertical="center"/>
    </xf>
    <xf numFmtId="0" fontId="0" fillId="18" borderId="30" xfId="0" applyFill="1" applyBorder="1" applyAlignment="1">
      <alignment vertical="center"/>
    </xf>
    <xf numFmtId="0" fontId="1" fillId="17" borderId="21" xfId="0" applyFont="1" applyFill="1" applyBorder="1" applyAlignment="1">
      <alignment horizontal="right" vertical="center"/>
    </xf>
    <xf numFmtId="0" fontId="1" fillId="17" borderId="38" xfId="0" applyFont="1" applyFill="1" applyBorder="1" applyAlignment="1">
      <alignment horizontal="right" vertical="center"/>
    </xf>
    <xf numFmtId="0" fontId="1" fillId="17" borderId="23" xfId="0" applyFont="1" applyFill="1" applyBorder="1" applyAlignment="1">
      <alignment horizontal="right" vertical="center"/>
    </xf>
    <xf numFmtId="0" fontId="1" fillId="0" borderId="39" xfId="0" applyFont="1" applyBorder="1" applyAlignment="1">
      <alignment horizontal="right" vertical="center"/>
    </xf>
    <xf numFmtId="0" fontId="1" fillId="13" borderId="40" xfId="0" applyFont="1" applyFill="1" applyBorder="1" applyAlignment="1">
      <alignment horizontal="center" vertical="center"/>
    </xf>
    <xf numFmtId="0" fontId="1" fillId="14" borderId="40" xfId="0" applyFont="1" applyFill="1" applyBorder="1" applyAlignment="1">
      <alignment horizontal="right" vertical="center"/>
    </xf>
    <xf numFmtId="0" fontId="1" fillId="9" borderId="41" xfId="0" applyFont="1" applyFill="1" applyBorder="1" applyAlignment="1">
      <alignment horizontal="right" vertical="center"/>
    </xf>
    <xf numFmtId="0" fontId="1" fillId="0" borderId="42" xfId="0" applyFont="1" applyBorder="1" applyAlignment="1">
      <alignment horizontal="right" vertical="center"/>
    </xf>
    <xf numFmtId="0" fontId="1" fillId="0" borderId="43" xfId="0" applyFont="1" applyBorder="1" applyAlignment="1">
      <alignment horizontal="right" vertical="center"/>
    </xf>
    <xf numFmtId="0" fontId="1" fillId="0" borderId="44" xfId="0" applyFont="1" applyBorder="1" applyAlignment="1">
      <alignment horizontal="right" vertical="center"/>
    </xf>
    <xf numFmtId="0" fontId="1" fillId="0" borderId="45" xfId="0" applyFont="1" applyBorder="1" applyAlignment="1">
      <alignment horizontal="right" vertical="center"/>
    </xf>
    <xf numFmtId="0" fontId="1" fillId="0" borderId="46" xfId="0" applyFont="1" applyBorder="1" applyAlignment="1">
      <alignment horizontal="right" vertical="center"/>
    </xf>
    <xf numFmtId="0" fontId="1" fillId="13" borderId="34" xfId="0" applyFont="1" applyFill="1" applyBorder="1" applyAlignment="1">
      <alignment horizontal="center" vertical="center"/>
    </xf>
    <xf numFmtId="0" fontId="1" fillId="14" borderId="34" xfId="0" applyFont="1" applyFill="1" applyBorder="1" applyAlignment="1">
      <alignment horizontal="right" vertical="center"/>
    </xf>
    <xf numFmtId="0" fontId="1" fillId="9" borderId="47" xfId="0" applyFont="1" applyFill="1" applyBorder="1" applyAlignment="1">
      <alignment horizontal="right" vertical="center"/>
    </xf>
    <xf numFmtId="0" fontId="1" fillId="0" borderId="48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MemorialTable.xlsx" TargetMode="External"/><Relationship Id="rId1" Type="http://schemas.openxmlformats.org/officeDocument/2006/relationships/externalLinkPath" Target="Memorial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@item_type"/>
      <sheetName val="@sd_body_type"/>
      <sheetName val="@stage_common"/>
      <sheetName val="@reward"/>
      <sheetName val="Enums_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 t="str">
            <v>TOUCH_BODY_TYPE</v>
          </cell>
        </row>
        <row r="4">
          <cell r="A4" t="str">
            <v>NONE</v>
          </cell>
          <cell r="B4">
            <v>0</v>
          </cell>
          <cell r="C4" t="str">
            <v>캐릭터 클릭이지만, 퍼즐 클릭이 아님</v>
          </cell>
        </row>
        <row r="5">
          <cell r="A5" t="str">
            <v>PART1</v>
          </cell>
          <cell r="B5">
            <v>1</v>
          </cell>
          <cell r="C5" t="str">
            <v>Part 1</v>
          </cell>
        </row>
        <row r="6">
          <cell r="A6" t="str">
            <v>PART2</v>
          </cell>
          <cell r="B6">
            <v>2</v>
          </cell>
          <cell r="C6" t="str">
            <v>Part 2</v>
          </cell>
        </row>
        <row r="7">
          <cell r="A7" t="str">
            <v>PART3</v>
          </cell>
          <cell r="B7">
            <v>3</v>
          </cell>
          <cell r="C7" t="str">
            <v>Part 3</v>
          </cell>
        </row>
        <row r="8">
          <cell r="A8" t="str">
            <v>PART4</v>
          </cell>
          <cell r="B8">
            <v>4</v>
          </cell>
          <cell r="C8" t="str">
            <v>Part 4</v>
          </cell>
        </row>
        <row r="9">
          <cell r="A9" t="str">
            <v>PART5</v>
          </cell>
          <cell r="B9">
            <v>5</v>
          </cell>
          <cell r="C9" t="str">
            <v>Part 5</v>
          </cell>
        </row>
        <row r="10">
          <cell r="A10" t="str">
            <v>PART6</v>
          </cell>
          <cell r="B10">
            <v>6</v>
          </cell>
          <cell r="C10" t="str">
            <v>Part 6</v>
          </cell>
        </row>
        <row r="11">
          <cell r="A11" t="str">
            <v>PART7</v>
          </cell>
          <cell r="B11">
            <v>7</v>
          </cell>
          <cell r="C11" t="str">
            <v>Part 7</v>
          </cell>
        </row>
        <row r="12">
          <cell r="A12" t="str">
            <v>PART8</v>
          </cell>
          <cell r="B12">
            <v>8</v>
          </cell>
          <cell r="C12" t="str">
            <v>Part 8</v>
          </cell>
        </row>
        <row r="13">
          <cell r="A13" t="str">
            <v>PART9</v>
          </cell>
          <cell r="B13">
            <v>9</v>
          </cell>
          <cell r="C13" t="str">
            <v>Part 9</v>
          </cell>
        </row>
        <row r="14">
          <cell r="A14" t="str">
            <v>PART10</v>
          </cell>
          <cell r="B14">
            <v>10</v>
          </cell>
          <cell r="C14" t="str">
            <v>Part 10</v>
          </cell>
        </row>
        <row r="15">
          <cell r="A15" t="str">
            <v>PART11</v>
          </cell>
          <cell r="B15">
            <v>11</v>
          </cell>
          <cell r="C15" t="str">
            <v>Part 11</v>
          </cell>
        </row>
        <row r="16">
          <cell r="A16" t="str">
            <v>PART12</v>
          </cell>
          <cell r="B16">
            <v>12</v>
          </cell>
          <cell r="C16" t="str">
            <v>Part 12</v>
          </cell>
        </row>
        <row r="17">
          <cell r="A17" t="str">
            <v>PART13</v>
          </cell>
          <cell r="B17">
            <v>13</v>
          </cell>
          <cell r="C17" t="str">
            <v>Part 13</v>
          </cell>
        </row>
        <row r="18">
          <cell r="A18" t="str">
            <v>PART14</v>
          </cell>
          <cell r="B18">
            <v>14</v>
          </cell>
          <cell r="C18" t="str">
            <v>Part 14</v>
          </cell>
        </row>
        <row r="19">
          <cell r="A19" t="str">
            <v>PART15</v>
          </cell>
          <cell r="B19">
            <v>15</v>
          </cell>
          <cell r="C19" t="str">
            <v>Part 15</v>
          </cell>
        </row>
        <row r="20">
          <cell r="A20" t="str">
            <v>PART16</v>
          </cell>
          <cell r="B20">
            <v>16</v>
          </cell>
          <cell r="C20" t="str">
            <v>Part 16</v>
          </cell>
        </row>
        <row r="21">
          <cell r="A21" t="str">
            <v>PART17</v>
          </cell>
          <cell r="B21">
            <v>17</v>
          </cell>
          <cell r="C21" t="str">
            <v>Part 17</v>
          </cell>
        </row>
        <row r="22">
          <cell r="A22" t="str">
            <v>PART18</v>
          </cell>
          <cell r="B22">
            <v>18</v>
          </cell>
          <cell r="C22" t="str">
            <v>Part 18</v>
          </cell>
        </row>
        <row r="23">
          <cell r="A23" t="str">
            <v>PART19</v>
          </cell>
          <cell r="B23">
            <v>19</v>
          </cell>
          <cell r="C23" t="str">
            <v>Part 19</v>
          </cell>
        </row>
        <row r="24">
          <cell r="A24" t="str">
            <v>PART20</v>
          </cell>
          <cell r="B24">
            <v>20</v>
          </cell>
          <cell r="C24" t="str">
            <v>Part 20</v>
          </cell>
        </row>
        <row r="25">
          <cell r="A25" t="str">
            <v>PART21</v>
          </cell>
          <cell r="B25">
            <v>21</v>
          </cell>
          <cell r="C25" t="str">
            <v>Part 21</v>
          </cell>
        </row>
        <row r="26">
          <cell r="A26" t="str">
            <v>PART22</v>
          </cell>
          <cell r="B26">
            <v>22</v>
          </cell>
          <cell r="C26" t="str">
            <v>Part 22</v>
          </cell>
        </row>
      </sheetData>
      <sheetData sheetId="12">
        <row r="1">
          <cell r="A1" t="str">
            <v>TOUCH_GESTURE_TYPE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CLICK</v>
          </cell>
          <cell r="B5">
            <v>1</v>
          </cell>
          <cell r="C5" t="str">
            <v>1 OnClick</v>
          </cell>
        </row>
        <row r="6">
          <cell r="A6" t="str">
            <v>DOUBLE_CLICK</v>
          </cell>
          <cell r="B6">
            <v>2</v>
          </cell>
          <cell r="C6" t="str">
            <v>2 DoubleClick</v>
          </cell>
        </row>
        <row r="7">
          <cell r="A7" t="str">
            <v>PUSH_DOWN</v>
          </cell>
          <cell r="B7">
            <v>3</v>
          </cell>
          <cell r="C7" t="str">
            <v>3 PushDown(누른 채로 1초 이상)</v>
          </cell>
        </row>
        <row r="8">
          <cell r="A8" t="str">
            <v>DRAG</v>
          </cell>
          <cell r="B8">
            <v>4</v>
          </cell>
          <cell r="C8" t="str">
            <v>4 Drag</v>
          </cell>
        </row>
      </sheetData>
      <sheetData sheetId="13"/>
      <sheetData sheetId="14"/>
      <sheetData sheetId="15"/>
      <sheetData sheetId="16"/>
      <sheetData sheetId="17"/>
      <sheetData sheetId="18"/>
      <sheetData sheetId="19">
        <row r="1">
          <cell r="A1" t="str">
            <v>INEQUALITY_TYPE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NORMAL</v>
          </cell>
          <cell r="B5">
            <v>1</v>
          </cell>
          <cell r="C5" t="str">
            <v>1 어색함</v>
          </cell>
        </row>
        <row r="6">
          <cell r="A6" t="str">
            <v>FRIENDLINESS</v>
          </cell>
          <cell r="B6">
            <v>2</v>
          </cell>
          <cell r="C6" t="str">
            <v>2 친근함</v>
          </cell>
        </row>
        <row r="7">
          <cell r="A7" t="str">
            <v>CLOSENESS</v>
          </cell>
          <cell r="B7">
            <v>3</v>
          </cell>
          <cell r="C7" t="str">
            <v>3 절친함</v>
          </cell>
        </row>
        <row r="8">
          <cell r="A8" t="str">
            <v>LIKE</v>
          </cell>
          <cell r="B8">
            <v>4</v>
          </cell>
          <cell r="C8" t="str">
            <v>4 좋아함</v>
          </cell>
        </row>
        <row r="9">
          <cell r="A9" t="str">
            <v>LOVE</v>
          </cell>
          <cell r="B9">
            <v>5</v>
          </cell>
          <cell r="C9" t="str">
            <v>5 사랑함</v>
          </cell>
        </row>
      </sheetData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me_resource_data"/>
      <sheetName val="me_state_data"/>
      <sheetName val="me_interaction_data"/>
      <sheetName val="me_chat_motion_data"/>
      <sheetName val="me_serifu_data"/>
      <sheetName val="!me_timeline_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opLeftCell="G1" workbookViewId="0">
      <selection activeCell="O37" sqref="O37"/>
    </sheetView>
  </sheetViews>
  <sheetFormatPr defaultColWidth="14.42578125" defaultRowHeight="15" customHeight="1"/>
  <cols>
    <col min="1" max="1" width="21.140625" customWidth="1"/>
    <col min="2" max="2" width="24.5703125" customWidth="1"/>
    <col min="3" max="3" width="33.28515625" customWidth="1"/>
    <col min="4" max="4" width="8.7109375" customWidth="1"/>
    <col min="5" max="5" width="24.42578125" customWidth="1"/>
    <col min="6" max="6" width="25.42578125" customWidth="1"/>
    <col min="7" max="7" width="48" customWidth="1"/>
    <col min="8" max="8" width="8.7109375" customWidth="1"/>
    <col min="9" max="9" width="24.42578125" customWidth="1"/>
    <col min="10" max="10" width="6.42578125" customWidth="1"/>
    <col min="11" max="11" width="11.7109375" customWidth="1"/>
    <col min="12" max="12" width="8.7109375" customWidth="1"/>
    <col min="13" max="13" width="21" customWidth="1"/>
    <col min="14" max="14" width="6.42578125" customWidth="1"/>
    <col min="15" max="15" width="24.140625" customWidth="1"/>
    <col min="16" max="16" width="8.7109375" customWidth="1"/>
    <col min="17" max="17" width="29.28515625" customWidth="1"/>
    <col min="18" max="18" width="7.28515625" customWidth="1"/>
    <col min="19" max="19" width="16.7109375" customWidth="1"/>
    <col min="20" max="20" width="8.7109375" customWidth="1"/>
    <col min="21" max="21" width="24.7109375" customWidth="1"/>
    <col min="22" max="22" width="41.85546875" bestFit="1" customWidth="1"/>
    <col min="23" max="23" width="8.7109375" customWidth="1"/>
    <col min="24" max="24" width="19" customWidth="1"/>
    <col min="25" max="25" width="40.42578125" customWidth="1"/>
    <col min="26" max="26" width="8.7109375" customWidth="1"/>
  </cols>
  <sheetData>
    <row r="1" spans="1:25" ht="16.5" customHeight="1">
      <c r="A1" s="1" t="s">
        <v>153</v>
      </c>
      <c r="B1" s="1"/>
      <c r="C1" s="1"/>
      <c r="E1" s="1" t="s">
        <v>0</v>
      </c>
      <c r="F1" s="1"/>
      <c r="G1" s="1"/>
      <c r="I1" s="1" t="s">
        <v>1</v>
      </c>
      <c r="J1" s="1"/>
      <c r="K1" s="1"/>
      <c r="M1" s="2" t="s">
        <v>2</v>
      </c>
      <c r="N1" s="2"/>
      <c r="O1" s="2"/>
      <c r="P1" s="3"/>
      <c r="Q1" s="2" t="s">
        <v>3</v>
      </c>
      <c r="R1" s="2"/>
      <c r="S1" s="2"/>
      <c r="U1" s="68" t="s">
        <v>143</v>
      </c>
      <c r="X1" s="68" t="s">
        <v>145</v>
      </c>
    </row>
    <row r="2" spans="1:25" ht="16.5" customHeight="1">
      <c r="A2" s="4" t="s">
        <v>4</v>
      </c>
      <c r="B2" s="1"/>
      <c r="C2" s="1"/>
      <c r="E2" s="4" t="s">
        <v>5</v>
      </c>
      <c r="F2" s="1"/>
      <c r="G2" s="1"/>
      <c r="I2" s="5" t="s">
        <v>6</v>
      </c>
      <c r="J2" s="1"/>
      <c r="K2" s="1"/>
      <c r="M2" s="6" t="s">
        <v>7</v>
      </c>
      <c r="N2" s="2"/>
      <c r="O2" s="2"/>
      <c r="P2" s="3"/>
      <c r="Q2" s="6" t="s">
        <v>8</v>
      </c>
      <c r="R2" s="2"/>
      <c r="S2" s="2"/>
      <c r="U2" s="5" t="s">
        <v>144</v>
      </c>
      <c r="V2" s="1"/>
      <c r="X2" s="5" t="s">
        <v>146</v>
      </c>
      <c r="Y2" s="1"/>
    </row>
    <row r="3" spans="1:25" ht="16.5" customHeight="1">
      <c r="A3" s="7" t="s">
        <v>9</v>
      </c>
      <c r="B3" s="7" t="s">
        <v>10</v>
      </c>
      <c r="C3" s="8" t="s">
        <v>11</v>
      </c>
      <c r="E3" s="7" t="s">
        <v>9</v>
      </c>
      <c r="F3" s="7" t="s">
        <v>10</v>
      </c>
      <c r="G3" s="8" t="s">
        <v>11</v>
      </c>
      <c r="I3" s="7" t="s">
        <v>9</v>
      </c>
      <c r="J3" s="7" t="s">
        <v>10</v>
      </c>
      <c r="K3" s="8" t="s">
        <v>11</v>
      </c>
      <c r="M3" s="9" t="s">
        <v>9</v>
      </c>
      <c r="N3" s="9" t="s">
        <v>10</v>
      </c>
      <c r="O3" s="9" t="s">
        <v>11</v>
      </c>
      <c r="P3" s="3"/>
      <c r="Q3" s="9" t="s">
        <v>9</v>
      </c>
      <c r="R3" s="9" t="s">
        <v>10</v>
      </c>
      <c r="S3" s="9" t="s">
        <v>11</v>
      </c>
      <c r="U3" s="7" t="s">
        <v>10</v>
      </c>
      <c r="V3" s="8" t="s">
        <v>11</v>
      </c>
      <c r="X3" s="7" t="s">
        <v>10</v>
      </c>
      <c r="Y3" s="8" t="s">
        <v>11</v>
      </c>
    </row>
    <row r="4" spans="1:25" ht="16.5" customHeight="1">
      <c r="A4" s="10" t="str">
        <f>'[1]@touch_gesture_type'!$A4</f>
        <v>NONE</v>
      </c>
      <c r="B4" s="10">
        <f>'[1]@touch_gesture_type'!$B4</f>
        <v>0</v>
      </c>
      <c r="C4" s="10" t="str">
        <f>'[1]@touch_gesture_type'!$C4</f>
        <v>NONE</v>
      </c>
      <c r="E4" s="10" t="str">
        <f>'[1]@touch_body_type'!$A4</f>
        <v>NONE</v>
      </c>
      <c r="F4" s="10">
        <f>'[1]@touch_body_type'!$B4</f>
        <v>0</v>
      </c>
      <c r="G4" s="10" t="str">
        <f>'[1]@touch_body_type'!$C4</f>
        <v>캐릭터 클릭이지만, 퍼즐 클릭이 아님</v>
      </c>
      <c r="I4" s="10" t="str">
        <f>'[1]@love_level_type'!$A4</f>
        <v>NONE</v>
      </c>
      <c r="J4" s="10">
        <f>'[1]@love_level_type'!$B4</f>
        <v>0</v>
      </c>
      <c r="K4" s="10" t="str">
        <f>'[1]@love_level_type'!$C4</f>
        <v>NONE</v>
      </c>
      <c r="M4" s="6" t="s">
        <v>12</v>
      </c>
      <c r="N4" s="6">
        <v>0</v>
      </c>
      <c r="O4" s="6" t="s">
        <v>12</v>
      </c>
      <c r="P4" s="3"/>
      <c r="Q4" s="6" t="s">
        <v>12</v>
      </c>
      <c r="R4" s="6">
        <v>0</v>
      </c>
      <c r="S4" s="6" t="s">
        <v>12</v>
      </c>
      <c r="U4" s="115">
        <v>100006001</v>
      </c>
      <c r="V4" s="116" t="s">
        <v>260</v>
      </c>
      <c r="X4" s="10" t="e">
        <f>#REF!</f>
        <v>#REF!</v>
      </c>
      <c r="Y4" s="10" t="e">
        <f>#REF!</f>
        <v>#REF!</v>
      </c>
    </row>
    <row r="5" spans="1:25" ht="16.5" customHeight="1">
      <c r="A5" s="10" t="str">
        <f>'[1]@touch_gesture_type'!$A5</f>
        <v>CLICK</v>
      </c>
      <c r="B5" s="10">
        <f>'[1]@touch_gesture_type'!$B5</f>
        <v>1</v>
      </c>
      <c r="C5" s="10" t="str">
        <f>'[1]@touch_gesture_type'!$C5</f>
        <v>1 OnClick</v>
      </c>
      <c r="E5" s="10" t="str">
        <f>'[1]@touch_body_type'!$A5</f>
        <v>PART1</v>
      </c>
      <c r="F5" s="10">
        <f>'[1]@touch_body_type'!$B5</f>
        <v>1</v>
      </c>
      <c r="G5" s="10" t="str">
        <f>'[1]@touch_body_type'!$C5</f>
        <v>Part 1</v>
      </c>
      <c r="I5" s="10" t="str">
        <f>'[1]@love_level_type'!$A5</f>
        <v>NORMAL</v>
      </c>
      <c r="J5" s="10">
        <f>'[1]@love_level_type'!$B5</f>
        <v>1</v>
      </c>
      <c r="K5" s="10" t="str">
        <f>'[1]@love_level_type'!$C5</f>
        <v>1 어색함</v>
      </c>
      <c r="M5" s="6" t="s">
        <v>15</v>
      </c>
      <c r="N5" s="6">
        <v>1</v>
      </c>
      <c r="O5" s="6" t="s">
        <v>17</v>
      </c>
      <c r="P5" s="3"/>
      <c r="Q5" s="6" t="s">
        <v>18</v>
      </c>
      <c r="R5" s="6">
        <v>1</v>
      </c>
      <c r="S5" s="6" t="s">
        <v>19</v>
      </c>
      <c r="U5" s="115">
        <v>100006002</v>
      </c>
      <c r="V5" s="116" t="s">
        <v>261</v>
      </c>
      <c r="X5" s="10" t="e">
        <f>#REF!</f>
        <v>#REF!</v>
      </c>
      <c r="Y5" s="10" t="e">
        <f>#REF!</f>
        <v>#REF!</v>
      </c>
    </row>
    <row r="6" spans="1:25" ht="16.5" customHeight="1">
      <c r="A6" s="10" t="str">
        <f>'[1]@touch_gesture_type'!$A6</f>
        <v>DOUBLE_CLICK</v>
      </c>
      <c r="B6" s="10">
        <f>'[1]@touch_gesture_type'!$B6</f>
        <v>2</v>
      </c>
      <c r="C6" s="10" t="str">
        <f>'[1]@touch_gesture_type'!$C6</f>
        <v>2 DoubleClick</v>
      </c>
      <c r="E6" s="10" t="str">
        <f>'[1]@touch_body_type'!$A6</f>
        <v>PART2</v>
      </c>
      <c r="F6" s="10">
        <f>'[1]@touch_body_type'!$B6</f>
        <v>2</v>
      </c>
      <c r="G6" s="10" t="str">
        <f>'[1]@touch_body_type'!$C6</f>
        <v>Part 2</v>
      </c>
      <c r="I6" s="10" t="str">
        <f>'[1]@love_level_type'!$A6</f>
        <v>FRIENDLINESS</v>
      </c>
      <c r="J6" s="11">
        <f>'[1]@love_level_type'!$B6</f>
        <v>2</v>
      </c>
      <c r="K6" s="10" t="str">
        <f>'[1]@love_level_type'!$C6</f>
        <v>2 친근함</v>
      </c>
      <c r="M6" s="6" t="s">
        <v>21</v>
      </c>
      <c r="N6" s="12">
        <v>2</v>
      </c>
      <c r="O6" s="6" t="s">
        <v>22</v>
      </c>
      <c r="P6" s="3"/>
      <c r="Q6" s="6" t="s">
        <v>23</v>
      </c>
      <c r="R6" s="12">
        <v>2</v>
      </c>
      <c r="S6" s="6" t="s">
        <v>24</v>
      </c>
      <c r="U6" s="115">
        <v>100006003</v>
      </c>
      <c r="V6" s="116" t="s">
        <v>262</v>
      </c>
      <c r="X6" s="10" t="e">
        <f>#REF!</f>
        <v>#REF!</v>
      </c>
      <c r="Y6" s="10" t="e">
        <f>#REF!</f>
        <v>#REF!</v>
      </c>
    </row>
    <row r="7" spans="1:25" ht="16.5" customHeight="1">
      <c r="A7" s="10" t="str">
        <f>'[1]@touch_gesture_type'!$A7</f>
        <v>PUSH_DOWN</v>
      </c>
      <c r="B7" s="10">
        <f>'[1]@touch_gesture_type'!$B7</f>
        <v>3</v>
      </c>
      <c r="C7" s="10" t="str">
        <f>'[1]@touch_gesture_type'!$C7</f>
        <v>3 PushDown(누른 채로 1초 이상)</v>
      </c>
      <c r="E7" s="10" t="str">
        <f>'[1]@touch_body_type'!$A7</f>
        <v>PART3</v>
      </c>
      <c r="F7" s="10">
        <f>'[1]@touch_body_type'!$B7</f>
        <v>3</v>
      </c>
      <c r="G7" s="10" t="str">
        <f>'[1]@touch_body_type'!$C7</f>
        <v>Part 3</v>
      </c>
      <c r="I7" s="10" t="str">
        <f>'[1]@love_level_type'!$A7</f>
        <v>CLOSENESS</v>
      </c>
      <c r="J7" s="10">
        <f>'[1]@love_level_type'!$B7</f>
        <v>3</v>
      </c>
      <c r="K7" s="10" t="str">
        <f>'[1]@love_level_type'!$C7</f>
        <v>3 절친함</v>
      </c>
      <c r="M7" s="6" t="s">
        <v>26</v>
      </c>
      <c r="N7" s="6">
        <v>3</v>
      </c>
      <c r="O7" s="6" t="s">
        <v>27</v>
      </c>
      <c r="P7" s="3"/>
      <c r="Q7" s="6" t="s">
        <v>28</v>
      </c>
      <c r="R7" s="6">
        <v>3</v>
      </c>
      <c r="S7" s="6" t="s">
        <v>29</v>
      </c>
      <c r="U7" s="115">
        <v>100006004</v>
      </c>
      <c r="V7" s="116" t="s">
        <v>263</v>
      </c>
      <c r="X7" s="10" t="e">
        <f>#REF!</f>
        <v>#REF!</v>
      </c>
      <c r="Y7" s="10" t="e">
        <f>#REF!</f>
        <v>#REF!</v>
      </c>
    </row>
    <row r="8" spans="1:25" ht="16.5" customHeight="1">
      <c r="A8" s="10" t="str">
        <f>'[1]@touch_gesture_type'!$A8</f>
        <v>DRAG</v>
      </c>
      <c r="B8" s="10">
        <f>'[1]@touch_gesture_type'!$B8</f>
        <v>4</v>
      </c>
      <c r="C8" s="10" t="str">
        <f>'[1]@touch_gesture_type'!$C8</f>
        <v>4 Drag</v>
      </c>
      <c r="E8" s="10" t="str">
        <f>'[1]@touch_body_type'!$A8</f>
        <v>PART4</v>
      </c>
      <c r="F8" s="10">
        <f>'[1]@touch_body_type'!$B8</f>
        <v>4</v>
      </c>
      <c r="G8" s="10" t="str">
        <f>'[1]@touch_body_type'!$C8</f>
        <v>Part 4</v>
      </c>
      <c r="I8" s="10" t="str">
        <f>'[1]@love_level_type'!$A8</f>
        <v>LIKE</v>
      </c>
      <c r="J8" s="10">
        <f>'[1]@love_level_type'!$B8</f>
        <v>4</v>
      </c>
      <c r="K8" s="10" t="str">
        <f>'[1]@love_level_type'!$C8</f>
        <v>4 좋아함</v>
      </c>
      <c r="M8" s="6" t="s">
        <v>32</v>
      </c>
      <c r="N8" s="6">
        <v>4</v>
      </c>
      <c r="O8" s="6" t="s">
        <v>33</v>
      </c>
      <c r="P8" s="3"/>
      <c r="Q8" s="6" t="s">
        <v>34</v>
      </c>
      <c r="R8" s="6">
        <v>4</v>
      </c>
      <c r="S8" s="6" t="s">
        <v>35</v>
      </c>
      <c r="U8" s="115">
        <v>100006005</v>
      </c>
      <c r="V8" s="116" t="s">
        <v>264</v>
      </c>
      <c r="X8" s="10" t="e">
        <f>#REF!</f>
        <v>#REF!</v>
      </c>
      <c r="Y8" s="10" t="e">
        <f>#REF!</f>
        <v>#REF!</v>
      </c>
    </row>
    <row r="9" spans="1:25" ht="16.5" customHeight="1">
      <c r="A9" s="10"/>
      <c r="B9" s="10"/>
      <c r="C9" s="10"/>
      <c r="E9" s="10" t="str">
        <f>'[1]@touch_body_type'!$A9</f>
        <v>PART5</v>
      </c>
      <c r="F9" s="10">
        <f>'[1]@touch_body_type'!$B9</f>
        <v>5</v>
      </c>
      <c r="G9" s="10" t="str">
        <f>'[1]@touch_body_type'!$C9</f>
        <v>Part 5</v>
      </c>
      <c r="I9" s="10" t="str">
        <f>'[1]@love_level_type'!$A9</f>
        <v>LOVE</v>
      </c>
      <c r="J9" s="10">
        <f>'[1]@love_level_type'!$B9</f>
        <v>5</v>
      </c>
      <c r="K9" s="10" t="str">
        <f>'[1]@love_level_type'!$C9</f>
        <v>5 사랑함</v>
      </c>
      <c r="M9" s="6" t="s">
        <v>37</v>
      </c>
      <c r="N9" s="6">
        <v>5</v>
      </c>
      <c r="O9" s="6" t="s">
        <v>38</v>
      </c>
      <c r="P9" s="3"/>
      <c r="Q9" s="6" t="s">
        <v>39</v>
      </c>
      <c r="R9" s="6">
        <v>5</v>
      </c>
      <c r="S9" s="6" t="s">
        <v>40</v>
      </c>
      <c r="U9" s="115">
        <v>100006006</v>
      </c>
      <c r="V9" s="116" t="s">
        <v>265</v>
      </c>
      <c r="X9" s="10" t="e">
        <f>#REF!</f>
        <v>#REF!</v>
      </c>
      <c r="Y9" s="10" t="e">
        <f>#REF!</f>
        <v>#REF!</v>
      </c>
    </row>
    <row r="10" spans="1:25" ht="16.5" customHeight="1">
      <c r="A10" s="10"/>
      <c r="B10" s="10"/>
      <c r="C10" s="10"/>
      <c r="E10" s="10" t="str">
        <f>'[1]@touch_body_type'!$A10</f>
        <v>PART6</v>
      </c>
      <c r="F10" s="10">
        <f>'[1]@touch_body_type'!$B10</f>
        <v>6</v>
      </c>
      <c r="G10" s="10" t="str">
        <f>'[1]@touch_body_type'!$C10</f>
        <v>Part 6</v>
      </c>
      <c r="M10" s="6" t="s">
        <v>41</v>
      </c>
      <c r="N10" s="6">
        <v>6</v>
      </c>
      <c r="O10" s="6" t="s">
        <v>42</v>
      </c>
      <c r="P10" s="3"/>
      <c r="Q10" s="6" t="s">
        <v>43</v>
      </c>
      <c r="R10" s="6">
        <v>6</v>
      </c>
      <c r="S10" s="6" t="s">
        <v>44</v>
      </c>
      <c r="U10" s="115">
        <v>100006007</v>
      </c>
      <c r="V10" s="116" t="s">
        <v>266</v>
      </c>
      <c r="X10" s="10" t="e">
        <f>#REF!</f>
        <v>#REF!</v>
      </c>
      <c r="Y10" s="10" t="e">
        <f>#REF!</f>
        <v>#REF!</v>
      </c>
    </row>
    <row r="11" spans="1:25" ht="16.5" customHeight="1">
      <c r="A11" s="10"/>
      <c r="B11" s="10"/>
      <c r="C11" s="10"/>
      <c r="E11" s="10" t="str">
        <f>'[1]@touch_body_type'!$A11</f>
        <v>PART7</v>
      </c>
      <c r="F11" s="10">
        <f>'[1]@touch_body_type'!$B11</f>
        <v>7</v>
      </c>
      <c r="G11" s="10" t="str">
        <f>'[1]@touch_body_type'!$C11</f>
        <v>Part 7</v>
      </c>
      <c r="M11" s="6" t="s">
        <v>45</v>
      </c>
      <c r="N11" s="6">
        <v>7</v>
      </c>
      <c r="O11" s="6" t="s">
        <v>46</v>
      </c>
      <c r="P11" s="3"/>
      <c r="Q11" s="6" t="s">
        <v>47</v>
      </c>
      <c r="R11" s="6">
        <v>7</v>
      </c>
      <c r="S11" s="6" t="s">
        <v>48</v>
      </c>
      <c r="U11" s="115">
        <v>100006008</v>
      </c>
      <c r="V11" s="116" t="s">
        <v>267</v>
      </c>
      <c r="X11" s="10" t="e">
        <f>#REF!</f>
        <v>#REF!</v>
      </c>
      <c r="Y11" s="10" t="e">
        <f>#REF!</f>
        <v>#REF!</v>
      </c>
    </row>
    <row r="12" spans="1:25" ht="16.5" customHeight="1">
      <c r="A12" s="10"/>
      <c r="B12" s="10"/>
      <c r="C12" s="10"/>
      <c r="E12" s="10" t="str">
        <f>'[1]@touch_body_type'!$A12</f>
        <v>PART8</v>
      </c>
      <c r="F12" s="10">
        <f>'[1]@touch_body_type'!$B12</f>
        <v>8</v>
      </c>
      <c r="G12" s="10" t="str">
        <f>'[1]@touch_body_type'!$C12</f>
        <v>Part 8</v>
      </c>
      <c r="M12" s="6" t="s">
        <v>49</v>
      </c>
      <c r="N12" s="6">
        <v>8</v>
      </c>
      <c r="O12" s="6" t="s">
        <v>50</v>
      </c>
      <c r="P12" s="3"/>
      <c r="Q12" s="6" t="s">
        <v>51</v>
      </c>
      <c r="R12" s="6">
        <v>8</v>
      </c>
      <c r="S12" s="6" t="s">
        <v>52</v>
      </c>
      <c r="U12" s="115">
        <v>100006009</v>
      </c>
      <c r="V12" s="116" t="s">
        <v>268</v>
      </c>
      <c r="X12" s="10" t="e">
        <f>#REF!</f>
        <v>#REF!</v>
      </c>
      <c r="Y12" s="10" t="e">
        <f>#REF!</f>
        <v>#REF!</v>
      </c>
    </row>
    <row r="13" spans="1:25" ht="16.5" customHeight="1">
      <c r="A13" s="10"/>
      <c r="B13" s="10"/>
      <c r="C13" s="10"/>
      <c r="E13" s="10" t="str">
        <f>'[1]@touch_body_type'!$A13</f>
        <v>PART9</v>
      </c>
      <c r="F13" s="10">
        <f>'[1]@touch_body_type'!$B13</f>
        <v>9</v>
      </c>
      <c r="G13" s="10" t="str">
        <f>'[1]@touch_body_type'!$C13</f>
        <v>Part 9</v>
      </c>
      <c r="M13" s="6" t="s">
        <v>53</v>
      </c>
      <c r="N13" s="6">
        <v>9</v>
      </c>
      <c r="O13" s="6" t="s">
        <v>54</v>
      </c>
      <c r="P13" s="3"/>
      <c r="Q13" s="6" t="s">
        <v>55</v>
      </c>
      <c r="R13" s="6">
        <v>9</v>
      </c>
      <c r="S13" s="6" t="s">
        <v>56</v>
      </c>
      <c r="U13" s="115">
        <v>100006010</v>
      </c>
      <c r="V13" s="116" t="s">
        <v>269</v>
      </c>
      <c r="X13" s="10" t="e">
        <f>#REF!</f>
        <v>#REF!</v>
      </c>
      <c r="Y13" s="10" t="e">
        <f>#REF!</f>
        <v>#REF!</v>
      </c>
    </row>
    <row r="14" spans="1:25" ht="16.5" customHeight="1">
      <c r="E14" s="10" t="str">
        <f>'[1]@touch_body_type'!$A14</f>
        <v>PART10</v>
      </c>
      <c r="F14" s="10">
        <f>'[1]@touch_body_type'!$B14</f>
        <v>10</v>
      </c>
      <c r="G14" s="10" t="str">
        <f>'[1]@touch_body_type'!$C14</f>
        <v>Part 10</v>
      </c>
      <c r="M14" s="6" t="s">
        <v>57</v>
      </c>
      <c r="N14" s="6">
        <v>10</v>
      </c>
      <c r="O14" s="6" t="s">
        <v>58</v>
      </c>
      <c r="P14" s="3"/>
      <c r="Q14" s="6" t="s">
        <v>59</v>
      </c>
      <c r="R14" s="6">
        <v>10</v>
      </c>
      <c r="S14" s="6" t="s">
        <v>60</v>
      </c>
      <c r="U14" s="115">
        <v>100006011</v>
      </c>
      <c r="V14" s="116" t="s">
        <v>270</v>
      </c>
      <c r="X14" s="10" t="e">
        <f>#REF!</f>
        <v>#REF!</v>
      </c>
      <c r="Y14" s="10" t="e">
        <f>#REF!</f>
        <v>#REF!</v>
      </c>
    </row>
    <row r="15" spans="1:25" ht="16.5" customHeight="1">
      <c r="E15" s="10" t="str">
        <f>'[1]@touch_body_type'!$A15</f>
        <v>PART11</v>
      </c>
      <c r="F15" s="10">
        <f>'[1]@touch_body_type'!$B15</f>
        <v>11</v>
      </c>
      <c r="G15" s="10" t="str">
        <f>'[1]@touch_body_type'!$C15</f>
        <v>Part 11</v>
      </c>
      <c r="M15" s="6" t="s">
        <v>61</v>
      </c>
      <c r="N15" s="6">
        <v>11</v>
      </c>
      <c r="O15" s="6" t="s">
        <v>62</v>
      </c>
      <c r="P15" s="3"/>
      <c r="Q15" s="6" t="s">
        <v>63</v>
      </c>
      <c r="R15" s="6">
        <v>11</v>
      </c>
      <c r="S15" s="6" t="s">
        <v>64</v>
      </c>
      <c r="U15" s="115">
        <v>100006012</v>
      </c>
      <c r="V15" s="116" t="s">
        <v>271</v>
      </c>
      <c r="X15" s="10" t="e">
        <f>#REF!</f>
        <v>#REF!</v>
      </c>
      <c r="Y15" s="10" t="e">
        <f>#REF!</f>
        <v>#REF!</v>
      </c>
    </row>
    <row r="16" spans="1:25" ht="16.5" customHeight="1">
      <c r="E16" s="10" t="str">
        <f>'[1]@touch_body_type'!$A16</f>
        <v>PART12</v>
      </c>
      <c r="F16" s="10">
        <f>'[1]@touch_body_type'!$B16</f>
        <v>12</v>
      </c>
      <c r="G16" s="10" t="str">
        <f>'[1]@touch_body_type'!$C16</f>
        <v>Part 12</v>
      </c>
      <c r="M16" s="6" t="s">
        <v>65</v>
      </c>
      <c r="N16" s="6">
        <v>12</v>
      </c>
      <c r="O16" s="6" t="s">
        <v>66</v>
      </c>
      <c r="P16" s="3"/>
      <c r="Q16" s="6" t="s">
        <v>67</v>
      </c>
      <c r="R16" s="6">
        <v>12</v>
      </c>
      <c r="S16" s="6" t="s">
        <v>68</v>
      </c>
      <c r="U16" s="115">
        <v>100006013</v>
      </c>
      <c r="V16" s="116" t="s">
        <v>272</v>
      </c>
      <c r="X16" s="10" t="e">
        <f>#REF!</f>
        <v>#REF!</v>
      </c>
      <c r="Y16" s="10" t="e">
        <f>#REF!</f>
        <v>#REF!</v>
      </c>
    </row>
    <row r="17" spans="5:25" ht="16.5" customHeight="1">
      <c r="E17" s="10" t="str">
        <f>'[1]@touch_body_type'!$A17</f>
        <v>PART13</v>
      </c>
      <c r="F17" s="10">
        <f>'[1]@touch_body_type'!$B17</f>
        <v>13</v>
      </c>
      <c r="G17" s="10" t="str">
        <f>'[1]@touch_body_type'!$C17</f>
        <v>Part 13</v>
      </c>
      <c r="M17" s="6"/>
      <c r="N17" s="6"/>
      <c r="O17" s="6"/>
      <c r="P17" s="3"/>
      <c r="Q17" s="6" t="s">
        <v>69</v>
      </c>
      <c r="R17" s="6">
        <v>13</v>
      </c>
      <c r="S17" s="6" t="s">
        <v>70</v>
      </c>
      <c r="U17" s="115">
        <v>100006014</v>
      </c>
      <c r="V17" s="116" t="s">
        <v>273</v>
      </c>
      <c r="X17" s="10" t="e">
        <f>#REF!</f>
        <v>#REF!</v>
      </c>
      <c r="Y17" s="10" t="e">
        <f>#REF!</f>
        <v>#REF!</v>
      </c>
    </row>
    <row r="18" spans="5:25" ht="16.5" customHeight="1">
      <c r="E18" s="10" t="str">
        <f>'[1]@touch_body_type'!$A18</f>
        <v>PART14</v>
      </c>
      <c r="F18" s="10">
        <f>'[1]@touch_body_type'!$B18</f>
        <v>14</v>
      </c>
      <c r="G18" s="10" t="str">
        <f>'[1]@touch_body_type'!$C18</f>
        <v>Part 14</v>
      </c>
      <c r="M18" s="3"/>
      <c r="N18" s="3"/>
      <c r="O18" s="3"/>
      <c r="P18" s="3"/>
      <c r="Q18" s="6" t="s">
        <v>71</v>
      </c>
      <c r="R18" s="6">
        <v>14</v>
      </c>
      <c r="S18" s="6" t="s">
        <v>72</v>
      </c>
      <c r="U18" s="115">
        <v>100006015</v>
      </c>
      <c r="V18" s="116" t="s">
        <v>274</v>
      </c>
      <c r="X18" s="10" t="e">
        <f>#REF!</f>
        <v>#REF!</v>
      </c>
      <c r="Y18" s="10" t="e">
        <f>#REF!</f>
        <v>#REF!</v>
      </c>
    </row>
    <row r="19" spans="5:25" ht="16.5" customHeight="1">
      <c r="E19" s="10" t="str">
        <f>'[1]@touch_body_type'!$A19</f>
        <v>PART15</v>
      </c>
      <c r="F19" s="10">
        <f>'[1]@touch_body_type'!$B19</f>
        <v>15</v>
      </c>
      <c r="G19" s="10" t="str">
        <f>'[1]@touch_body_type'!$C19</f>
        <v>Part 15</v>
      </c>
      <c r="M19" s="3"/>
      <c r="N19" s="3"/>
      <c r="O19" s="3"/>
      <c r="P19" s="3"/>
      <c r="Q19" s="6" t="s">
        <v>73</v>
      </c>
      <c r="R19" s="6">
        <v>15</v>
      </c>
      <c r="S19" s="6" t="s">
        <v>74</v>
      </c>
      <c r="U19" s="115">
        <v>100006016</v>
      </c>
      <c r="V19" s="116" t="s">
        <v>275</v>
      </c>
      <c r="X19" s="10" t="e">
        <f>#REF!</f>
        <v>#REF!</v>
      </c>
      <c r="Y19" s="10" t="e">
        <f>#REF!</f>
        <v>#REF!</v>
      </c>
    </row>
    <row r="20" spans="5:25" ht="16.5" customHeight="1">
      <c r="E20" s="10" t="str">
        <f>'[1]@touch_body_type'!$A20</f>
        <v>PART16</v>
      </c>
      <c r="F20" s="10">
        <f>'[1]@touch_body_type'!$B20</f>
        <v>16</v>
      </c>
      <c r="G20" s="10" t="str">
        <f>'[1]@touch_body_type'!$C20</f>
        <v>Part 16</v>
      </c>
      <c r="M20" s="3"/>
      <c r="N20" s="3"/>
      <c r="O20" s="3"/>
      <c r="P20" s="3"/>
      <c r="Q20" s="3"/>
      <c r="R20" s="3"/>
      <c r="S20" s="3"/>
      <c r="U20" s="115">
        <v>100006017</v>
      </c>
      <c r="V20" s="116" t="s">
        <v>238</v>
      </c>
      <c r="X20" s="10" t="e">
        <f>#REF!</f>
        <v>#REF!</v>
      </c>
      <c r="Y20" s="10" t="e">
        <f>#REF!</f>
        <v>#REF!</v>
      </c>
    </row>
    <row r="21" spans="5:25" ht="16.5" customHeight="1">
      <c r="E21" s="10" t="str">
        <f>'[1]@touch_body_type'!$A21</f>
        <v>PART17</v>
      </c>
      <c r="F21" s="10">
        <f>'[1]@touch_body_type'!$B21</f>
        <v>17</v>
      </c>
      <c r="G21" s="10" t="str">
        <f>'[1]@touch_body_type'!$C21</f>
        <v>Part 17</v>
      </c>
      <c r="M21" s="3"/>
      <c r="N21" s="3"/>
      <c r="O21" s="3"/>
      <c r="P21" s="3"/>
      <c r="Q21" s="3"/>
      <c r="R21" s="3"/>
      <c r="S21" s="3"/>
      <c r="U21" s="115">
        <v>100006018</v>
      </c>
      <c r="V21" s="116" t="s">
        <v>242</v>
      </c>
      <c r="X21" s="10" t="e">
        <f>#REF!</f>
        <v>#REF!</v>
      </c>
      <c r="Y21" s="10" t="e">
        <f>#REF!</f>
        <v>#REF!</v>
      </c>
    </row>
    <row r="22" spans="5:25" ht="16.5" customHeight="1">
      <c r="E22" s="10" t="str">
        <f>'[1]@touch_body_type'!$A22</f>
        <v>PART18</v>
      </c>
      <c r="F22" s="10">
        <f>'[1]@touch_body_type'!$B22</f>
        <v>18</v>
      </c>
      <c r="G22" s="10" t="str">
        <f>'[1]@touch_body_type'!$C22</f>
        <v>Part 18</v>
      </c>
      <c r="U22" s="115">
        <v>100006019</v>
      </c>
      <c r="V22" s="116" t="s">
        <v>257</v>
      </c>
      <c r="X22" s="10" t="e">
        <f>#REF!</f>
        <v>#REF!</v>
      </c>
      <c r="Y22" s="10" t="e">
        <f>#REF!</f>
        <v>#REF!</v>
      </c>
    </row>
    <row r="23" spans="5:25" ht="16.5" customHeight="1">
      <c r="E23" s="10" t="str">
        <f>'[1]@touch_body_type'!$A23</f>
        <v>PART19</v>
      </c>
      <c r="F23" s="10">
        <f>'[1]@touch_body_type'!$B23</f>
        <v>19</v>
      </c>
      <c r="G23" s="10" t="str">
        <f>'[1]@touch_body_type'!$C23</f>
        <v>Part 19</v>
      </c>
      <c r="U23" s="115">
        <v>100006020</v>
      </c>
      <c r="V23" s="116" t="s">
        <v>276</v>
      </c>
      <c r="X23" s="10" t="e">
        <f>#REF!</f>
        <v>#REF!</v>
      </c>
      <c r="Y23" s="10" t="e">
        <f>#REF!</f>
        <v>#REF!</v>
      </c>
    </row>
    <row r="24" spans="5:25" ht="16.5" customHeight="1">
      <c r="E24" s="10" t="str">
        <f>'[1]@touch_body_type'!$A24</f>
        <v>PART20</v>
      </c>
      <c r="F24" s="10">
        <f>'[1]@touch_body_type'!$B24</f>
        <v>20</v>
      </c>
      <c r="G24" s="10" t="str">
        <f>'[1]@touch_body_type'!$C24</f>
        <v>Part 20</v>
      </c>
      <c r="U24" s="115">
        <v>100006021</v>
      </c>
      <c r="V24" s="116" t="s">
        <v>277</v>
      </c>
      <c r="X24" s="10" t="e">
        <f>#REF!</f>
        <v>#REF!</v>
      </c>
      <c r="Y24" s="10" t="e">
        <f>#REF!</f>
        <v>#REF!</v>
      </c>
    </row>
    <row r="25" spans="5:25" ht="16.5" customHeight="1">
      <c r="E25" s="10" t="str">
        <f>'[1]@touch_body_type'!$A25</f>
        <v>PART21</v>
      </c>
      <c r="F25" s="10">
        <f>'[1]@touch_body_type'!$B25</f>
        <v>21</v>
      </c>
      <c r="G25" s="10" t="str">
        <f>'[1]@touch_body_type'!$C25</f>
        <v>Part 21</v>
      </c>
      <c r="L25" s="13"/>
      <c r="M25" s="13"/>
      <c r="O25" s="13"/>
      <c r="P25" s="13"/>
      <c r="U25" s="115">
        <v>100006022</v>
      </c>
      <c r="V25" s="116" t="s">
        <v>243</v>
      </c>
      <c r="X25" s="10" t="e">
        <f>#REF!</f>
        <v>#REF!</v>
      </c>
      <c r="Y25" s="10" t="e">
        <f>#REF!</f>
        <v>#REF!</v>
      </c>
    </row>
    <row r="26" spans="5:25" ht="16.5" customHeight="1">
      <c r="E26" s="10" t="str">
        <f>'[1]@touch_body_type'!$A26</f>
        <v>PART22</v>
      </c>
      <c r="F26" s="10">
        <f>'[1]@touch_body_type'!$B26</f>
        <v>22</v>
      </c>
      <c r="G26" s="10" t="str">
        <f>'[1]@touch_body_type'!$C26</f>
        <v>Part 22</v>
      </c>
      <c r="U26" s="115">
        <v>100006023</v>
      </c>
      <c r="V26" s="116" t="s">
        <v>278</v>
      </c>
      <c r="X26" s="10" t="e">
        <f>#REF!</f>
        <v>#REF!</v>
      </c>
      <c r="Y26" s="10" t="e">
        <f>#REF!</f>
        <v>#REF!</v>
      </c>
    </row>
    <row r="27" spans="5:25" ht="16.5" customHeight="1">
      <c r="U27" s="115">
        <v>100006024</v>
      </c>
      <c r="V27" s="116" t="s">
        <v>279</v>
      </c>
      <c r="X27" s="10" t="e">
        <f>#REF!</f>
        <v>#REF!</v>
      </c>
      <c r="Y27" s="10" t="e">
        <f>#REF!</f>
        <v>#REF!</v>
      </c>
    </row>
    <row r="28" spans="5:25" ht="16.5" customHeight="1">
      <c r="M28" s="13"/>
      <c r="U28" s="115">
        <v>100006025</v>
      </c>
      <c r="V28" s="116" t="s">
        <v>280</v>
      </c>
      <c r="X28" s="10" t="e">
        <f>#REF!</f>
        <v>#REF!</v>
      </c>
      <c r="Y28" s="10" t="e">
        <f>#REF!</f>
        <v>#REF!</v>
      </c>
    </row>
    <row r="29" spans="5:25" ht="16.5" customHeight="1">
      <c r="U29" s="115">
        <v>100006026</v>
      </c>
      <c r="V29" s="116" t="s">
        <v>281</v>
      </c>
      <c r="X29" s="10" t="e">
        <f>#REF!</f>
        <v>#REF!</v>
      </c>
      <c r="Y29" s="10" t="e">
        <f>#REF!</f>
        <v>#REF!</v>
      </c>
    </row>
    <row r="30" spans="5:25" ht="16.5" customHeight="1">
      <c r="U30" s="115">
        <v>100006027</v>
      </c>
      <c r="V30" s="116" t="s">
        <v>282</v>
      </c>
      <c r="X30" s="10" t="e">
        <f>#REF!</f>
        <v>#REF!</v>
      </c>
      <c r="Y30" s="10" t="e">
        <f>#REF!</f>
        <v>#REF!</v>
      </c>
    </row>
    <row r="31" spans="5:25" ht="16.5" customHeight="1">
      <c r="U31" s="115">
        <v>100006028</v>
      </c>
      <c r="V31" s="116" t="s">
        <v>244</v>
      </c>
      <c r="X31" s="10" t="e">
        <f>#REF!</f>
        <v>#REF!</v>
      </c>
      <c r="Y31" s="10" t="e">
        <f>#REF!</f>
        <v>#REF!</v>
      </c>
    </row>
    <row r="32" spans="5:25" ht="16.5" customHeight="1">
      <c r="U32" s="115">
        <v>100006029</v>
      </c>
      <c r="V32" s="116" t="s">
        <v>283</v>
      </c>
      <c r="X32" s="10" t="e">
        <f>#REF!</f>
        <v>#REF!</v>
      </c>
      <c r="Y32" s="10" t="e">
        <f>#REF!</f>
        <v>#REF!</v>
      </c>
    </row>
    <row r="33" spans="21:25" ht="16.5" customHeight="1">
      <c r="U33" s="115">
        <v>100006030</v>
      </c>
      <c r="V33" s="116" t="s">
        <v>284</v>
      </c>
      <c r="X33" s="10" t="e">
        <f>#REF!</f>
        <v>#REF!</v>
      </c>
      <c r="Y33" s="10" t="e">
        <f>#REF!</f>
        <v>#REF!</v>
      </c>
    </row>
    <row r="34" spans="21:25" ht="16.5" customHeight="1">
      <c r="U34" s="115">
        <v>100006031</v>
      </c>
      <c r="V34" s="116" t="s">
        <v>247</v>
      </c>
      <c r="X34" s="10" t="e">
        <f>#REF!</f>
        <v>#REF!</v>
      </c>
      <c r="Y34" s="10" t="e">
        <f>#REF!</f>
        <v>#REF!</v>
      </c>
    </row>
    <row r="35" spans="21:25" ht="16.5" customHeight="1">
      <c r="U35" s="115">
        <v>100006032</v>
      </c>
      <c r="V35" s="116" t="s">
        <v>285</v>
      </c>
      <c r="X35" s="10" t="e">
        <f>#REF!</f>
        <v>#REF!</v>
      </c>
      <c r="Y35" s="10" t="e">
        <f>#REF!</f>
        <v>#REF!</v>
      </c>
    </row>
    <row r="36" spans="21:25" ht="16.5" customHeight="1">
      <c r="U36" s="115">
        <v>100006033</v>
      </c>
      <c r="V36" s="116" t="s">
        <v>245</v>
      </c>
      <c r="X36" s="10" t="e">
        <f>#REF!</f>
        <v>#REF!</v>
      </c>
      <c r="Y36" s="10" t="e">
        <f>#REF!</f>
        <v>#REF!</v>
      </c>
    </row>
    <row r="37" spans="21:25" ht="16.5" customHeight="1">
      <c r="U37" s="115">
        <v>100006034</v>
      </c>
      <c r="V37" s="116" t="s">
        <v>246</v>
      </c>
      <c r="X37" s="10" t="e">
        <f>#REF!</f>
        <v>#REF!</v>
      </c>
      <c r="Y37" s="10" t="e">
        <f>#REF!</f>
        <v>#REF!</v>
      </c>
    </row>
    <row r="38" spans="21:25" ht="16.5" customHeight="1">
      <c r="U38" s="115">
        <v>100006035</v>
      </c>
      <c r="V38" s="116" t="s">
        <v>286</v>
      </c>
      <c r="X38" s="10" t="e">
        <f>#REF!</f>
        <v>#REF!</v>
      </c>
      <c r="Y38" s="10" t="e">
        <f>#REF!</f>
        <v>#REF!</v>
      </c>
    </row>
    <row r="39" spans="21:25" ht="16.5" customHeight="1">
      <c r="U39" s="10"/>
      <c r="V39" s="10"/>
      <c r="X39" s="10" t="e">
        <f>#REF!</f>
        <v>#REF!</v>
      </c>
      <c r="Y39" s="10" t="e">
        <f>#REF!</f>
        <v>#REF!</v>
      </c>
    </row>
    <row r="40" spans="21:25" ht="16.5" customHeight="1">
      <c r="U40" s="10"/>
      <c r="V40" s="10"/>
      <c r="X40" s="10" t="e">
        <f>#REF!</f>
        <v>#REF!</v>
      </c>
      <c r="Y40" s="10" t="e">
        <f>#REF!</f>
        <v>#REF!</v>
      </c>
    </row>
    <row r="41" spans="21:25" ht="16.5" customHeight="1">
      <c r="U41" s="10"/>
      <c r="V41" s="10"/>
      <c r="X41" s="10" t="e">
        <f>#REF!</f>
        <v>#REF!</v>
      </c>
      <c r="Y41" s="10" t="e">
        <f>#REF!</f>
        <v>#REF!</v>
      </c>
    </row>
    <row r="42" spans="21:25" ht="16.5" customHeight="1">
      <c r="U42" s="10"/>
      <c r="V42" s="10"/>
      <c r="X42" s="10" t="e">
        <f>#REF!</f>
        <v>#REF!</v>
      </c>
      <c r="Y42" s="10" t="e">
        <f>#REF!</f>
        <v>#REF!</v>
      </c>
    </row>
    <row r="43" spans="21:25" ht="16.5" customHeight="1">
      <c r="U43" s="10"/>
      <c r="V43" s="10"/>
      <c r="X43" s="10" t="e">
        <f>#REF!</f>
        <v>#REF!</v>
      </c>
      <c r="Y43" s="10" t="e">
        <f>#REF!</f>
        <v>#REF!</v>
      </c>
    </row>
    <row r="44" spans="21:25" ht="16.5" customHeight="1">
      <c r="U44" s="10"/>
      <c r="V44" s="10"/>
      <c r="X44" s="10" t="e">
        <f>#REF!</f>
        <v>#REF!</v>
      </c>
      <c r="Y44" s="10" t="e">
        <f>#REF!</f>
        <v>#REF!</v>
      </c>
    </row>
    <row r="45" spans="21:25" ht="16.5" customHeight="1">
      <c r="U45" s="10"/>
      <c r="V45" s="10"/>
      <c r="X45" s="10" t="e">
        <f>#REF!</f>
        <v>#REF!</v>
      </c>
      <c r="Y45" s="10" t="e">
        <f>#REF!</f>
        <v>#REF!</v>
      </c>
    </row>
    <row r="46" spans="21:25" ht="16.5" customHeight="1">
      <c r="U46" s="10"/>
      <c r="V46" s="10"/>
      <c r="X46" s="10" t="e">
        <f>#REF!</f>
        <v>#REF!</v>
      </c>
      <c r="Y46" s="10" t="e">
        <f>#REF!</f>
        <v>#REF!</v>
      </c>
    </row>
    <row r="47" spans="21:25" ht="16.5" customHeight="1">
      <c r="U47" s="10"/>
      <c r="V47" s="10"/>
      <c r="X47" s="10" t="e">
        <f>#REF!</f>
        <v>#REF!</v>
      </c>
      <c r="Y47" s="10" t="e">
        <f>#REF!</f>
        <v>#REF!</v>
      </c>
    </row>
    <row r="48" spans="21:25" ht="16.5" customHeight="1">
      <c r="U48" s="10"/>
      <c r="V48" s="10"/>
      <c r="X48" s="10" t="e">
        <f>#REF!</f>
        <v>#REF!</v>
      </c>
      <c r="Y48" s="10" t="e">
        <f>#REF!</f>
        <v>#REF!</v>
      </c>
    </row>
    <row r="49" spans="21:25" ht="16.5" customHeight="1">
      <c r="U49" s="10"/>
      <c r="V49" s="10"/>
      <c r="X49" s="10" t="e">
        <f>#REF!</f>
        <v>#REF!</v>
      </c>
      <c r="Y49" s="10" t="e">
        <f>#REF!</f>
        <v>#REF!</v>
      </c>
    </row>
    <row r="50" spans="21:25" ht="16.5" customHeight="1">
      <c r="U50" s="10"/>
      <c r="V50" s="10"/>
      <c r="X50" s="10" t="e">
        <f>#REF!</f>
        <v>#REF!</v>
      </c>
      <c r="Y50" s="10" t="e">
        <f>#REF!</f>
        <v>#REF!</v>
      </c>
    </row>
    <row r="51" spans="21:25" ht="16.5" customHeight="1">
      <c r="U51" s="10"/>
      <c r="V51" s="10"/>
      <c r="X51" s="10" t="e">
        <f>#REF!</f>
        <v>#REF!</v>
      </c>
      <c r="Y51" s="10" t="e">
        <f>#REF!</f>
        <v>#REF!</v>
      </c>
    </row>
    <row r="52" spans="21:25" ht="16.5" customHeight="1">
      <c r="U52" s="10"/>
      <c r="V52" s="10"/>
      <c r="X52" s="10" t="e">
        <f>#REF!</f>
        <v>#REF!</v>
      </c>
      <c r="Y52" s="10" t="e">
        <f>#REF!</f>
        <v>#REF!</v>
      </c>
    </row>
    <row r="53" spans="21:25" ht="16.5" customHeight="1">
      <c r="U53" s="10"/>
      <c r="V53" s="10"/>
    </row>
    <row r="54" spans="21:25" ht="16.5" customHeight="1">
      <c r="U54" s="10"/>
      <c r="V54" s="10"/>
    </row>
    <row r="55" spans="21:25" ht="16.5" customHeight="1">
      <c r="U55" s="10"/>
      <c r="V55" s="10"/>
    </row>
    <row r="56" spans="21:25" ht="16.5" customHeight="1">
      <c r="U56" s="10"/>
      <c r="V56" s="10"/>
    </row>
    <row r="57" spans="21:25" ht="16.5" customHeight="1">
      <c r="U57" s="10"/>
      <c r="V57" s="10"/>
    </row>
    <row r="58" spans="21:25" ht="16.5" customHeight="1">
      <c r="U58" s="10"/>
      <c r="V58" s="10"/>
    </row>
    <row r="59" spans="21:25" ht="16.5" customHeight="1">
      <c r="U59" s="10"/>
      <c r="V59" s="10"/>
    </row>
    <row r="60" spans="21:25" ht="16.5" customHeight="1">
      <c r="U60" s="10"/>
      <c r="V60" s="10"/>
    </row>
    <row r="61" spans="21:25" ht="16.5" customHeight="1">
      <c r="U61" s="10"/>
      <c r="V61" s="10"/>
    </row>
    <row r="62" spans="21:25" ht="16.5" customHeight="1">
      <c r="U62" s="10"/>
      <c r="V62" s="10"/>
    </row>
    <row r="63" spans="21:25" ht="16.5" customHeight="1">
      <c r="U63" s="10"/>
      <c r="V63" s="10"/>
    </row>
    <row r="64" spans="21:25" ht="16.5" customHeight="1">
      <c r="U64" s="10"/>
      <c r="V64" s="10"/>
    </row>
    <row r="65" spans="21:22" ht="16.5" customHeight="1">
      <c r="U65" s="10"/>
      <c r="V65" s="10"/>
    </row>
    <row r="66" spans="21:22" ht="16.5" customHeight="1">
      <c r="U66" s="10"/>
      <c r="V66" s="10"/>
    </row>
    <row r="67" spans="21:22" ht="16.5" customHeight="1">
      <c r="U67" s="10"/>
      <c r="V67" s="10"/>
    </row>
    <row r="68" spans="21:22" ht="16.5" customHeight="1">
      <c r="U68" s="10"/>
      <c r="V68" s="10"/>
    </row>
    <row r="69" spans="21:22" ht="16.5" customHeight="1">
      <c r="U69" s="10"/>
      <c r="V69" s="10"/>
    </row>
    <row r="70" spans="21:22" ht="16.5" customHeight="1"/>
    <row r="71" spans="21:22" ht="16.5" customHeight="1"/>
    <row r="72" spans="21:22" ht="16.5" customHeight="1"/>
    <row r="73" spans="21:22" ht="16.5" customHeight="1"/>
    <row r="74" spans="21:22" ht="16.5" customHeight="1"/>
    <row r="75" spans="21:22" ht="16.5" customHeight="1"/>
    <row r="76" spans="21:22" ht="16.5" customHeight="1"/>
    <row r="77" spans="21:22" ht="16.5" customHeight="1"/>
    <row r="78" spans="21:22" ht="16.5" customHeight="1"/>
    <row r="79" spans="21:22" ht="16.5" customHeight="1"/>
    <row r="80" spans="21:22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84"/>
  <sheetViews>
    <sheetView tabSelected="1" workbookViewId="0">
      <selection activeCell="E27" sqref="E27"/>
    </sheetView>
  </sheetViews>
  <sheetFormatPr defaultColWidth="14.42578125" defaultRowHeight="15" customHeight="1"/>
  <cols>
    <col min="1" max="1" width="16.140625" customWidth="1"/>
    <col min="2" max="2" width="15.85546875" customWidth="1"/>
    <col min="3" max="3" width="18.28515625" customWidth="1"/>
    <col min="4" max="4" width="25.5703125" customWidth="1"/>
    <col min="5" max="5" width="69" customWidth="1"/>
    <col min="6" max="6" width="55.42578125" customWidth="1"/>
    <col min="7" max="7" width="55.140625" customWidth="1"/>
    <col min="8" max="8" width="60.5703125" customWidth="1"/>
    <col min="9" max="26" width="8.7109375" customWidth="1"/>
  </cols>
  <sheetData>
    <row r="1" spans="1:7" ht="16.5" customHeight="1">
      <c r="A1" s="67" t="s">
        <v>138</v>
      </c>
      <c r="B1" s="13"/>
      <c r="C1" s="13"/>
    </row>
    <row r="2" spans="1:7" ht="16.5" customHeight="1">
      <c r="A2" s="14" t="s">
        <v>75</v>
      </c>
      <c r="B2" s="14" t="s">
        <v>75</v>
      </c>
      <c r="C2" s="8" t="s">
        <v>76</v>
      </c>
      <c r="D2" s="14" t="s">
        <v>77</v>
      </c>
      <c r="E2" s="8" t="s">
        <v>78</v>
      </c>
      <c r="F2" s="8" t="s">
        <v>79</v>
      </c>
      <c r="G2" s="8" t="s">
        <v>80</v>
      </c>
    </row>
    <row r="3" spans="1:7" ht="16.5" customHeight="1">
      <c r="A3" s="14" t="s">
        <v>81</v>
      </c>
      <c r="B3" s="14" t="s">
        <v>82</v>
      </c>
      <c r="C3" s="15" t="s">
        <v>159</v>
      </c>
      <c r="D3" s="14" t="s">
        <v>82</v>
      </c>
      <c r="E3" s="15" t="s">
        <v>82</v>
      </c>
      <c r="F3" s="15" t="s">
        <v>82</v>
      </c>
      <c r="G3" s="15" t="s">
        <v>82</v>
      </c>
    </row>
    <row r="4" spans="1:7" ht="16.5" customHeight="1" thickBot="1">
      <c r="A4" s="16" t="s">
        <v>83</v>
      </c>
      <c r="B4" s="16" t="s">
        <v>84</v>
      </c>
      <c r="C4" s="17" t="s">
        <v>85</v>
      </c>
      <c r="D4" s="16" t="s">
        <v>86</v>
      </c>
      <c r="E4" s="17" t="s">
        <v>157</v>
      </c>
      <c r="F4" s="17" t="s">
        <v>155</v>
      </c>
      <c r="G4" s="17" t="s">
        <v>156</v>
      </c>
    </row>
    <row r="5" spans="1:7" ht="16.5" customHeight="1" thickBot="1">
      <c r="A5" s="79">
        <v>100001</v>
      </c>
      <c r="B5" s="79" t="s">
        <v>87</v>
      </c>
      <c r="C5" s="18">
        <v>1010101</v>
      </c>
      <c r="D5" s="77" t="s">
        <v>88</v>
      </c>
      <c r="E5" s="19" t="s">
        <v>205</v>
      </c>
      <c r="F5" s="21" t="s">
        <v>165</v>
      </c>
      <c r="G5" s="21" t="s">
        <v>165</v>
      </c>
    </row>
    <row r="6" spans="1:7" ht="16.5" customHeight="1" thickBot="1">
      <c r="A6" s="80">
        <v>100001</v>
      </c>
      <c r="B6" s="80" t="s">
        <v>87</v>
      </c>
      <c r="C6" s="20">
        <v>1010151</v>
      </c>
      <c r="D6" s="78" t="s">
        <v>89</v>
      </c>
      <c r="E6" s="21" t="s">
        <v>205</v>
      </c>
      <c r="F6" s="21" t="s">
        <v>165</v>
      </c>
      <c r="G6" s="21" t="s">
        <v>165</v>
      </c>
    </row>
    <row r="7" spans="1:7" ht="16.5" customHeight="1" thickBot="1">
      <c r="A7" s="79">
        <v>100002</v>
      </c>
      <c r="B7" s="79" t="s">
        <v>195</v>
      </c>
      <c r="C7" s="18">
        <v>1010201</v>
      </c>
      <c r="D7" s="77" t="s">
        <v>203</v>
      </c>
      <c r="E7" s="19" t="s">
        <v>206</v>
      </c>
      <c r="F7" s="19" t="s">
        <v>165</v>
      </c>
      <c r="G7" s="19" t="s">
        <v>165</v>
      </c>
    </row>
    <row r="8" spans="1:7" ht="16.5" customHeight="1" thickBot="1">
      <c r="A8" s="79">
        <v>100002</v>
      </c>
      <c r="B8" s="79" t="s">
        <v>195</v>
      </c>
      <c r="C8" s="20">
        <v>1010251</v>
      </c>
      <c r="D8" s="78" t="s">
        <v>204</v>
      </c>
      <c r="E8" s="21" t="s">
        <v>206</v>
      </c>
      <c r="F8" s="21" t="s">
        <v>90</v>
      </c>
      <c r="G8" s="21" t="s">
        <v>90</v>
      </c>
    </row>
    <row r="9" spans="1:7" ht="16.5" customHeight="1" thickBot="1">
      <c r="A9" s="79">
        <v>100003</v>
      </c>
      <c r="B9" s="79" t="s">
        <v>196</v>
      </c>
      <c r="C9" s="18">
        <v>1010301</v>
      </c>
      <c r="D9" s="77" t="s">
        <v>214</v>
      </c>
      <c r="E9" s="19" t="s">
        <v>207</v>
      </c>
      <c r="F9" s="19" t="s">
        <v>165</v>
      </c>
      <c r="G9" s="19" t="s">
        <v>165</v>
      </c>
    </row>
    <row r="10" spans="1:7" ht="16.5" customHeight="1" thickBot="1">
      <c r="A10" s="79">
        <v>100003</v>
      </c>
      <c r="B10" s="79" t="s">
        <v>196</v>
      </c>
      <c r="C10" s="20">
        <v>1010351</v>
      </c>
      <c r="D10" s="78" t="s">
        <v>215</v>
      </c>
      <c r="E10" s="21" t="s">
        <v>207</v>
      </c>
      <c r="F10" s="21" t="s">
        <v>90</v>
      </c>
      <c r="G10" s="21" t="s">
        <v>90</v>
      </c>
    </row>
    <row r="11" spans="1:7" ht="16.5" customHeight="1" thickBot="1">
      <c r="A11" s="79">
        <v>100004</v>
      </c>
      <c r="B11" s="79" t="s">
        <v>197</v>
      </c>
      <c r="C11" s="18">
        <v>1010401</v>
      </c>
      <c r="D11" s="77" t="s">
        <v>217</v>
      </c>
      <c r="E11" s="19" t="s">
        <v>208</v>
      </c>
      <c r="F11" s="19" t="s">
        <v>165</v>
      </c>
      <c r="G11" s="19" t="s">
        <v>165</v>
      </c>
    </row>
    <row r="12" spans="1:7" ht="16.5" customHeight="1" thickBot="1">
      <c r="A12" s="79">
        <v>100004</v>
      </c>
      <c r="B12" s="79" t="s">
        <v>197</v>
      </c>
      <c r="C12" s="20">
        <v>1010451</v>
      </c>
      <c r="D12" s="78" t="s">
        <v>218</v>
      </c>
      <c r="E12" s="21" t="s">
        <v>208</v>
      </c>
      <c r="F12" s="21" t="s">
        <v>90</v>
      </c>
      <c r="G12" s="21" t="s">
        <v>90</v>
      </c>
    </row>
    <row r="13" spans="1:7" ht="16.5" customHeight="1" thickBot="1">
      <c r="A13" s="79">
        <v>100005</v>
      </c>
      <c r="B13" s="79" t="s">
        <v>198</v>
      </c>
      <c r="C13" s="18">
        <v>1010501</v>
      </c>
      <c r="D13" s="77" t="s">
        <v>220</v>
      </c>
      <c r="E13" s="19" t="s">
        <v>209</v>
      </c>
      <c r="F13" s="19" t="s">
        <v>165</v>
      </c>
      <c r="G13" s="19" t="s">
        <v>165</v>
      </c>
    </row>
    <row r="14" spans="1:7" ht="16.5" customHeight="1" thickBot="1">
      <c r="A14" s="79">
        <v>100005</v>
      </c>
      <c r="B14" s="79" t="s">
        <v>198</v>
      </c>
      <c r="C14" s="20">
        <v>1010551</v>
      </c>
      <c r="D14" s="78" t="s">
        <v>221</v>
      </c>
      <c r="E14" s="21" t="s">
        <v>209</v>
      </c>
      <c r="F14" s="21" t="s">
        <v>90</v>
      </c>
      <c r="G14" s="21" t="s">
        <v>90</v>
      </c>
    </row>
    <row r="15" spans="1:7" ht="16.5" customHeight="1" thickBot="1">
      <c r="A15" s="79">
        <v>100006</v>
      </c>
      <c r="B15" s="79" t="s">
        <v>194</v>
      </c>
      <c r="C15" s="18">
        <v>1010601</v>
      </c>
      <c r="D15" s="77" t="s">
        <v>164</v>
      </c>
      <c r="E15" s="19" t="s">
        <v>191</v>
      </c>
      <c r="F15" s="19" t="s">
        <v>90</v>
      </c>
      <c r="G15" s="19" t="s">
        <v>90</v>
      </c>
    </row>
    <row r="16" spans="1:7" ht="16.5" customHeight="1" thickBot="1">
      <c r="A16" s="79">
        <v>100006</v>
      </c>
      <c r="B16" s="79" t="s">
        <v>194</v>
      </c>
      <c r="C16" s="20">
        <v>1010602</v>
      </c>
      <c r="D16" s="78" t="s">
        <v>255</v>
      </c>
      <c r="E16" s="21" t="s">
        <v>191</v>
      </c>
      <c r="F16" s="21" t="s">
        <v>90</v>
      </c>
      <c r="G16" s="21" t="s">
        <v>90</v>
      </c>
    </row>
    <row r="17" spans="1:7" ht="16.5" customHeight="1" thickBot="1">
      <c r="A17" s="79">
        <v>100007</v>
      </c>
      <c r="B17" s="79" t="s">
        <v>199</v>
      </c>
      <c r="C17" s="18">
        <v>1010701</v>
      </c>
      <c r="D17" s="77" t="s">
        <v>223</v>
      </c>
      <c r="E17" s="19" t="s">
        <v>210</v>
      </c>
      <c r="F17" s="19" t="s">
        <v>165</v>
      </c>
      <c r="G17" s="19" t="s">
        <v>165</v>
      </c>
    </row>
    <row r="18" spans="1:7" ht="16.5" customHeight="1" thickBot="1">
      <c r="A18" s="79">
        <v>100007</v>
      </c>
      <c r="B18" s="79" t="s">
        <v>199</v>
      </c>
      <c r="C18" s="20">
        <v>1010751</v>
      </c>
      <c r="D18" s="78" t="s">
        <v>224</v>
      </c>
      <c r="E18" s="21" t="s">
        <v>210</v>
      </c>
      <c r="F18" s="21" t="s">
        <v>90</v>
      </c>
      <c r="G18" s="21" t="s">
        <v>90</v>
      </c>
    </row>
    <row r="19" spans="1:7" ht="16.5" customHeight="1" thickBot="1">
      <c r="A19" s="79">
        <v>100008</v>
      </c>
      <c r="B19" s="79" t="s">
        <v>200</v>
      </c>
      <c r="C19" s="18">
        <v>1010801</v>
      </c>
      <c r="D19" s="77" t="s">
        <v>226</v>
      </c>
      <c r="E19" s="19" t="s">
        <v>211</v>
      </c>
      <c r="F19" s="19" t="s">
        <v>165</v>
      </c>
      <c r="G19" s="19" t="s">
        <v>165</v>
      </c>
    </row>
    <row r="20" spans="1:7" ht="16.5" customHeight="1" thickBot="1">
      <c r="A20" s="79">
        <v>100008</v>
      </c>
      <c r="B20" s="79" t="s">
        <v>200</v>
      </c>
      <c r="C20" s="20">
        <v>1010851</v>
      </c>
      <c r="D20" s="78" t="s">
        <v>227</v>
      </c>
      <c r="E20" s="21" t="s">
        <v>211</v>
      </c>
      <c r="F20" s="21" t="s">
        <v>90</v>
      </c>
      <c r="G20" s="21" t="s">
        <v>90</v>
      </c>
    </row>
    <row r="21" spans="1:7" ht="16.5" customHeight="1" thickBot="1">
      <c r="A21" s="79">
        <v>100009</v>
      </c>
      <c r="B21" s="79" t="s">
        <v>201</v>
      </c>
      <c r="C21" s="18">
        <v>1010901</v>
      </c>
      <c r="D21" s="77" t="s">
        <v>229</v>
      </c>
      <c r="E21" s="19" t="s">
        <v>212</v>
      </c>
      <c r="F21" s="19" t="s">
        <v>165</v>
      </c>
      <c r="G21" s="19" t="s">
        <v>165</v>
      </c>
    </row>
    <row r="22" spans="1:7" ht="16.5" customHeight="1" thickBot="1">
      <c r="A22" s="79">
        <v>100009</v>
      </c>
      <c r="B22" s="79" t="s">
        <v>201</v>
      </c>
      <c r="C22" s="20">
        <v>1010951</v>
      </c>
      <c r="D22" s="78" t="s">
        <v>230</v>
      </c>
      <c r="E22" s="21" t="s">
        <v>212</v>
      </c>
      <c r="F22" s="21" t="s">
        <v>90</v>
      </c>
      <c r="G22" s="21" t="s">
        <v>90</v>
      </c>
    </row>
    <row r="23" spans="1:7" ht="16.5" customHeight="1"/>
    <row r="24" spans="1:7" ht="16.5" customHeight="1"/>
    <row r="25" spans="1:7" ht="16.5" customHeight="1"/>
    <row r="26" spans="1:7" ht="16.5" customHeight="1"/>
    <row r="27" spans="1:7" ht="16.5" customHeight="1"/>
    <row r="28" spans="1:7" ht="16.5" customHeight="1"/>
    <row r="29" spans="1:7" ht="16.5" customHeight="1"/>
    <row r="30" spans="1:7" ht="16.5" customHeight="1"/>
    <row r="31" spans="1:7" ht="16.5" customHeight="1"/>
    <row r="32" spans="1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9"/>
  <sheetViews>
    <sheetView workbookViewId="0">
      <selection activeCell="F50" sqref="F50"/>
    </sheetView>
  </sheetViews>
  <sheetFormatPr defaultColWidth="14.42578125" defaultRowHeight="15" customHeight="1"/>
  <cols>
    <col min="1" max="1" width="9.140625" customWidth="1"/>
    <col min="2" max="2" width="42.140625" customWidth="1"/>
    <col min="3" max="3" width="24.42578125" bestFit="1" customWidth="1"/>
    <col min="4" max="4" width="32.42578125" customWidth="1"/>
    <col min="5" max="5" width="19.140625" customWidth="1"/>
    <col min="6" max="6" width="19.42578125" customWidth="1"/>
    <col min="7" max="7" width="49.42578125" customWidth="1"/>
    <col min="8" max="8" width="23.140625" customWidth="1"/>
    <col min="9" max="9" width="17" customWidth="1"/>
    <col min="10" max="10" width="23" customWidth="1"/>
    <col min="11" max="11" width="23.5703125" customWidth="1"/>
    <col min="12" max="12" width="39" customWidth="1"/>
    <col min="13" max="13" width="18.42578125" customWidth="1"/>
    <col min="14" max="14" width="43.140625" customWidth="1"/>
    <col min="15" max="27" width="8.7109375" customWidth="1"/>
  </cols>
  <sheetData>
    <row r="1" spans="1:12" ht="16.5" customHeight="1">
      <c r="A1" s="1" t="s">
        <v>139</v>
      </c>
      <c r="B1" s="1"/>
      <c r="C1" s="1"/>
      <c r="D1" s="22"/>
      <c r="E1" s="22"/>
      <c r="F1" s="22"/>
      <c r="G1" s="22"/>
      <c r="H1" s="1"/>
    </row>
    <row r="2" spans="1:12" ht="16.5" customHeight="1">
      <c r="A2" s="8" t="s">
        <v>160</v>
      </c>
      <c r="B2" s="8" t="s">
        <v>162</v>
      </c>
      <c r="C2" s="8" t="s">
        <v>77</v>
      </c>
      <c r="D2" s="8" t="s">
        <v>91</v>
      </c>
      <c r="E2" s="8" t="s">
        <v>92</v>
      </c>
      <c r="F2" s="27" t="s">
        <v>93</v>
      </c>
      <c r="G2" s="27" t="s">
        <v>100</v>
      </c>
      <c r="J2" s="22"/>
      <c r="K2" s="13"/>
      <c r="L2" s="13"/>
    </row>
    <row r="3" spans="1:12" ht="16.5" customHeight="1">
      <c r="A3" s="15" t="s">
        <v>159</v>
      </c>
      <c r="B3" s="15" t="s">
        <v>142</v>
      </c>
      <c r="C3" s="15" t="s">
        <v>82</v>
      </c>
      <c r="D3" s="15" t="s">
        <v>152</v>
      </c>
      <c r="E3" s="15" t="s">
        <v>82</v>
      </c>
      <c r="F3" s="29" t="s">
        <v>81</v>
      </c>
      <c r="G3" s="29" t="s">
        <v>82</v>
      </c>
      <c r="J3" s="13"/>
      <c r="K3" s="13"/>
      <c r="L3" s="23"/>
    </row>
    <row r="4" spans="1:12" ht="16.5" customHeight="1" thickBot="1">
      <c r="A4" s="17" t="s">
        <v>161</v>
      </c>
      <c r="B4" s="17" t="s">
        <v>163</v>
      </c>
      <c r="C4" s="17" t="s">
        <v>86</v>
      </c>
      <c r="D4" s="17" t="s">
        <v>94</v>
      </c>
      <c r="E4" s="17" t="s">
        <v>95</v>
      </c>
      <c r="F4" s="17" t="s">
        <v>96</v>
      </c>
      <c r="G4" s="17" t="s">
        <v>105</v>
      </c>
    </row>
    <row r="5" spans="1:12" ht="16.5" customHeight="1">
      <c r="A5" s="71">
        <v>1</v>
      </c>
      <c r="B5" s="71">
        <f t="shared" ref="B5:B49" ca="1" si="0">INDEX(l2d_char_skin_id, MATCH(OFFSET(B5, 0, 1), l2d_char_skin_info, 0))</f>
        <v>1010101</v>
      </c>
      <c r="C5" s="75" t="s">
        <v>88</v>
      </c>
      <c r="D5" s="73">
        <f t="shared" ref="D5:D49" ca="1" si="1">INDEX(LOVE_LEVEL_TYPE_value, MATCH(OFFSET(D5, 0, 1), LOVE_LEVEL_TYPE_comment, 0))</f>
        <v>1</v>
      </c>
      <c r="E5" s="75" t="s">
        <v>16</v>
      </c>
      <c r="F5" s="73">
        <f ca="1">INDEX(l2d_skin_ani_state_id, MATCH(OFFSET(F5, 0, 1), l2d_skin_ani_state_info, 0))</f>
        <v>10101011</v>
      </c>
      <c r="G5" s="69" t="s">
        <v>166</v>
      </c>
      <c r="J5" s="22"/>
      <c r="L5" s="13"/>
    </row>
    <row r="6" spans="1:12" ht="16.5" customHeight="1">
      <c r="A6" s="72">
        <v>2</v>
      </c>
      <c r="B6" s="72">
        <f t="shared" ca="1" si="0"/>
        <v>1010101</v>
      </c>
      <c r="C6" s="76" t="s">
        <v>88</v>
      </c>
      <c r="D6" s="74">
        <f t="shared" ca="1" si="1"/>
        <v>2</v>
      </c>
      <c r="E6" s="76" t="s">
        <v>20</v>
      </c>
      <c r="F6" s="74">
        <f t="shared" ref="F6:F49" ca="1" si="2">INDEX(l2d_skin_ani_state_id, MATCH(OFFSET(F6, 0, 1), l2d_skin_ani_state_info, 0))</f>
        <v>10101011</v>
      </c>
      <c r="G6" s="70" t="s">
        <v>166</v>
      </c>
      <c r="J6" s="13"/>
      <c r="L6" s="13"/>
    </row>
    <row r="7" spans="1:12" ht="16.5" customHeight="1">
      <c r="A7" s="72">
        <v>3</v>
      </c>
      <c r="B7" s="72">
        <f t="shared" ca="1" si="0"/>
        <v>1010101</v>
      </c>
      <c r="C7" s="76" t="s">
        <v>88</v>
      </c>
      <c r="D7" s="74">
        <f t="shared" ca="1" si="1"/>
        <v>3</v>
      </c>
      <c r="E7" s="76" t="s">
        <v>25</v>
      </c>
      <c r="F7" s="74">
        <f t="shared" ca="1" si="2"/>
        <v>10101011</v>
      </c>
      <c r="G7" s="70" t="s">
        <v>166</v>
      </c>
      <c r="J7" s="13"/>
      <c r="L7" s="13"/>
    </row>
    <row r="8" spans="1:12" ht="16.5" customHeight="1">
      <c r="A8" s="72">
        <v>4</v>
      </c>
      <c r="B8" s="72">
        <f t="shared" ca="1" si="0"/>
        <v>1010101</v>
      </c>
      <c r="C8" s="76" t="s">
        <v>88</v>
      </c>
      <c r="D8" s="74">
        <f t="shared" ca="1" si="1"/>
        <v>4</v>
      </c>
      <c r="E8" s="76" t="s">
        <v>31</v>
      </c>
      <c r="F8" s="74">
        <f t="shared" ca="1" si="2"/>
        <v>10101011</v>
      </c>
      <c r="G8" s="70" t="s">
        <v>166</v>
      </c>
      <c r="J8" s="23"/>
      <c r="K8" s="23"/>
      <c r="L8" s="23"/>
    </row>
    <row r="9" spans="1:12" ht="16.5" customHeight="1" thickBot="1">
      <c r="A9" s="72">
        <v>5</v>
      </c>
      <c r="B9" s="72">
        <f t="shared" ca="1" si="0"/>
        <v>1010101</v>
      </c>
      <c r="C9" s="76" t="s">
        <v>88</v>
      </c>
      <c r="D9" s="74">
        <f t="shared" ca="1" si="1"/>
        <v>5</v>
      </c>
      <c r="E9" s="76" t="s">
        <v>36</v>
      </c>
      <c r="F9" s="74">
        <f t="shared" ca="1" si="2"/>
        <v>10101011</v>
      </c>
      <c r="G9" s="70" t="s">
        <v>166</v>
      </c>
    </row>
    <row r="10" spans="1:12" ht="16.5" customHeight="1">
      <c r="A10" s="71">
        <v>6</v>
      </c>
      <c r="B10" s="71">
        <f t="shared" ca="1" si="0"/>
        <v>1010201</v>
      </c>
      <c r="C10" s="75" t="s">
        <v>202</v>
      </c>
      <c r="D10" s="73">
        <f t="shared" ca="1" si="1"/>
        <v>1</v>
      </c>
      <c r="E10" s="75" t="s">
        <v>16</v>
      </c>
      <c r="F10" s="73">
        <f t="shared" ca="1" si="2"/>
        <v>10101011</v>
      </c>
      <c r="G10" s="69" t="s">
        <v>166</v>
      </c>
    </row>
    <row r="11" spans="1:12" ht="16.5" customHeight="1">
      <c r="A11" s="72">
        <v>7</v>
      </c>
      <c r="B11" s="72">
        <f t="shared" ca="1" si="0"/>
        <v>1010201</v>
      </c>
      <c r="C11" s="76" t="s">
        <v>202</v>
      </c>
      <c r="D11" s="74">
        <f t="shared" ca="1" si="1"/>
        <v>2</v>
      </c>
      <c r="E11" s="76" t="s">
        <v>20</v>
      </c>
      <c r="F11" s="74">
        <f t="shared" ca="1" si="2"/>
        <v>10101011</v>
      </c>
      <c r="G11" s="70" t="s">
        <v>166</v>
      </c>
    </row>
    <row r="12" spans="1:12" ht="16.5" customHeight="1">
      <c r="A12" s="72">
        <v>8</v>
      </c>
      <c r="B12" s="72">
        <f t="shared" ca="1" si="0"/>
        <v>1010201</v>
      </c>
      <c r="C12" s="76" t="s">
        <v>202</v>
      </c>
      <c r="D12" s="74">
        <f t="shared" ca="1" si="1"/>
        <v>3</v>
      </c>
      <c r="E12" s="76" t="s">
        <v>25</v>
      </c>
      <c r="F12" s="74">
        <f t="shared" ca="1" si="2"/>
        <v>10101011</v>
      </c>
      <c r="G12" s="70" t="s">
        <v>166</v>
      </c>
    </row>
    <row r="13" spans="1:12" ht="16.5" customHeight="1">
      <c r="A13" s="72">
        <v>9</v>
      </c>
      <c r="B13" s="72">
        <f t="shared" ca="1" si="0"/>
        <v>1010201</v>
      </c>
      <c r="C13" s="76" t="s">
        <v>202</v>
      </c>
      <c r="D13" s="74">
        <f t="shared" ca="1" si="1"/>
        <v>4</v>
      </c>
      <c r="E13" s="76" t="s">
        <v>31</v>
      </c>
      <c r="F13" s="74">
        <f t="shared" ca="1" si="2"/>
        <v>10101011</v>
      </c>
      <c r="G13" s="70" t="s">
        <v>166</v>
      </c>
    </row>
    <row r="14" spans="1:12" ht="16.5" customHeight="1" thickBot="1">
      <c r="A14" s="72">
        <v>10</v>
      </c>
      <c r="B14" s="72">
        <f t="shared" ca="1" si="0"/>
        <v>1010201</v>
      </c>
      <c r="C14" s="76" t="s">
        <v>202</v>
      </c>
      <c r="D14" s="74">
        <f t="shared" ca="1" si="1"/>
        <v>5</v>
      </c>
      <c r="E14" s="76" t="s">
        <v>36</v>
      </c>
      <c r="F14" s="74">
        <f t="shared" ca="1" si="2"/>
        <v>10101011</v>
      </c>
      <c r="G14" s="70" t="s">
        <v>166</v>
      </c>
    </row>
    <row r="15" spans="1:12" ht="16.5" customHeight="1">
      <c r="A15" s="71">
        <v>11</v>
      </c>
      <c r="B15" s="71">
        <f t="shared" ca="1" si="0"/>
        <v>1010301</v>
      </c>
      <c r="C15" s="75" t="s">
        <v>213</v>
      </c>
      <c r="D15" s="73">
        <f t="shared" ca="1" si="1"/>
        <v>1</v>
      </c>
      <c r="E15" s="75" t="s">
        <v>16</v>
      </c>
      <c r="F15" s="73">
        <f t="shared" ca="1" si="2"/>
        <v>10101011</v>
      </c>
      <c r="G15" s="69" t="s">
        <v>166</v>
      </c>
    </row>
    <row r="16" spans="1:12" ht="16.5" customHeight="1">
      <c r="A16" s="72">
        <v>12</v>
      </c>
      <c r="B16" s="72">
        <f t="shared" ca="1" si="0"/>
        <v>1010301</v>
      </c>
      <c r="C16" s="76" t="s">
        <v>213</v>
      </c>
      <c r="D16" s="74">
        <f t="shared" ca="1" si="1"/>
        <v>2</v>
      </c>
      <c r="E16" s="76" t="s">
        <v>20</v>
      </c>
      <c r="F16" s="74">
        <f t="shared" ca="1" si="2"/>
        <v>10101011</v>
      </c>
      <c r="G16" s="70" t="s">
        <v>166</v>
      </c>
    </row>
    <row r="17" spans="1:7" ht="16.5" customHeight="1">
      <c r="A17" s="72">
        <v>13</v>
      </c>
      <c r="B17" s="72">
        <f t="shared" ca="1" si="0"/>
        <v>1010301</v>
      </c>
      <c r="C17" s="76" t="s">
        <v>213</v>
      </c>
      <c r="D17" s="74">
        <f t="shared" ca="1" si="1"/>
        <v>3</v>
      </c>
      <c r="E17" s="76" t="s">
        <v>25</v>
      </c>
      <c r="F17" s="74">
        <f t="shared" ca="1" si="2"/>
        <v>10101011</v>
      </c>
      <c r="G17" s="70" t="s">
        <v>166</v>
      </c>
    </row>
    <row r="18" spans="1:7" ht="16.5" customHeight="1">
      <c r="A18" s="72">
        <v>14</v>
      </c>
      <c r="B18" s="72">
        <f t="shared" ca="1" si="0"/>
        <v>1010301</v>
      </c>
      <c r="C18" s="76" t="s">
        <v>213</v>
      </c>
      <c r="D18" s="74">
        <f t="shared" ca="1" si="1"/>
        <v>4</v>
      </c>
      <c r="E18" s="76" t="s">
        <v>31</v>
      </c>
      <c r="F18" s="74">
        <f t="shared" ca="1" si="2"/>
        <v>10101011</v>
      </c>
      <c r="G18" s="70" t="s">
        <v>166</v>
      </c>
    </row>
    <row r="19" spans="1:7" ht="16.5" customHeight="1" thickBot="1">
      <c r="A19" s="72">
        <v>15</v>
      </c>
      <c r="B19" s="72">
        <f t="shared" ca="1" si="0"/>
        <v>1010301</v>
      </c>
      <c r="C19" s="76" t="s">
        <v>213</v>
      </c>
      <c r="D19" s="74">
        <f t="shared" ca="1" si="1"/>
        <v>5</v>
      </c>
      <c r="E19" s="76" t="s">
        <v>36</v>
      </c>
      <c r="F19" s="74">
        <f t="shared" ca="1" si="2"/>
        <v>10101011</v>
      </c>
      <c r="G19" s="70" t="s">
        <v>166</v>
      </c>
    </row>
    <row r="20" spans="1:7" ht="16.5" customHeight="1">
      <c r="A20" s="71">
        <v>16</v>
      </c>
      <c r="B20" s="71">
        <f t="shared" ca="1" si="0"/>
        <v>1010401</v>
      </c>
      <c r="C20" s="75" t="s">
        <v>216</v>
      </c>
      <c r="D20" s="73">
        <f t="shared" ca="1" si="1"/>
        <v>1</v>
      </c>
      <c r="E20" s="75" t="s">
        <v>16</v>
      </c>
      <c r="F20" s="73">
        <f t="shared" ca="1" si="2"/>
        <v>10101011</v>
      </c>
      <c r="G20" s="69" t="s">
        <v>166</v>
      </c>
    </row>
    <row r="21" spans="1:7" ht="16.5" customHeight="1">
      <c r="A21" s="72">
        <v>17</v>
      </c>
      <c r="B21" s="72">
        <f t="shared" ca="1" si="0"/>
        <v>1010401</v>
      </c>
      <c r="C21" s="76" t="s">
        <v>216</v>
      </c>
      <c r="D21" s="74">
        <f t="shared" ca="1" si="1"/>
        <v>2</v>
      </c>
      <c r="E21" s="76" t="s">
        <v>20</v>
      </c>
      <c r="F21" s="74">
        <f t="shared" ca="1" si="2"/>
        <v>10101011</v>
      </c>
      <c r="G21" s="70" t="s">
        <v>166</v>
      </c>
    </row>
    <row r="22" spans="1:7" ht="16.5" customHeight="1">
      <c r="A22" s="72">
        <v>18</v>
      </c>
      <c r="B22" s="72">
        <f t="shared" ca="1" si="0"/>
        <v>1010401</v>
      </c>
      <c r="C22" s="76" t="s">
        <v>216</v>
      </c>
      <c r="D22" s="74">
        <f t="shared" ca="1" si="1"/>
        <v>3</v>
      </c>
      <c r="E22" s="76" t="s">
        <v>25</v>
      </c>
      <c r="F22" s="74">
        <f t="shared" ca="1" si="2"/>
        <v>10101011</v>
      </c>
      <c r="G22" s="70" t="s">
        <v>166</v>
      </c>
    </row>
    <row r="23" spans="1:7" ht="16.5" customHeight="1">
      <c r="A23" s="72">
        <v>19</v>
      </c>
      <c r="B23" s="72">
        <f t="shared" ca="1" si="0"/>
        <v>1010401</v>
      </c>
      <c r="C23" s="76" t="s">
        <v>216</v>
      </c>
      <c r="D23" s="74">
        <f t="shared" ca="1" si="1"/>
        <v>4</v>
      </c>
      <c r="E23" s="76" t="s">
        <v>31</v>
      </c>
      <c r="F23" s="74">
        <f t="shared" ca="1" si="2"/>
        <v>10101011</v>
      </c>
      <c r="G23" s="70" t="s">
        <v>166</v>
      </c>
    </row>
    <row r="24" spans="1:7" ht="16.5" customHeight="1" thickBot="1">
      <c r="A24" s="72">
        <v>20</v>
      </c>
      <c r="B24" s="72">
        <f t="shared" ca="1" si="0"/>
        <v>1010401</v>
      </c>
      <c r="C24" s="76" t="s">
        <v>216</v>
      </c>
      <c r="D24" s="74">
        <f t="shared" ca="1" si="1"/>
        <v>5</v>
      </c>
      <c r="E24" s="76" t="s">
        <v>36</v>
      </c>
      <c r="F24" s="74">
        <f t="shared" ca="1" si="2"/>
        <v>10101011</v>
      </c>
      <c r="G24" s="70" t="s">
        <v>166</v>
      </c>
    </row>
    <row r="25" spans="1:7" ht="16.5" customHeight="1">
      <c r="A25" s="71">
        <v>21</v>
      </c>
      <c r="B25" s="71">
        <f t="shared" ca="1" si="0"/>
        <v>1010501</v>
      </c>
      <c r="C25" s="75" t="s">
        <v>219</v>
      </c>
      <c r="D25" s="73">
        <f t="shared" ca="1" si="1"/>
        <v>1</v>
      </c>
      <c r="E25" s="75" t="s">
        <v>16</v>
      </c>
      <c r="F25" s="73">
        <f t="shared" ca="1" si="2"/>
        <v>10101011</v>
      </c>
      <c r="G25" s="69" t="s">
        <v>166</v>
      </c>
    </row>
    <row r="26" spans="1:7" ht="16.5" customHeight="1">
      <c r="A26" s="72">
        <v>22</v>
      </c>
      <c r="B26" s="72">
        <f t="shared" ca="1" si="0"/>
        <v>1010501</v>
      </c>
      <c r="C26" s="76" t="s">
        <v>219</v>
      </c>
      <c r="D26" s="74">
        <f t="shared" ca="1" si="1"/>
        <v>2</v>
      </c>
      <c r="E26" s="76" t="s">
        <v>20</v>
      </c>
      <c r="F26" s="74">
        <f t="shared" ca="1" si="2"/>
        <v>10101011</v>
      </c>
      <c r="G26" s="70" t="s">
        <v>166</v>
      </c>
    </row>
    <row r="27" spans="1:7" ht="16.5" customHeight="1">
      <c r="A27" s="72">
        <v>23</v>
      </c>
      <c r="B27" s="72">
        <f t="shared" ca="1" si="0"/>
        <v>1010501</v>
      </c>
      <c r="C27" s="76" t="s">
        <v>219</v>
      </c>
      <c r="D27" s="74">
        <f t="shared" ca="1" si="1"/>
        <v>3</v>
      </c>
      <c r="E27" s="76" t="s">
        <v>25</v>
      </c>
      <c r="F27" s="74">
        <f t="shared" ca="1" si="2"/>
        <v>10101011</v>
      </c>
      <c r="G27" s="70" t="s">
        <v>166</v>
      </c>
    </row>
    <row r="28" spans="1:7" ht="16.5" customHeight="1">
      <c r="A28" s="72">
        <v>24</v>
      </c>
      <c r="B28" s="72">
        <f t="shared" ca="1" si="0"/>
        <v>1010501</v>
      </c>
      <c r="C28" s="76" t="s">
        <v>219</v>
      </c>
      <c r="D28" s="74">
        <f t="shared" ca="1" si="1"/>
        <v>4</v>
      </c>
      <c r="E28" s="76" t="s">
        <v>31</v>
      </c>
      <c r="F28" s="74">
        <f t="shared" ca="1" si="2"/>
        <v>10101011</v>
      </c>
      <c r="G28" s="70" t="s">
        <v>166</v>
      </c>
    </row>
    <row r="29" spans="1:7" ht="16.5" customHeight="1" thickBot="1">
      <c r="A29" s="72">
        <v>25</v>
      </c>
      <c r="B29" s="72">
        <f t="shared" ca="1" si="0"/>
        <v>1010501</v>
      </c>
      <c r="C29" s="76" t="s">
        <v>219</v>
      </c>
      <c r="D29" s="74">
        <f t="shared" ca="1" si="1"/>
        <v>5</v>
      </c>
      <c r="E29" s="76" t="s">
        <v>36</v>
      </c>
      <c r="F29" s="74">
        <f t="shared" ca="1" si="2"/>
        <v>10101011</v>
      </c>
      <c r="G29" s="70" t="s">
        <v>166</v>
      </c>
    </row>
    <row r="30" spans="1:7" ht="16.5" customHeight="1">
      <c r="A30" s="71">
        <v>26</v>
      </c>
      <c r="B30" s="71">
        <f t="shared" ca="1" si="0"/>
        <v>1010601</v>
      </c>
      <c r="C30" s="75" t="s">
        <v>164</v>
      </c>
      <c r="D30" s="73">
        <f t="shared" ca="1" si="1"/>
        <v>1</v>
      </c>
      <c r="E30" s="75" t="s">
        <v>16</v>
      </c>
      <c r="F30" s="73">
        <f t="shared" ca="1" si="2"/>
        <v>10101011</v>
      </c>
      <c r="G30" s="69" t="s">
        <v>166</v>
      </c>
    </row>
    <row r="31" spans="1:7" ht="16.5" customHeight="1">
      <c r="A31" s="72">
        <v>27</v>
      </c>
      <c r="B31" s="72">
        <f t="shared" ca="1" si="0"/>
        <v>1010601</v>
      </c>
      <c r="C31" s="76" t="s">
        <v>164</v>
      </c>
      <c r="D31" s="74">
        <f t="shared" ca="1" si="1"/>
        <v>2</v>
      </c>
      <c r="E31" s="76" t="s">
        <v>20</v>
      </c>
      <c r="F31" s="74">
        <f t="shared" ca="1" si="2"/>
        <v>10101011</v>
      </c>
      <c r="G31" s="70" t="s">
        <v>166</v>
      </c>
    </row>
    <row r="32" spans="1:7" ht="16.5" customHeight="1">
      <c r="A32" s="72">
        <v>28</v>
      </c>
      <c r="B32" s="72">
        <f t="shared" ca="1" si="0"/>
        <v>1010601</v>
      </c>
      <c r="C32" s="76" t="s">
        <v>164</v>
      </c>
      <c r="D32" s="74">
        <f t="shared" ca="1" si="1"/>
        <v>3</v>
      </c>
      <c r="E32" s="76" t="s">
        <v>25</v>
      </c>
      <c r="F32" s="74">
        <f t="shared" ca="1" si="2"/>
        <v>10101011</v>
      </c>
      <c r="G32" s="70" t="s">
        <v>166</v>
      </c>
    </row>
    <row r="33" spans="1:7" ht="16.5" customHeight="1">
      <c r="A33" s="72">
        <v>29</v>
      </c>
      <c r="B33" s="72">
        <f t="shared" ca="1" si="0"/>
        <v>1010601</v>
      </c>
      <c r="C33" s="76" t="s">
        <v>164</v>
      </c>
      <c r="D33" s="74">
        <f t="shared" ca="1" si="1"/>
        <v>4</v>
      </c>
      <c r="E33" s="76" t="s">
        <v>31</v>
      </c>
      <c r="F33" s="74">
        <f t="shared" ca="1" si="2"/>
        <v>10101011</v>
      </c>
      <c r="G33" s="70" t="s">
        <v>166</v>
      </c>
    </row>
    <row r="34" spans="1:7" ht="16.5" customHeight="1" thickBot="1">
      <c r="A34" s="72">
        <v>30</v>
      </c>
      <c r="B34" s="72">
        <f t="shared" ca="1" si="0"/>
        <v>1010601</v>
      </c>
      <c r="C34" s="76" t="s">
        <v>164</v>
      </c>
      <c r="D34" s="74">
        <f t="shared" ca="1" si="1"/>
        <v>5</v>
      </c>
      <c r="E34" s="76" t="s">
        <v>36</v>
      </c>
      <c r="F34" s="74">
        <f t="shared" ca="1" si="2"/>
        <v>10101011</v>
      </c>
      <c r="G34" s="70" t="s">
        <v>166</v>
      </c>
    </row>
    <row r="35" spans="1:7" ht="16.5" customHeight="1">
      <c r="A35" s="71">
        <v>31</v>
      </c>
      <c r="B35" s="71">
        <f t="shared" ca="1" si="0"/>
        <v>1010701</v>
      </c>
      <c r="C35" s="75" t="s">
        <v>222</v>
      </c>
      <c r="D35" s="73">
        <f t="shared" ca="1" si="1"/>
        <v>1</v>
      </c>
      <c r="E35" s="75" t="s">
        <v>16</v>
      </c>
      <c r="F35" s="73">
        <f t="shared" ca="1" si="2"/>
        <v>10101011</v>
      </c>
      <c r="G35" s="69" t="s">
        <v>166</v>
      </c>
    </row>
    <row r="36" spans="1:7" ht="16.5" customHeight="1">
      <c r="A36" s="72">
        <v>32</v>
      </c>
      <c r="B36" s="72">
        <f t="shared" ca="1" si="0"/>
        <v>1010701</v>
      </c>
      <c r="C36" s="76" t="s">
        <v>222</v>
      </c>
      <c r="D36" s="74">
        <f t="shared" ca="1" si="1"/>
        <v>2</v>
      </c>
      <c r="E36" s="76" t="s">
        <v>20</v>
      </c>
      <c r="F36" s="74">
        <f t="shared" ca="1" si="2"/>
        <v>10101011</v>
      </c>
      <c r="G36" s="70" t="s">
        <v>166</v>
      </c>
    </row>
    <row r="37" spans="1:7" ht="16.5" customHeight="1">
      <c r="A37" s="72">
        <v>33</v>
      </c>
      <c r="B37" s="72">
        <f t="shared" ca="1" si="0"/>
        <v>1010701</v>
      </c>
      <c r="C37" s="76" t="s">
        <v>222</v>
      </c>
      <c r="D37" s="74">
        <f t="shared" ca="1" si="1"/>
        <v>3</v>
      </c>
      <c r="E37" s="76" t="s">
        <v>25</v>
      </c>
      <c r="F37" s="74">
        <f t="shared" ca="1" si="2"/>
        <v>10101011</v>
      </c>
      <c r="G37" s="70" t="s">
        <v>166</v>
      </c>
    </row>
    <row r="38" spans="1:7" ht="16.5" customHeight="1">
      <c r="A38" s="72">
        <v>34</v>
      </c>
      <c r="B38" s="72">
        <f t="shared" ca="1" si="0"/>
        <v>1010701</v>
      </c>
      <c r="C38" s="76" t="s">
        <v>222</v>
      </c>
      <c r="D38" s="74">
        <f t="shared" ca="1" si="1"/>
        <v>4</v>
      </c>
      <c r="E38" s="76" t="s">
        <v>31</v>
      </c>
      <c r="F38" s="74">
        <f t="shared" ca="1" si="2"/>
        <v>10101011</v>
      </c>
      <c r="G38" s="70" t="s">
        <v>166</v>
      </c>
    </row>
    <row r="39" spans="1:7" ht="16.5" customHeight="1" thickBot="1">
      <c r="A39" s="72">
        <v>35</v>
      </c>
      <c r="B39" s="72">
        <f t="shared" ca="1" si="0"/>
        <v>1010701</v>
      </c>
      <c r="C39" s="76" t="s">
        <v>222</v>
      </c>
      <c r="D39" s="74">
        <f t="shared" ca="1" si="1"/>
        <v>5</v>
      </c>
      <c r="E39" s="76" t="s">
        <v>36</v>
      </c>
      <c r="F39" s="74">
        <f t="shared" ca="1" si="2"/>
        <v>10101011</v>
      </c>
      <c r="G39" s="70" t="s">
        <v>166</v>
      </c>
    </row>
    <row r="40" spans="1:7" ht="16.5" customHeight="1">
      <c r="A40" s="71">
        <v>36</v>
      </c>
      <c r="B40" s="71">
        <f t="shared" ca="1" si="0"/>
        <v>1010801</v>
      </c>
      <c r="C40" s="75" t="s">
        <v>225</v>
      </c>
      <c r="D40" s="73">
        <f t="shared" ca="1" si="1"/>
        <v>1</v>
      </c>
      <c r="E40" s="75" t="s">
        <v>16</v>
      </c>
      <c r="F40" s="73">
        <f t="shared" ca="1" si="2"/>
        <v>10101011</v>
      </c>
      <c r="G40" s="69" t="s">
        <v>166</v>
      </c>
    </row>
    <row r="41" spans="1:7" ht="16.5" customHeight="1">
      <c r="A41" s="72">
        <v>37</v>
      </c>
      <c r="B41" s="72">
        <f t="shared" ca="1" si="0"/>
        <v>1010801</v>
      </c>
      <c r="C41" s="76" t="s">
        <v>225</v>
      </c>
      <c r="D41" s="74">
        <f t="shared" ca="1" si="1"/>
        <v>2</v>
      </c>
      <c r="E41" s="76" t="s">
        <v>20</v>
      </c>
      <c r="F41" s="74">
        <f t="shared" ca="1" si="2"/>
        <v>10101011</v>
      </c>
      <c r="G41" s="70" t="s">
        <v>166</v>
      </c>
    </row>
    <row r="42" spans="1:7" ht="16.5" customHeight="1">
      <c r="A42" s="72">
        <v>38</v>
      </c>
      <c r="B42" s="72">
        <f t="shared" ca="1" si="0"/>
        <v>1010801</v>
      </c>
      <c r="C42" s="76" t="s">
        <v>225</v>
      </c>
      <c r="D42" s="74">
        <f t="shared" ca="1" si="1"/>
        <v>3</v>
      </c>
      <c r="E42" s="76" t="s">
        <v>25</v>
      </c>
      <c r="F42" s="74">
        <f t="shared" ca="1" si="2"/>
        <v>10101011</v>
      </c>
      <c r="G42" s="70" t="s">
        <v>166</v>
      </c>
    </row>
    <row r="43" spans="1:7" ht="16.5" customHeight="1">
      <c r="A43" s="72">
        <v>39</v>
      </c>
      <c r="B43" s="72">
        <f t="shared" ca="1" si="0"/>
        <v>1010801</v>
      </c>
      <c r="C43" s="76" t="s">
        <v>225</v>
      </c>
      <c r="D43" s="74">
        <f t="shared" ca="1" si="1"/>
        <v>4</v>
      </c>
      <c r="E43" s="76" t="s">
        <v>31</v>
      </c>
      <c r="F43" s="74">
        <f t="shared" ca="1" si="2"/>
        <v>10101011</v>
      </c>
      <c r="G43" s="70" t="s">
        <v>166</v>
      </c>
    </row>
    <row r="44" spans="1:7" ht="16.5" customHeight="1" thickBot="1">
      <c r="A44" s="72">
        <v>40</v>
      </c>
      <c r="B44" s="72">
        <f t="shared" ca="1" si="0"/>
        <v>1010801</v>
      </c>
      <c r="C44" s="76" t="s">
        <v>225</v>
      </c>
      <c r="D44" s="74">
        <f t="shared" ca="1" si="1"/>
        <v>5</v>
      </c>
      <c r="E44" s="76" t="s">
        <v>36</v>
      </c>
      <c r="F44" s="74">
        <f t="shared" ca="1" si="2"/>
        <v>10101011</v>
      </c>
      <c r="G44" s="70" t="s">
        <v>166</v>
      </c>
    </row>
    <row r="45" spans="1:7" ht="16.5" customHeight="1">
      <c r="A45" s="71">
        <v>41</v>
      </c>
      <c r="B45" s="71">
        <f t="shared" ca="1" si="0"/>
        <v>1010901</v>
      </c>
      <c r="C45" s="75" t="s">
        <v>228</v>
      </c>
      <c r="D45" s="73">
        <f t="shared" ca="1" si="1"/>
        <v>1</v>
      </c>
      <c r="E45" s="75" t="s">
        <v>16</v>
      </c>
      <c r="F45" s="73">
        <f t="shared" ca="1" si="2"/>
        <v>10101011</v>
      </c>
      <c r="G45" s="69" t="s">
        <v>166</v>
      </c>
    </row>
    <row r="46" spans="1:7" ht="16.5" customHeight="1">
      <c r="A46" s="72">
        <v>42</v>
      </c>
      <c r="B46" s="72">
        <f t="shared" ca="1" si="0"/>
        <v>1010901</v>
      </c>
      <c r="C46" s="76" t="s">
        <v>228</v>
      </c>
      <c r="D46" s="74">
        <f t="shared" ca="1" si="1"/>
        <v>2</v>
      </c>
      <c r="E46" s="76" t="s">
        <v>20</v>
      </c>
      <c r="F46" s="74">
        <f t="shared" ca="1" si="2"/>
        <v>10101011</v>
      </c>
      <c r="G46" s="70" t="s">
        <v>166</v>
      </c>
    </row>
    <row r="47" spans="1:7" ht="16.5" customHeight="1">
      <c r="A47" s="72">
        <v>43</v>
      </c>
      <c r="B47" s="72">
        <f t="shared" ca="1" si="0"/>
        <v>1010901</v>
      </c>
      <c r="C47" s="76" t="s">
        <v>228</v>
      </c>
      <c r="D47" s="74">
        <f t="shared" ca="1" si="1"/>
        <v>3</v>
      </c>
      <c r="E47" s="76" t="s">
        <v>25</v>
      </c>
      <c r="F47" s="74">
        <f t="shared" ca="1" si="2"/>
        <v>10101011</v>
      </c>
      <c r="G47" s="70" t="s">
        <v>166</v>
      </c>
    </row>
    <row r="48" spans="1:7" ht="16.5" customHeight="1">
      <c r="A48" s="72">
        <v>44</v>
      </c>
      <c r="B48" s="72">
        <f t="shared" ca="1" si="0"/>
        <v>1010901</v>
      </c>
      <c r="C48" s="76" t="s">
        <v>228</v>
      </c>
      <c r="D48" s="74">
        <f t="shared" ca="1" si="1"/>
        <v>4</v>
      </c>
      <c r="E48" s="76" t="s">
        <v>31</v>
      </c>
      <c r="F48" s="74">
        <f t="shared" ca="1" si="2"/>
        <v>10101011</v>
      </c>
      <c r="G48" s="70" t="s">
        <v>166</v>
      </c>
    </row>
    <row r="49" spans="1:7" ht="16.5" customHeight="1" thickBot="1">
      <c r="A49" s="72">
        <v>45</v>
      </c>
      <c r="B49" s="72">
        <f t="shared" ca="1" si="0"/>
        <v>1010901</v>
      </c>
      <c r="C49" s="76" t="s">
        <v>228</v>
      </c>
      <c r="D49" s="74">
        <f t="shared" ca="1" si="1"/>
        <v>5</v>
      </c>
      <c r="E49" s="76" t="s">
        <v>36</v>
      </c>
      <c r="F49" s="74">
        <f t="shared" ca="1" si="2"/>
        <v>10101011</v>
      </c>
      <c r="G49" s="70" t="s">
        <v>166</v>
      </c>
    </row>
    <row r="50" spans="1:7" ht="16.5" customHeight="1">
      <c r="A50" s="72">
        <v>46</v>
      </c>
      <c r="B50" s="71">
        <v>1010602</v>
      </c>
      <c r="C50" s="75" t="s">
        <v>255</v>
      </c>
      <c r="D50" s="73">
        <v>1</v>
      </c>
      <c r="E50" s="75" t="s">
        <v>16</v>
      </c>
      <c r="F50" s="73">
        <v>10101111</v>
      </c>
      <c r="G50" s="69" t="s">
        <v>171</v>
      </c>
    </row>
    <row r="51" spans="1:7" ht="16.5" customHeight="1">
      <c r="A51" s="72">
        <v>47</v>
      </c>
      <c r="B51" s="72">
        <v>1010602</v>
      </c>
      <c r="C51" s="76" t="s">
        <v>255</v>
      </c>
      <c r="D51" s="74">
        <v>2</v>
      </c>
      <c r="E51" s="76" t="s">
        <v>20</v>
      </c>
      <c r="F51" s="74">
        <v>10101112</v>
      </c>
      <c r="G51" s="70" t="s">
        <v>178</v>
      </c>
    </row>
    <row r="52" spans="1:7" ht="16.5" customHeight="1">
      <c r="A52" s="72">
        <v>48</v>
      </c>
      <c r="B52" s="72">
        <v>1010602</v>
      </c>
      <c r="C52" s="76" t="s">
        <v>255</v>
      </c>
      <c r="D52" s="74">
        <v>3</v>
      </c>
      <c r="E52" s="76" t="s">
        <v>25</v>
      </c>
      <c r="F52" s="74">
        <v>10101113</v>
      </c>
      <c r="G52" s="70" t="s">
        <v>180</v>
      </c>
    </row>
    <row r="53" spans="1:7" ht="16.5" customHeight="1">
      <c r="A53" s="72">
        <v>49</v>
      </c>
      <c r="B53" s="72">
        <v>1010602</v>
      </c>
      <c r="C53" s="76" t="s">
        <v>255</v>
      </c>
      <c r="D53" s="74">
        <v>4</v>
      </c>
      <c r="E53" s="76" t="s">
        <v>31</v>
      </c>
      <c r="F53" s="74">
        <v>10101114</v>
      </c>
      <c r="G53" s="70" t="s">
        <v>181</v>
      </c>
    </row>
    <row r="54" spans="1:7" ht="16.5" customHeight="1">
      <c r="A54" s="72">
        <v>50</v>
      </c>
      <c r="B54" s="72">
        <v>1010602</v>
      </c>
      <c r="C54" s="76" t="s">
        <v>255</v>
      </c>
      <c r="D54" s="74">
        <v>5</v>
      </c>
      <c r="E54" s="76" t="s">
        <v>36</v>
      </c>
      <c r="F54" s="74">
        <v>10101115</v>
      </c>
      <c r="G54" s="70" t="s">
        <v>182</v>
      </c>
    </row>
    <row r="55" spans="1:7" ht="16.5" customHeight="1"/>
    <row r="56" spans="1:7" ht="16.5" customHeight="1"/>
    <row r="57" spans="1:7" ht="16.5" customHeight="1"/>
    <row r="58" spans="1:7" ht="16.5" customHeight="1"/>
    <row r="59" spans="1:7" ht="16.5" customHeight="1"/>
    <row r="60" spans="1:7" ht="16.5" customHeight="1"/>
    <row r="61" spans="1:7" ht="16.5" customHeight="1"/>
    <row r="62" spans="1:7" ht="16.5" customHeight="1"/>
    <row r="63" spans="1:7" ht="16.5" customHeight="1"/>
    <row r="64" spans="1:7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</sheetData>
  <phoneticPr fontId="6" type="noConversion"/>
  <dataValidations count="3">
    <dataValidation type="list" allowBlank="1" showInputMessage="1" showErrorMessage="1" sqref="C5:C54" xr:uid="{28EB9EDC-98FF-46E5-86D0-A49521D23778}">
      <formula1>l2d_char_skin_info</formula1>
    </dataValidation>
    <dataValidation type="list" allowBlank="1" showInputMessage="1" showErrorMessage="1" sqref="E5:E49" xr:uid="{CACDE897-B70D-494A-91D2-08A17852B286}">
      <formula1>LOVE_LEVEL_TYPE_comment</formula1>
    </dataValidation>
    <dataValidation type="list" allowBlank="1" showInputMessage="1" showErrorMessage="1" sqref="G5:G49" xr:uid="{23607756-0EAC-4BAD-9CA9-75018E3D6AE8}">
      <formula1>l2d_skin_ani_state_info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06"/>
  <sheetViews>
    <sheetView workbookViewId="0">
      <selection activeCell="H22" sqref="H22"/>
    </sheetView>
  </sheetViews>
  <sheetFormatPr defaultColWidth="14.42578125" defaultRowHeight="15" customHeight="1"/>
  <cols>
    <col min="1" max="1" width="21.42578125" customWidth="1"/>
    <col min="2" max="2" width="21.85546875" customWidth="1"/>
    <col min="3" max="3" width="13.42578125" customWidth="1"/>
    <col min="4" max="4" width="31.42578125" customWidth="1"/>
    <col min="5" max="6" width="41.85546875" customWidth="1"/>
    <col min="7" max="7" width="23.85546875" customWidth="1"/>
    <col min="8" max="8" width="19.28515625" customWidth="1"/>
    <col min="9" max="9" width="19.42578125" customWidth="1"/>
    <col min="10" max="10" width="20.85546875" customWidth="1"/>
    <col min="11" max="11" width="31.85546875" customWidth="1"/>
    <col min="12" max="12" width="21.7109375" customWidth="1"/>
    <col min="13" max="13" width="31.85546875" customWidth="1"/>
    <col min="14" max="24" width="8.7109375" customWidth="1"/>
  </cols>
  <sheetData>
    <row r="1" spans="1:7" ht="16.5" customHeight="1">
      <c r="A1" s="1" t="s">
        <v>140</v>
      </c>
      <c r="B1" s="1"/>
      <c r="C1" s="1"/>
      <c r="D1" s="1"/>
    </row>
    <row r="2" spans="1:7" ht="36.75" customHeight="1">
      <c r="A2" s="14" t="s">
        <v>97</v>
      </c>
      <c r="B2" s="14" t="s">
        <v>98</v>
      </c>
      <c r="C2" s="8" t="s">
        <v>99</v>
      </c>
      <c r="D2" s="27" t="s">
        <v>100</v>
      </c>
      <c r="E2" s="8" t="s">
        <v>101</v>
      </c>
      <c r="F2" s="8" t="s">
        <v>147</v>
      </c>
      <c r="G2" s="8" t="s">
        <v>102</v>
      </c>
    </row>
    <row r="3" spans="1:7" ht="16.5" customHeight="1">
      <c r="A3" s="28" t="s">
        <v>82</v>
      </c>
      <c r="B3" s="28" t="s">
        <v>82</v>
      </c>
      <c r="C3" s="29" t="s">
        <v>159</v>
      </c>
      <c r="D3" s="29" t="s">
        <v>82</v>
      </c>
      <c r="E3" s="29" t="s">
        <v>142</v>
      </c>
      <c r="F3" s="29" t="s">
        <v>148</v>
      </c>
      <c r="G3" s="29" t="s">
        <v>142</v>
      </c>
    </row>
    <row r="4" spans="1:7" ht="16.5" customHeight="1" thickBot="1">
      <c r="A4" s="16" t="s">
        <v>104</v>
      </c>
      <c r="B4" s="16" t="s">
        <v>95</v>
      </c>
      <c r="C4" s="17" t="s">
        <v>96</v>
      </c>
      <c r="D4" s="17" t="s">
        <v>105</v>
      </c>
      <c r="E4" s="17" t="s">
        <v>106</v>
      </c>
      <c r="F4" s="17" t="s">
        <v>149</v>
      </c>
      <c r="G4" s="17" t="s">
        <v>102</v>
      </c>
    </row>
    <row r="5" spans="1:7" ht="16.5" customHeight="1">
      <c r="A5" s="81" t="s">
        <v>167</v>
      </c>
      <c r="B5" s="117" t="s">
        <v>170</v>
      </c>
      <c r="C5" s="120">
        <v>10101011</v>
      </c>
      <c r="D5" s="121" t="s">
        <v>166</v>
      </c>
      <c r="E5" s="122">
        <f t="shared" ref="E5:E10" ca="1" si="0">INDEX(me_chat_motion_data_id_value, MATCH(OFFSET(E5, 0, 1), me_chat_motion_data_id_comment, 0))</f>
        <v>100006002</v>
      </c>
      <c r="F5" s="123" t="s">
        <v>253</v>
      </c>
      <c r="G5" s="124" t="str">
        <f t="shared" ref="G5" si="1">C5&amp;"01"</f>
        <v>1010101101</v>
      </c>
    </row>
    <row r="6" spans="1:7" ht="16.5" customHeight="1">
      <c r="A6" s="83" t="s">
        <v>168</v>
      </c>
      <c r="B6" s="118" t="s">
        <v>16</v>
      </c>
      <c r="C6" s="125">
        <v>10101111</v>
      </c>
      <c r="D6" s="84" t="s">
        <v>172</v>
      </c>
      <c r="E6" s="85">
        <f t="shared" ca="1" si="0"/>
        <v>100006004</v>
      </c>
      <c r="F6" s="86" t="s">
        <v>254</v>
      </c>
      <c r="G6" s="126" t="s">
        <v>173</v>
      </c>
    </row>
    <row r="7" spans="1:7" ht="16.5" customHeight="1">
      <c r="A7" s="83" t="s">
        <v>168</v>
      </c>
      <c r="B7" s="118" t="s">
        <v>176</v>
      </c>
      <c r="C7" s="125">
        <v>10101112</v>
      </c>
      <c r="D7" s="84" t="s">
        <v>179</v>
      </c>
      <c r="E7" s="85">
        <f t="shared" ca="1" si="0"/>
        <v>100006004</v>
      </c>
      <c r="F7" s="86" t="s">
        <v>254</v>
      </c>
      <c r="G7" s="126" t="s">
        <v>184</v>
      </c>
    </row>
    <row r="8" spans="1:7" ht="16.5" customHeight="1">
      <c r="A8" s="83" t="s">
        <v>168</v>
      </c>
      <c r="B8" s="118" t="s">
        <v>174</v>
      </c>
      <c r="C8" s="125">
        <v>10101113</v>
      </c>
      <c r="D8" s="84" t="s">
        <v>180</v>
      </c>
      <c r="E8" s="85">
        <f t="shared" ca="1" si="0"/>
        <v>100006004</v>
      </c>
      <c r="F8" s="86" t="s">
        <v>254</v>
      </c>
      <c r="G8" s="127" t="str">
        <f t="shared" ref="G8:G9" si="2">C8&amp;"03"</f>
        <v>1010111303</v>
      </c>
    </row>
    <row r="9" spans="1:7" ht="16.5" customHeight="1">
      <c r="A9" s="83" t="s">
        <v>168</v>
      </c>
      <c r="B9" s="118" t="s">
        <v>177</v>
      </c>
      <c r="C9" s="125">
        <v>10101114</v>
      </c>
      <c r="D9" s="84" t="s">
        <v>181</v>
      </c>
      <c r="E9" s="85">
        <f t="shared" ca="1" si="0"/>
        <v>100006004</v>
      </c>
      <c r="F9" s="86" t="s">
        <v>254</v>
      </c>
      <c r="G9" s="127" t="str">
        <f t="shared" si="2"/>
        <v>1010111403</v>
      </c>
    </row>
    <row r="10" spans="1:7" ht="16.5" customHeight="1" thickBot="1">
      <c r="A10" s="82" t="s">
        <v>169</v>
      </c>
      <c r="B10" s="119" t="s">
        <v>175</v>
      </c>
      <c r="C10" s="128">
        <v>10101115</v>
      </c>
      <c r="D10" s="129" t="s">
        <v>182</v>
      </c>
      <c r="E10" s="130">
        <f t="shared" ca="1" si="0"/>
        <v>100006004</v>
      </c>
      <c r="F10" s="131" t="s">
        <v>254</v>
      </c>
      <c r="G10" s="132" t="str">
        <f>C10&amp;"03"</f>
        <v>1010111503</v>
      </c>
    </row>
    <row r="11" spans="1:7" ht="16.5" customHeight="1"/>
    <row r="12" spans="1:7" ht="16.5" customHeight="1"/>
    <row r="13" spans="1:7" ht="16.5" customHeight="1"/>
    <row r="14" spans="1:7" ht="16.5" customHeight="1"/>
    <row r="15" spans="1:7" ht="16.5" customHeight="1"/>
    <row r="16" spans="1:7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</sheetData>
  <phoneticPr fontId="6" type="noConversion"/>
  <dataValidations count="2">
    <dataValidation type="list" allowBlank="1" showInputMessage="1" showErrorMessage="1" sqref="F6:F10" xr:uid="{6ACB758F-79DE-49B4-A00E-4198367D7E8E}">
      <formula1>me_chat_motion_data_id_comment</formula1>
    </dataValidation>
    <dataValidation type="custom" allowBlank="1" showInputMessage="1" showErrorMessage="1" sqref="G8:G10 G5" xr:uid="{5B37C15A-1D77-407F-BEBF-2C4806553098}">
      <formula1>OR(G5=l2d_interaction_base_id, G5=l2d_interaction_memorial_id)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511AA5C-1389-42B2-A0C4-4071764FF2E4}">
          <x14:formula1>
            <xm:f>'!참조'!$V$4:$V$10000</xm:f>
          </x14:formula1>
          <xm:sqref>F5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014"/>
  <sheetViews>
    <sheetView zoomScale="85" zoomScaleNormal="85"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O52" sqref="O52"/>
    </sheetView>
  </sheetViews>
  <sheetFormatPr defaultColWidth="14.42578125" defaultRowHeight="15" customHeight="1"/>
  <cols>
    <col min="1" max="1" width="23.85546875" customWidth="1"/>
    <col min="2" max="2" width="22.140625" customWidth="1"/>
    <col min="3" max="3" width="19.42578125" customWidth="1"/>
    <col min="4" max="4" width="17.42578125" customWidth="1"/>
    <col min="5" max="5" width="22.5703125" customWidth="1"/>
    <col min="6" max="6" width="20.7109375" customWidth="1"/>
    <col min="7" max="7" width="35" customWidth="1"/>
    <col min="8" max="8" width="20.28515625" customWidth="1"/>
    <col min="9" max="9" width="20.85546875" customWidth="1"/>
    <col min="10" max="10" width="23.5703125" bestFit="1" customWidth="1"/>
    <col min="11" max="11" width="19.85546875" bestFit="1" customWidth="1"/>
    <col min="12" max="12" width="42.5703125" bestFit="1" customWidth="1"/>
    <col min="13" max="13" width="31.7109375" customWidth="1"/>
    <col min="14" max="14" width="25" customWidth="1"/>
    <col min="15" max="15" width="31.85546875" customWidth="1"/>
    <col min="16" max="16" width="21.28515625" bestFit="1" customWidth="1"/>
    <col min="17" max="27" width="8.7109375" customWidth="1"/>
  </cols>
  <sheetData>
    <row r="1" spans="1:16">
      <c r="A1" s="67" t="s">
        <v>141</v>
      </c>
    </row>
    <row r="2" spans="1:16" ht="16.5">
      <c r="A2" s="8" t="s">
        <v>102</v>
      </c>
      <c r="B2" s="14" t="s">
        <v>77</v>
      </c>
      <c r="C2" s="28" t="s">
        <v>98</v>
      </c>
      <c r="D2" s="28" t="s">
        <v>108</v>
      </c>
      <c r="E2" s="8" t="s">
        <v>189</v>
      </c>
      <c r="F2" s="8" t="s">
        <v>109</v>
      </c>
      <c r="G2" s="8" t="s">
        <v>109</v>
      </c>
      <c r="H2" s="8" t="s">
        <v>110</v>
      </c>
      <c r="I2" s="8" t="s">
        <v>110</v>
      </c>
      <c r="J2" s="8" t="s">
        <v>288</v>
      </c>
      <c r="K2" s="8" t="s">
        <v>111</v>
      </c>
      <c r="L2" s="8" t="s">
        <v>112</v>
      </c>
      <c r="M2" s="8" t="s">
        <v>113</v>
      </c>
      <c r="N2" s="9" t="s">
        <v>114</v>
      </c>
      <c r="O2" s="8" t="s">
        <v>115</v>
      </c>
      <c r="P2" s="8" t="s">
        <v>151</v>
      </c>
    </row>
    <row r="3" spans="1:16" ht="16.5">
      <c r="A3" s="15" t="s">
        <v>159</v>
      </c>
      <c r="B3" s="35" t="s">
        <v>82</v>
      </c>
      <c r="C3" s="14" t="s">
        <v>82</v>
      </c>
      <c r="D3" s="14" t="s">
        <v>82</v>
      </c>
      <c r="E3" s="15" t="s">
        <v>192</v>
      </c>
      <c r="F3" s="15" t="s">
        <v>193</v>
      </c>
      <c r="G3" s="15" t="s">
        <v>82</v>
      </c>
      <c r="H3" s="15" t="s">
        <v>154</v>
      </c>
      <c r="I3" s="15" t="s">
        <v>82</v>
      </c>
      <c r="J3" s="15" t="s">
        <v>142</v>
      </c>
      <c r="K3" s="15" t="s">
        <v>158</v>
      </c>
      <c r="L3" s="15" t="s">
        <v>82</v>
      </c>
      <c r="M3" s="15" t="s">
        <v>158</v>
      </c>
      <c r="N3" s="9" t="s">
        <v>82</v>
      </c>
      <c r="O3" s="29" t="s">
        <v>81</v>
      </c>
      <c r="P3" s="29" t="s">
        <v>148</v>
      </c>
    </row>
    <row r="4" spans="1:16" ht="17.25" thickBot="1">
      <c r="A4" s="17" t="s">
        <v>102</v>
      </c>
      <c r="B4" s="36" t="s">
        <v>86</v>
      </c>
      <c r="C4" s="37" t="s">
        <v>95</v>
      </c>
      <c r="D4" s="37" t="s">
        <v>105</v>
      </c>
      <c r="E4" s="17" t="s">
        <v>190</v>
      </c>
      <c r="F4" s="17" t="s">
        <v>116</v>
      </c>
      <c r="G4" s="39" t="s">
        <v>117</v>
      </c>
      <c r="H4" s="39" t="s">
        <v>118</v>
      </c>
      <c r="I4" s="39" t="s">
        <v>119</v>
      </c>
      <c r="J4" s="39" t="s">
        <v>287</v>
      </c>
      <c r="K4" s="39" t="s">
        <v>120</v>
      </c>
      <c r="L4" s="39" t="s">
        <v>121</v>
      </c>
      <c r="M4" s="41" t="s">
        <v>122</v>
      </c>
      <c r="N4" s="40" t="s">
        <v>123</v>
      </c>
      <c r="O4" s="39" t="s">
        <v>124</v>
      </c>
      <c r="P4" s="39" t="s">
        <v>150</v>
      </c>
    </row>
    <row r="5" spans="1:16" ht="17.25" thickBot="1">
      <c r="A5" s="101" t="s">
        <v>183</v>
      </c>
      <c r="B5" s="102" t="s">
        <v>164</v>
      </c>
      <c r="C5" s="103" t="s">
        <v>16</v>
      </c>
      <c r="D5" s="103" t="s">
        <v>107</v>
      </c>
      <c r="E5" s="104" t="b">
        <v>0</v>
      </c>
      <c r="F5" s="104">
        <f t="shared" ref="F5:F50" ca="1" si="0">INDEX(TOUCH_BODY_TYPE_value, MATCH(OFFSET(F5, 0, 1), TOUCH_BODY_TYPE_comment, 0))</f>
        <v>0</v>
      </c>
      <c r="G5" s="105" t="s">
        <v>13</v>
      </c>
      <c r="H5" s="104">
        <f t="shared" ref="H5:H50" ca="1" si="1">INDEX(TOUCH_GESTURE_TYPE_value, MATCH(OFFSET(H5, 0, 1), TOUCH_GESTURE_TYPE_comment, 0))</f>
        <v>1</v>
      </c>
      <c r="I5" s="106" t="s">
        <v>14</v>
      </c>
      <c r="J5" s="104">
        <v>0</v>
      </c>
      <c r="K5" s="104">
        <f ca="1">INDEX('!참조'!$U:$U, MATCH(OFFSET(K5, 0, 1), '!참조'!$V:$V, 0))</f>
        <v>100006005</v>
      </c>
      <c r="L5" s="106" t="s">
        <v>231</v>
      </c>
      <c r="M5" s="104">
        <f ca="1">INDEX('!참조'!$U:$U, MATCH(OFFSET(M5, 0, 1), '!참조'!$V:$V, 0))</f>
        <v>100006022</v>
      </c>
      <c r="N5" s="106" t="s">
        <v>243</v>
      </c>
      <c r="O5" s="104">
        <f t="shared" ref="O5:O50" ca="1" si="2">INDEX(l2d_skin_ani_state_id, MATCH(OFFSET(O5, 0, 1), l2d_skin_ani_state_info, 0))</f>
        <v>10101011</v>
      </c>
      <c r="P5" s="107" t="s">
        <v>166</v>
      </c>
    </row>
    <row r="6" spans="1:16" ht="16.5">
      <c r="A6" s="94" t="s">
        <v>173</v>
      </c>
      <c r="B6" s="95" t="s">
        <v>164</v>
      </c>
      <c r="C6" s="96" t="s">
        <v>16</v>
      </c>
      <c r="D6" s="96" t="s">
        <v>188</v>
      </c>
      <c r="E6" s="97" t="b">
        <v>0</v>
      </c>
      <c r="F6" s="97">
        <f t="shared" ca="1" si="0"/>
        <v>0</v>
      </c>
      <c r="G6" s="98" t="s">
        <v>13</v>
      </c>
      <c r="H6" s="97">
        <f t="shared" ca="1" si="1"/>
        <v>1</v>
      </c>
      <c r="I6" s="99" t="s">
        <v>14</v>
      </c>
      <c r="J6" s="97">
        <v>0</v>
      </c>
      <c r="K6" s="97">
        <f ca="1">INDEX('!참조'!$U:$U, MATCH(OFFSET(K6, 0, 1), '!참조'!$V:$V, 0))</f>
        <v>100006005</v>
      </c>
      <c r="L6" s="99" t="s">
        <v>231</v>
      </c>
      <c r="M6" s="97">
        <f ca="1">INDEX('!참조'!$U:$U, MATCH(OFFSET(M6, 0, 1), '!참조'!$V:$V, 0))</f>
        <v>100006022</v>
      </c>
      <c r="N6" s="99" t="s">
        <v>243</v>
      </c>
      <c r="O6" s="97">
        <f t="shared" ca="1" si="2"/>
        <v>10101111</v>
      </c>
      <c r="P6" s="100" t="s">
        <v>171</v>
      </c>
    </row>
    <row r="7" spans="1:16" ht="16.5">
      <c r="A7" s="87" t="s">
        <v>184</v>
      </c>
      <c r="B7" s="88" t="s">
        <v>164</v>
      </c>
      <c r="C7" s="89" t="s">
        <v>20</v>
      </c>
      <c r="D7" s="89" t="s">
        <v>188</v>
      </c>
      <c r="E7" s="90" t="b">
        <v>0</v>
      </c>
      <c r="F7" s="90">
        <f t="shared" ca="1" si="0"/>
        <v>0</v>
      </c>
      <c r="G7" s="91" t="s">
        <v>13</v>
      </c>
      <c r="H7" s="90">
        <f t="shared" ca="1" si="1"/>
        <v>1</v>
      </c>
      <c r="I7" s="92" t="s">
        <v>14</v>
      </c>
      <c r="J7" s="90">
        <v>0</v>
      </c>
      <c r="K7" s="90">
        <f ca="1">INDEX('!참조'!$U:$U, MATCH(OFFSET(K7, 0, 1), '!참조'!$V:$V, 0))</f>
        <v>100006005</v>
      </c>
      <c r="L7" s="92" t="s">
        <v>231</v>
      </c>
      <c r="M7" s="90">
        <f ca="1">INDEX('!참조'!$U:$U, MATCH(OFFSET(M7, 0, 1), '!참조'!$V:$V, 0))</f>
        <v>100006022</v>
      </c>
      <c r="N7" s="92" t="s">
        <v>243</v>
      </c>
      <c r="O7" s="90">
        <f t="shared" ca="1" si="2"/>
        <v>10101112</v>
      </c>
      <c r="P7" s="100" t="s">
        <v>178</v>
      </c>
    </row>
    <row r="8" spans="1:16" ht="16.5">
      <c r="A8" s="87" t="s">
        <v>185</v>
      </c>
      <c r="B8" s="88" t="s">
        <v>164</v>
      </c>
      <c r="C8" s="89" t="s">
        <v>25</v>
      </c>
      <c r="D8" s="89" t="s">
        <v>188</v>
      </c>
      <c r="E8" s="90" t="b">
        <v>0</v>
      </c>
      <c r="F8" s="90">
        <f t="shared" ca="1" si="0"/>
        <v>0</v>
      </c>
      <c r="G8" s="91" t="s">
        <v>13</v>
      </c>
      <c r="H8" s="90">
        <f t="shared" ca="1" si="1"/>
        <v>1</v>
      </c>
      <c r="I8" s="92" t="s">
        <v>14</v>
      </c>
      <c r="J8" s="90">
        <v>0</v>
      </c>
      <c r="K8" s="90">
        <f ca="1">INDEX('!참조'!$U:$U, MATCH(OFFSET(K8, 0, 1), '!참조'!$V:$V, 0))</f>
        <v>100006005</v>
      </c>
      <c r="L8" s="92" t="s">
        <v>231</v>
      </c>
      <c r="M8" s="90">
        <f ca="1">INDEX('!참조'!$U:$U, MATCH(OFFSET(M8, 0, 1), '!참조'!$V:$V, 0))</f>
        <v>100006033</v>
      </c>
      <c r="N8" s="92" t="s">
        <v>245</v>
      </c>
      <c r="O8" s="90">
        <f t="shared" ca="1" si="2"/>
        <v>10101113</v>
      </c>
      <c r="P8" s="100" t="s">
        <v>180</v>
      </c>
    </row>
    <row r="9" spans="1:16" ht="15" customHeight="1">
      <c r="A9" s="87" t="s">
        <v>186</v>
      </c>
      <c r="B9" s="88" t="s">
        <v>164</v>
      </c>
      <c r="C9" s="89" t="s">
        <v>31</v>
      </c>
      <c r="D9" s="89" t="s">
        <v>188</v>
      </c>
      <c r="E9" s="90" t="b">
        <v>0</v>
      </c>
      <c r="F9" s="90">
        <f t="shared" ca="1" si="0"/>
        <v>0</v>
      </c>
      <c r="G9" s="91" t="s">
        <v>13</v>
      </c>
      <c r="H9" s="90">
        <f t="shared" ca="1" si="1"/>
        <v>1</v>
      </c>
      <c r="I9" s="92" t="s">
        <v>14</v>
      </c>
      <c r="J9" s="90">
        <v>0</v>
      </c>
      <c r="K9" s="90">
        <f ca="1">INDEX('!참조'!$U:$U, MATCH(OFFSET(K9, 0, 1), '!참조'!$V:$V, 0))</f>
        <v>100006005</v>
      </c>
      <c r="L9" s="92" t="s">
        <v>231</v>
      </c>
      <c r="M9" s="90">
        <f ca="1">INDEX('!참조'!$U:$U, MATCH(OFFSET(M9, 0, 1), '!참조'!$V:$V, 0))</f>
        <v>100006031</v>
      </c>
      <c r="N9" s="92" t="s">
        <v>247</v>
      </c>
      <c r="O9" s="90">
        <f t="shared" ca="1" si="2"/>
        <v>10101114</v>
      </c>
      <c r="P9" s="100" t="s">
        <v>181</v>
      </c>
    </row>
    <row r="10" spans="1:16" ht="15" customHeight="1" thickBot="1">
      <c r="A10" s="108" t="s">
        <v>187</v>
      </c>
      <c r="B10" s="109" t="s">
        <v>164</v>
      </c>
      <c r="C10" s="110" t="s">
        <v>36</v>
      </c>
      <c r="D10" s="110" t="s">
        <v>188</v>
      </c>
      <c r="E10" s="111" t="b">
        <v>0</v>
      </c>
      <c r="F10" s="111">
        <f t="shared" ca="1" si="0"/>
        <v>0</v>
      </c>
      <c r="G10" s="112" t="s">
        <v>13</v>
      </c>
      <c r="H10" s="111">
        <f t="shared" ca="1" si="1"/>
        <v>1</v>
      </c>
      <c r="I10" s="113" t="s">
        <v>14</v>
      </c>
      <c r="J10" s="111">
        <v>0</v>
      </c>
      <c r="K10" s="111">
        <f ca="1">INDEX('!참조'!$U:$U, MATCH(OFFSET(K10, 0, 1), '!참조'!$V:$V, 0))</f>
        <v>100006005</v>
      </c>
      <c r="L10" s="113" t="s">
        <v>231</v>
      </c>
      <c r="M10" s="111">
        <f ca="1">INDEX('!참조'!$U:$U, MATCH(OFFSET(M10, 0, 1), '!참조'!$V:$V, 0))</f>
        <v>100006028</v>
      </c>
      <c r="N10" s="113" t="s">
        <v>244</v>
      </c>
      <c r="O10" s="111">
        <f t="shared" ca="1" si="2"/>
        <v>10101115</v>
      </c>
      <c r="P10" s="114" t="s">
        <v>182</v>
      </c>
    </row>
    <row r="11" spans="1:16" ht="15" customHeight="1">
      <c r="A11" s="94">
        <v>1010102103</v>
      </c>
      <c r="B11" s="95" t="s">
        <v>164</v>
      </c>
      <c r="C11" s="96" t="s">
        <v>16</v>
      </c>
      <c r="D11" s="96" t="s">
        <v>188</v>
      </c>
      <c r="E11" s="97" t="b">
        <v>1</v>
      </c>
      <c r="F11" s="97">
        <f t="shared" ca="1" si="0"/>
        <v>1</v>
      </c>
      <c r="G11" s="98" t="s">
        <v>232</v>
      </c>
      <c r="H11" s="97">
        <f t="shared" ca="1" si="1"/>
        <v>1</v>
      </c>
      <c r="I11" s="99" t="s">
        <v>14</v>
      </c>
      <c r="J11" s="97">
        <v>10000601</v>
      </c>
      <c r="K11" s="97">
        <f ca="1">INDEX('!참조'!$U:$U, MATCH(OFFSET(K11, 0, 1), '!참조'!$V:$V, 0))</f>
        <v>100006007</v>
      </c>
      <c r="L11" s="99" t="s">
        <v>259</v>
      </c>
      <c r="M11" s="97">
        <f ca="1">INDEX('!참조'!$U:$U, MATCH(OFFSET(M11, 0, 1), '!참조'!$V:$V, 0))</f>
        <v>100006022</v>
      </c>
      <c r="N11" s="99" t="s">
        <v>243</v>
      </c>
      <c r="O11" s="97">
        <f t="shared" ca="1" si="2"/>
        <v>10101111</v>
      </c>
      <c r="P11" s="100" t="s">
        <v>171</v>
      </c>
    </row>
    <row r="12" spans="1:16" ht="15" customHeight="1">
      <c r="A12" s="94" t="s">
        <v>173</v>
      </c>
      <c r="B12" s="95" t="s">
        <v>164</v>
      </c>
      <c r="C12" s="96" t="s">
        <v>16</v>
      </c>
      <c r="D12" s="96" t="s">
        <v>188</v>
      </c>
      <c r="E12" s="97" t="b">
        <v>1</v>
      </c>
      <c r="F12" s="97">
        <f ca="1">INDEX(TOUCH_BODY_TYPE_value, MATCH(OFFSET(F12, 0, 1), TOUCH_BODY_TYPE_comment, 0))</f>
        <v>2</v>
      </c>
      <c r="G12" s="98" t="s">
        <v>233</v>
      </c>
      <c r="H12" s="97">
        <f ca="1">INDEX(TOUCH_GESTURE_TYPE_value, MATCH(OFFSET(H12, 0, 1), TOUCH_GESTURE_TYPE_comment, 0))</f>
        <v>1</v>
      </c>
      <c r="I12" s="99" t="s">
        <v>14</v>
      </c>
      <c r="J12" s="97">
        <v>10000602</v>
      </c>
      <c r="K12" s="97">
        <f ca="1">INDEX('!참조'!$U:$U, MATCH(OFFSET(K12, 0, 1), '!참조'!$V:$V, 0))</f>
        <v>100006011</v>
      </c>
      <c r="L12" s="99" t="s">
        <v>236</v>
      </c>
      <c r="M12" s="97">
        <f ca="1">INDEX('!참조'!$U:$U, MATCH(OFFSET(M12, 0, 1), '!참조'!$V:$V, 0))</f>
        <v>100006022</v>
      </c>
      <c r="N12" s="99" t="s">
        <v>243</v>
      </c>
      <c r="O12" s="97">
        <f ca="1">INDEX(l2d_skin_ani_state_id, MATCH(OFFSET(O12, 0, 1), l2d_skin_ani_state_info, 0))</f>
        <v>10101111</v>
      </c>
      <c r="P12" s="100" t="s">
        <v>171</v>
      </c>
    </row>
    <row r="13" spans="1:16" ht="15.75" customHeight="1">
      <c r="A13" s="94" t="s">
        <v>173</v>
      </c>
      <c r="B13" s="95" t="s">
        <v>164</v>
      </c>
      <c r="C13" s="96" t="s">
        <v>16</v>
      </c>
      <c r="D13" s="96" t="s">
        <v>188</v>
      </c>
      <c r="E13" s="97" t="b">
        <v>1</v>
      </c>
      <c r="F13" s="97">
        <f ca="1">INDEX(TOUCH_BODY_TYPE_value, MATCH(OFFSET(F13, 0, 1), TOUCH_BODY_TYPE_comment, 0))</f>
        <v>3</v>
      </c>
      <c r="G13" s="98" t="s">
        <v>234</v>
      </c>
      <c r="H13" s="97">
        <f ca="1">INDEX(TOUCH_GESTURE_TYPE_value, MATCH(OFFSET(H13, 0, 1), TOUCH_GESTURE_TYPE_comment, 0))</f>
        <v>1</v>
      </c>
      <c r="I13" s="99" t="s">
        <v>14</v>
      </c>
      <c r="J13" s="97">
        <v>10000603</v>
      </c>
      <c r="K13" s="97">
        <f ca="1">INDEX('!참조'!$U:$U, MATCH(OFFSET(K13, 0, 1), '!참조'!$V:$V, 0))</f>
        <v>100006015</v>
      </c>
      <c r="L13" s="99" t="s">
        <v>256</v>
      </c>
      <c r="M13" s="97">
        <f ca="1">INDEX('!참조'!$U:$U, MATCH(OFFSET(M13, 0, 1), '!참조'!$V:$V, 0))</f>
        <v>100006022</v>
      </c>
      <c r="N13" s="99" t="s">
        <v>243</v>
      </c>
      <c r="O13" s="97">
        <f ca="1">INDEX(l2d_skin_ani_state_id, MATCH(OFFSET(O13, 0, 1), l2d_skin_ani_state_info, 0))</f>
        <v>10101111</v>
      </c>
      <c r="P13" s="100" t="s">
        <v>171</v>
      </c>
    </row>
    <row r="14" spans="1:16" ht="15.75" customHeight="1" thickBot="1">
      <c r="A14" s="108" t="s">
        <v>173</v>
      </c>
      <c r="B14" s="109" t="s">
        <v>164</v>
      </c>
      <c r="C14" s="110" t="s">
        <v>16</v>
      </c>
      <c r="D14" s="110" t="s">
        <v>188</v>
      </c>
      <c r="E14" s="111" t="b">
        <v>1</v>
      </c>
      <c r="F14" s="111">
        <f ca="1">INDEX(TOUCH_BODY_TYPE_value, MATCH(OFFSET(F14, 0, 1), TOUCH_BODY_TYPE_comment, 0))</f>
        <v>4</v>
      </c>
      <c r="G14" s="112" t="s">
        <v>235</v>
      </c>
      <c r="H14" s="111">
        <f ca="1">INDEX(TOUCH_GESTURE_TYPE_value, MATCH(OFFSET(H14, 0, 1), TOUCH_GESTURE_TYPE_comment, 0))</f>
        <v>1</v>
      </c>
      <c r="I14" s="113" t="s">
        <v>14</v>
      </c>
      <c r="J14" s="111">
        <v>10000604</v>
      </c>
      <c r="K14" s="111">
        <f ca="1">INDEX('!참조'!$U:$U, MATCH(OFFSET(K14, 0, 1), '!참조'!$V:$V, 0))</f>
        <v>100006019</v>
      </c>
      <c r="L14" s="113" t="s">
        <v>257</v>
      </c>
      <c r="M14" s="111">
        <f ca="1">INDEX('!참조'!$U:$U, MATCH(OFFSET(M14, 0, 1), '!참조'!$V:$V, 0))</f>
        <v>100006022</v>
      </c>
      <c r="N14" s="113" t="s">
        <v>243</v>
      </c>
      <c r="O14" s="111">
        <f ca="1">INDEX(l2d_skin_ani_state_id, MATCH(OFFSET(O14, 0, 1), l2d_skin_ani_state_info, 0))</f>
        <v>10101111</v>
      </c>
      <c r="P14" s="114" t="s">
        <v>171</v>
      </c>
    </row>
    <row r="15" spans="1:16" ht="15.75" customHeight="1">
      <c r="A15" s="94" t="s">
        <v>173</v>
      </c>
      <c r="B15" s="95" t="s">
        <v>164</v>
      </c>
      <c r="C15" s="96" t="s">
        <v>16</v>
      </c>
      <c r="D15" s="96" t="s">
        <v>188</v>
      </c>
      <c r="E15" s="90" t="b">
        <v>0</v>
      </c>
      <c r="F15" s="97">
        <f t="shared" ca="1" si="0"/>
        <v>1</v>
      </c>
      <c r="G15" s="98" t="s">
        <v>232</v>
      </c>
      <c r="H15" s="97">
        <f t="shared" ca="1" si="1"/>
        <v>1</v>
      </c>
      <c r="I15" s="99" t="s">
        <v>14</v>
      </c>
      <c r="J15" s="97">
        <v>0</v>
      </c>
      <c r="K15" s="97">
        <f ca="1">INDEX('!참조'!$U:$U, MATCH(OFFSET(K15, 0, 1), '!참조'!$V:$V, 0))</f>
        <v>100006005</v>
      </c>
      <c r="L15" s="99" t="s">
        <v>231</v>
      </c>
      <c r="M15" s="97">
        <f ca="1">INDEX('!참조'!$U:$U, MATCH(OFFSET(M15, 0, 1), '!참조'!$V:$V, 0))</f>
        <v>100006022</v>
      </c>
      <c r="N15" s="99" t="s">
        <v>243</v>
      </c>
      <c r="O15" s="97">
        <f t="shared" ca="1" si="2"/>
        <v>10101111</v>
      </c>
      <c r="P15" s="100" t="s">
        <v>171</v>
      </c>
    </row>
    <row r="16" spans="1:16" ht="15.75" customHeight="1">
      <c r="A16" s="94" t="s">
        <v>173</v>
      </c>
      <c r="B16" s="95" t="s">
        <v>164</v>
      </c>
      <c r="C16" s="96" t="s">
        <v>16</v>
      </c>
      <c r="D16" s="96" t="s">
        <v>188</v>
      </c>
      <c r="E16" s="90" t="b">
        <v>0</v>
      </c>
      <c r="F16" s="97">
        <f ca="1">INDEX(TOUCH_BODY_TYPE_value, MATCH(OFFSET(F16, 0, 1), TOUCH_BODY_TYPE_comment, 0))</f>
        <v>2</v>
      </c>
      <c r="G16" s="98" t="s">
        <v>233</v>
      </c>
      <c r="H16" s="97">
        <f ca="1">INDEX(TOUCH_GESTURE_TYPE_value, MATCH(OFFSET(H16, 0, 1), TOUCH_GESTURE_TYPE_comment, 0))</f>
        <v>1</v>
      </c>
      <c r="I16" s="99" t="s">
        <v>14</v>
      </c>
      <c r="J16" s="97">
        <v>0</v>
      </c>
      <c r="K16" s="97">
        <f ca="1">INDEX('!참조'!$U:$U, MATCH(OFFSET(K16, 0, 1), '!참조'!$V:$V, 0))</f>
        <v>100006009</v>
      </c>
      <c r="L16" s="99" t="s">
        <v>258</v>
      </c>
      <c r="M16" s="97">
        <f ca="1">INDEX('!참조'!$U:$U, MATCH(OFFSET(M16, 0, 1), '!참조'!$V:$V, 0))</f>
        <v>100006022</v>
      </c>
      <c r="N16" s="99" t="s">
        <v>243</v>
      </c>
      <c r="O16" s="97">
        <f ca="1">INDEX(l2d_skin_ani_state_id, MATCH(OFFSET(O16, 0, 1), l2d_skin_ani_state_info, 0))</f>
        <v>10101111</v>
      </c>
      <c r="P16" s="100" t="s">
        <v>171</v>
      </c>
    </row>
    <row r="17" spans="1:16" ht="15.75" customHeight="1">
      <c r="A17" s="94" t="s">
        <v>173</v>
      </c>
      <c r="B17" s="95" t="s">
        <v>164</v>
      </c>
      <c r="C17" s="96" t="s">
        <v>16</v>
      </c>
      <c r="D17" s="96" t="s">
        <v>188</v>
      </c>
      <c r="E17" s="90" t="b">
        <v>0</v>
      </c>
      <c r="F17" s="97">
        <f ca="1">INDEX(TOUCH_BODY_TYPE_value, MATCH(OFFSET(F17, 0, 1), TOUCH_BODY_TYPE_comment, 0))</f>
        <v>3</v>
      </c>
      <c r="G17" s="98" t="s">
        <v>234</v>
      </c>
      <c r="H17" s="97">
        <f ca="1">INDEX(TOUCH_GESTURE_TYPE_value, MATCH(OFFSET(H17, 0, 1), TOUCH_GESTURE_TYPE_comment, 0))</f>
        <v>1</v>
      </c>
      <c r="I17" s="99" t="s">
        <v>14</v>
      </c>
      <c r="J17" s="97">
        <v>0</v>
      </c>
      <c r="K17" s="97">
        <f ca="1">INDEX('!참조'!$U:$U, MATCH(OFFSET(K17, 0, 1), '!참조'!$V:$V, 0))</f>
        <v>100006013</v>
      </c>
      <c r="L17" s="99" t="s">
        <v>237</v>
      </c>
      <c r="M17" s="97">
        <f ca="1">INDEX('!참조'!$U:$U, MATCH(OFFSET(M17, 0, 1), '!참조'!$V:$V, 0))</f>
        <v>100006022</v>
      </c>
      <c r="N17" s="99" t="s">
        <v>243</v>
      </c>
      <c r="O17" s="97">
        <f ca="1">INDEX(l2d_skin_ani_state_id, MATCH(OFFSET(O17, 0, 1), l2d_skin_ani_state_info, 0))</f>
        <v>10101111</v>
      </c>
      <c r="P17" s="100" t="s">
        <v>171</v>
      </c>
    </row>
    <row r="18" spans="1:16" ht="15.75" customHeight="1" thickBot="1">
      <c r="A18" s="108" t="s">
        <v>173</v>
      </c>
      <c r="B18" s="109" t="s">
        <v>164</v>
      </c>
      <c r="C18" s="110" t="s">
        <v>16</v>
      </c>
      <c r="D18" s="110" t="s">
        <v>188</v>
      </c>
      <c r="E18" s="111" t="b">
        <v>0</v>
      </c>
      <c r="F18" s="111">
        <f ca="1">INDEX(TOUCH_BODY_TYPE_value, MATCH(OFFSET(F18, 0, 1), TOUCH_BODY_TYPE_comment, 0))</f>
        <v>4</v>
      </c>
      <c r="G18" s="112" t="s">
        <v>235</v>
      </c>
      <c r="H18" s="111">
        <f ca="1">INDEX(TOUCH_GESTURE_TYPE_value, MATCH(OFFSET(H18, 0, 1), TOUCH_GESTURE_TYPE_comment, 0))</f>
        <v>1</v>
      </c>
      <c r="I18" s="113" t="s">
        <v>14</v>
      </c>
      <c r="J18" s="111">
        <v>0</v>
      </c>
      <c r="K18" s="111">
        <f ca="1">INDEX('!참조'!$U:$U, MATCH(OFFSET(K18, 0, 1), '!참조'!$V:$V, 0))</f>
        <v>100006017</v>
      </c>
      <c r="L18" s="113" t="s">
        <v>238</v>
      </c>
      <c r="M18" s="111">
        <f ca="1">INDEX('!참조'!$U:$U, MATCH(OFFSET(M18, 0, 1), '!참조'!$V:$V, 0))</f>
        <v>100006022</v>
      </c>
      <c r="N18" s="113" t="s">
        <v>243</v>
      </c>
      <c r="O18" s="111">
        <f ca="1">INDEX(l2d_skin_ani_state_id, MATCH(OFFSET(O18, 0, 1), l2d_skin_ani_state_info, 0))</f>
        <v>10101111</v>
      </c>
      <c r="P18" s="114" t="s">
        <v>171</v>
      </c>
    </row>
    <row r="19" spans="1:16" ht="15" customHeight="1">
      <c r="A19" s="94" t="s">
        <v>184</v>
      </c>
      <c r="B19" s="95" t="s">
        <v>164</v>
      </c>
      <c r="C19" s="96" t="s">
        <v>20</v>
      </c>
      <c r="D19" s="96" t="s">
        <v>188</v>
      </c>
      <c r="E19" s="97" t="b">
        <v>1</v>
      </c>
      <c r="F19" s="97">
        <f t="shared" ca="1" si="0"/>
        <v>1</v>
      </c>
      <c r="G19" s="98" t="s">
        <v>232</v>
      </c>
      <c r="H19" s="97">
        <f t="shared" ca="1" si="1"/>
        <v>1</v>
      </c>
      <c r="I19" s="99" t="s">
        <v>14</v>
      </c>
      <c r="J19" s="97">
        <v>10000601</v>
      </c>
      <c r="K19" s="97">
        <f ca="1">INDEX('!참조'!$U:$U, MATCH(OFFSET(K19, 0, 1), '!참조'!$V:$V, 0))</f>
        <v>100006007</v>
      </c>
      <c r="L19" s="99" t="s">
        <v>259</v>
      </c>
      <c r="M19" s="97">
        <f ca="1">INDEX('!참조'!$U:$U, MATCH(OFFSET(M19, 0, 1), '!참조'!$V:$V, 0))</f>
        <v>100006033</v>
      </c>
      <c r="N19" s="99" t="s">
        <v>245</v>
      </c>
      <c r="O19" s="97">
        <f t="shared" ca="1" si="2"/>
        <v>10101112</v>
      </c>
      <c r="P19" s="100" t="s">
        <v>178</v>
      </c>
    </row>
    <row r="20" spans="1:16" ht="15" customHeight="1">
      <c r="A20" s="87" t="s">
        <v>184</v>
      </c>
      <c r="B20" s="88" t="s">
        <v>164</v>
      </c>
      <c r="C20" s="89" t="s">
        <v>20</v>
      </c>
      <c r="D20" s="89" t="s">
        <v>188</v>
      </c>
      <c r="E20" s="90" t="b">
        <v>1</v>
      </c>
      <c r="F20" s="90">
        <f ca="1">INDEX(TOUCH_BODY_TYPE_value, MATCH(OFFSET(F20, 0, 1), TOUCH_BODY_TYPE_comment, 0))</f>
        <v>2</v>
      </c>
      <c r="G20" s="98" t="s">
        <v>233</v>
      </c>
      <c r="H20" s="90">
        <f ca="1">INDEX(TOUCH_GESTURE_TYPE_value, MATCH(OFFSET(H20, 0, 1), TOUCH_GESTURE_TYPE_comment, 0))</f>
        <v>1</v>
      </c>
      <c r="I20" s="92" t="s">
        <v>14</v>
      </c>
      <c r="J20" s="97">
        <v>10000602</v>
      </c>
      <c r="K20" s="90">
        <f ca="1">INDEX('!참조'!$U:$U, MATCH(OFFSET(K20, 0, 1), '!참조'!$V:$V, 0))</f>
        <v>100006011</v>
      </c>
      <c r="L20" s="99" t="s">
        <v>236</v>
      </c>
      <c r="M20" s="90">
        <f ca="1">INDEX('!참조'!$U:$U, MATCH(OFFSET(M20, 0, 1), '!참조'!$V:$V, 0))</f>
        <v>100006033</v>
      </c>
      <c r="N20" s="99" t="s">
        <v>245</v>
      </c>
      <c r="O20" s="90">
        <f ca="1">INDEX(l2d_skin_ani_state_id, MATCH(OFFSET(O20, 0, 1), l2d_skin_ani_state_info, 0))</f>
        <v>10101112</v>
      </c>
      <c r="P20" s="100" t="s">
        <v>178</v>
      </c>
    </row>
    <row r="21" spans="1:16" ht="15.75" customHeight="1">
      <c r="A21" s="87" t="s">
        <v>184</v>
      </c>
      <c r="B21" s="88" t="s">
        <v>164</v>
      </c>
      <c r="C21" s="89" t="s">
        <v>20</v>
      </c>
      <c r="D21" s="89" t="s">
        <v>188</v>
      </c>
      <c r="E21" s="90" t="b">
        <v>1</v>
      </c>
      <c r="F21" s="90">
        <f ca="1">INDEX(TOUCH_BODY_TYPE_value, MATCH(OFFSET(F21, 0, 1), TOUCH_BODY_TYPE_comment, 0))</f>
        <v>3</v>
      </c>
      <c r="G21" s="98" t="s">
        <v>234</v>
      </c>
      <c r="H21" s="90">
        <f ca="1">INDEX(TOUCH_GESTURE_TYPE_value, MATCH(OFFSET(H21, 0, 1), TOUCH_GESTURE_TYPE_comment, 0))</f>
        <v>1</v>
      </c>
      <c r="I21" s="92" t="s">
        <v>14</v>
      </c>
      <c r="J21" s="97">
        <v>10000603</v>
      </c>
      <c r="K21" s="90">
        <f ca="1">INDEX('!참조'!$U:$U, MATCH(OFFSET(K21, 0, 1), '!참조'!$V:$V, 0))</f>
        <v>100006015</v>
      </c>
      <c r="L21" s="99" t="s">
        <v>256</v>
      </c>
      <c r="M21" s="90">
        <f ca="1">INDEX('!참조'!$U:$U, MATCH(OFFSET(M21, 0, 1), '!참조'!$V:$V, 0))</f>
        <v>100006033</v>
      </c>
      <c r="N21" s="99" t="s">
        <v>245</v>
      </c>
      <c r="O21" s="90">
        <f ca="1">INDEX(l2d_skin_ani_state_id, MATCH(OFFSET(O21, 0, 1), l2d_skin_ani_state_info, 0))</f>
        <v>10101112</v>
      </c>
      <c r="P21" s="100" t="s">
        <v>178</v>
      </c>
    </row>
    <row r="22" spans="1:16" ht="15.75" customHeight="1" thickBot="1">
      <c r="A22" s="108" t="s">
        <v>184</v>
      </c>
      <c r="B22" s="109" t="s">
        <v>164</v>
      </c>
      <c r="C22" s="110" t="s">
        <v>20</v>
      </c>
      <c r="D22" s="110" t="s">
        <v>188</v>
      </c>
      <c r="E22" s="111" t="b">
        <v>1</v>
      </c>
      <c r="F22" s="111">
        <f ca="1">INDEX(TOUCH_BODY_TYPE_value, MATCH(OFFSET(F22, 0, 1), TOUCH_BODY_TYPE_comment, 0))</f>
        <v>4</v>
      </c>
      <c r="G22" s="112" t="s">
        <v>235</v>
      </c>
      <c r="H22" s="111">
        <f ca="1">INDEX(TOUCH_GESTURE_TYPE_value, MATCH(OFFSET(H22, 0, 1), TOUCH_GESTURE_TYPE_comment, 0))</f>
        <v>1</v>
      </c>
      <c r="I22" s="113" t="s">
        <v>14</v>
      </c>
      <c r="J22" s="111">
        <v>10000604</v>
      </c>
      <c r="K22" s="111">
        <f ca="1">INDEX('!참조'!$U:$U, MATCH(OFFSET(K22, 0, 1), '!참조'!$V:$V, 0))</f>
        <v>100006019</v>
      </c>
      <c r="L22" s="113" t="s">
        <v>257</v>
      </c>
      <c r="M22" s="111">
        <f ca="1">INDEX('!참조'!$U:$U, MATCH(OFFSET(M22, 0, 1), '!참조'!$V:$V, 0))</f>
        <v>100006033</v>
      </c>
      <c r="N22" s="113" t="s">
        <v>245</v>
      </c>
      <c r="O22" s="111">
        <f ca="1">INDEX(l2d_skin_ani_state_id, MATCH(OFFSET(O22, 0, 1), l2d_skin_ani_state_info, 0))</f>
        <v>10101112</v>
      </c>
      <c r="P22" s="114" t="s">
        <v>178</v>
      </c>
    </row>
    <row r="23" spans="1:16" ht="15" customHeight="1">
      <c r="A23" s="94" t="s">
        <v>184</v>
      </c>
      <c r="B23" s="95" t="s">
        <v>164</v>
      </c>
      <c r="C23" s="96" t="s">
        <v>20</v>
      </c>
      <c r="D23" s="96" t="s">
        <v>188</v>
      </c>
      <c r="E23" s="90" t="b">
        <v>0</v>
      </c>
      <c r="F23" s="97">
        <f t="shared" ca="1" si="0"/>
        <v>1</v>
      </c>
      <c r="G23" s="98" t="s">
        <v>232</v>
      </c>
      <c r="H23" s="97">
        <f t="shared" ca="1" si="1"/>
        <v>1</v>
      </c>
      <c r="I23" s="99" t="s">
        <v>14</v>
      </c>
      <c r="J23" s="97">
        <v>0</v>
      </c>
      <c r="K23" s="97">
        <f ca="1">INDEX('!참조'!$U:$U, MATCH(OFFSET(K23, 0, 1), '!참조'!$V:$V, 0))</f>
        <v>100006005</v>
      </c>
      <c r="L23" s="99" t="s">
        <v>231</v>
      </c>
      <c r="M23" s="97">
        <f ca="1">INDEX('!참조'!$U:$U, MATCH(OFFSET(M23, 0, 1), '!참조'!$V:$V, 0))</f>
        <v>100006033</v>
      </c>
      <c r="N23" s="99" t="s">
        <v>245</v>
      </c>
      <c r="O23" s="97">
        <f t="shared" ca="1" si="2"/>
        <v>10101112</v>
      </c>
      <c r="P23" s="100" t="s">
        <v>178</v>
      </c>
    </row>
    <row r="24" spans="1:16" ht="15" customHeight="1">
      <c r="A24" s="87" t="s">
        <v>184</v>
      </c>
      <c r="B24" s="88" t="s">
        <v>164</v>
      </c>
      <c r="C24" s="89" t="s">
        <v>20</v>
      </c>
      <c r="D24" s="89" t="s">
        <v>188</v>
      </c>
      <c r="E24" s="90" t="b">
        <v>0</v>
      </c>
      <c r="F24" s="90">
        <f ca="1">INDEX(TOUCH_BODY_TYPE_value, MATCH(OFFSET(F24, 0, 1), TOUCH_BODY_TYPE_comment, 0))</f>
        <v>2</v>
      </c>
      <c r="G24" s="98" t="s">
        <v>233</v>
      </c>
      <c r="H24" s="90">
        <f ca="1">INDEX(TOUCH_GESTURE_TYPE_value, MATCH(OFFSET(H24, 0, 1), TOUCH_GESTURE_TYPE_comment, 0))</f>
        <v>1</v>
      </c>
      <c r="I24" s="92" t="s">
        <v>14</v>
      </c>
      <c r="J24" s="90">
        <v>0</v>
      </c>
      <c r="K24" s="90">
        <f ca="1">INDEX('!참조'!$U:$U, MATCH(OFFSET(K24, 0, 1), '!참조'!$V:$V, 0))</f>
        <v>100006009</v>
      </c>
      <c r="L24" s="99" t="s">
        <v>258</v>
      </c>
      <c r="M24" s="90">
        <f ca="1">INDEX('!참조'!$U:$U, MATCH(OFFSET(M24, 0, 1), '!참조'!$V:$V, 0))</f>
        <v>100006033</v>
      </c>
      <c r="N24" s="99" t="s">
        <v>245</v>
      </c>
      <c r="O24" s="90">
        <f ca="1">INDEX(l2d_skin_ani_state_id, MATCH(OFFSET(O24, 0, 1), l2d_skin_ani_state_info, 0))</f>
        <v>10101112</v>
      </c>
      <c r="P24" s="100" t="s">
        <v>178</v>
      </c>
    </row>
    <row r="25" spans="1:16" ht="15.75" customHeight="1">
      <c r="A25" s="87" t="s">
        <v>184</v>
      </c>
      <c r="B25" s="88" t="s">
        <v>164</v>
      </c>
      <c r="C25" s="89" t="s">
        <v>20</v>
      </c>
      <c r="D25" s="89" t="s">
        <v>188</v>
      </c>
      <c r="E25" s="90" t="b">
        <v>0</v>
      </c>
      <c r="F25" s="90">
        <f ca="1">INDEX(TOUCH_BODY_TYPE_value, MATCH(OFFSET(F25, 0, 1), TOUCH_BODY_TYPE_comment, 0))</f>
        <v>3</v>
      </c>
      <c r="G25" s="98" t="s">
        <v>234</v>
      </c>
      <c r="H25" s="90">
        <f ca="1">INDEX(TOUCH_GESTURE_TYPE_value, MATCH(OFFSET(H25, 0, 1), TOUCH_GESTURE_TYPE_comment, 0))</f>
        <v>1</v>
      </c>
      <c r="I25" s="92" t="s">
        <v>14</v>
      </c>
      <c r="J25" s="90">
        <v>0</v>
      </c>
      <c r="K25" s="90">
        <f ca="1">INDEX('!참조'!$U:$U, MATCH(OFFSET(K25, 0, 1), '!참조'!$V:$V, 0))</f>
        <v>100006013</v>
      </c>
      <c r="L25" s="99" t="s">
        <v>237</v>
      </c>
      <c r="M25" s="90">
        <f ca="1">INDEX('!참조'!$U:$U, MATCH(OFFSET(M25, 0, 1), '!참조'!$V:$V, 0))</f>
        <v>100006033</v>
      </c>
      <c r="N25" s="99" t="s">
        <v>245</v>
      </c>
      <c r="O25" s="90">
        <f ca="1">INDEX(l2d_skin_ani_state_id, MATCH(OFFSET(O25, 0, 1), l2d_skin_ani_state_info, 0))</f>
        <v>10101112</v>
      </c>
      <c r="P25" s="100" t="s">
        <v>178</v>
      </c>
    </row>
    <row r="26" spans="1:16" ht="15.75" customHeight="1" thickBot="1">
      <c r="A26" s="108" t="s">
        <v>184</v>
      </c>
      <c r="B26" s="109" t="s">
        <v>164</v>
      </c>
      <c r="C26" s="110" t="s">
        <v>20</v>
      </c>
      <c r="D26" s="110" t="s">
        <v>188</v>
      </c>
      <c r="E26" s="111" t="b">
        <v>0</v>
      </c>
      <c r="F26" s="111">
        <f ca="1">INDEX(TOUCH_BODY_TYPE_value, MATCH(OFFSET(F26, 0, 1), TOUCH_BODY_TYPE_comment, 0))</f>
        <v>4</v>
      </c>
      <c r="G26" s="112" t="s">
        <v>235</v>
      </c>
      <c r="H26" s="111">
        <f ca="1">INDEX(TOUCH_GESTURE_TYPE_value, MATCH(OFFSET(H26, 0, 1), TOUCH_GESTURE_TYPE_comment, 0))</f>
        <v>1</v>
      </c>
      <c r="I26" s="113" t="s">
        <v>14</v>
      </c>
      <c r="J26" s="111">
        <v>0</v>
      </c>
      <c r="K26" s="111">
        <f ca="1">INDEX('!참조'!$U:$U, MATCH(OFFSET(K26, 0, 1), '!참조'!$V:$V, 0))</f>
        <v>100006017</v>
      </c>
      <c r="L26" s="113" t="s">
        <v>238</v>
      </c>
      <c r="M26" s="111">
        <f ca="1">INDEX('!참조'!$U:$U, MATCH(OFFSET(M26, 0, 1), '!참조'!$V:$V, 0))</f>
        <v>100006033</v>
      </c>
      <c r="N26" s="113" t="s">
        <v>245</v>
      </c>
      <c r="O26" s="111">
        <f ca="1">INDEX(l2d_skin_ani_state_id, MATCH(OFFSET(O26, 0, 1), l2d_skin_ani_state_info, 0))</f>
        <v>10101112</v>
      </c>
      <c r="P26" s="114" t="s">
        <v>178</v>
      </c>
    </row>
    <row r="27" spans="1:16" ht="15" customHeight="1">
      <c r="A27" s="94" t="s">
        <v>185</v>
      </c>
      <c r="B27" s="95" t="s">
        <v>164</v>
      </c>
      <c r="C27" s="96" t="s">
        <v>25</v>
      </c>
      <c r="D27" s="96" t="s">
        <v>188</v>
      </c>
      <c r="E27" s="97" t="b">
        <v>1</v>
      </c>
      <c r="F27" s="97">
        <f t="shared" ca="1" si="0"/>
        <v>1</v>
      </c>
      <c r="G27" s="98" t="s">
        <v>232</v>
      </c>
      <c r="H27" s="97">
        <f t="shared" ca="1" si="1"/>
        <v>1</v>
      </c>
      <c r="I27" s="99" t="s">
        <v>14</v>
      </c>
      <c r="J27" s="97">
        <v>10000605</v>
      </c>
      <c r="K27" s="97">
        <f ca="1">INDEX('!참조'!$U:$U, MATCH(OFFSET(K27, 0, 1), '!참조'!$V:$V, 0))</f>
        <v>100006008</v>
      </c>
      <c r="L27" s="99" t="s">
        <v>289</v>
      </c>
      <c r="M27" s="97">
        <f ca="1">INDEX('!참조'!$U:$U, MATCH(OFFSET(M27, 0, 1), '!참조'!$V:$V, 0))</f>
        <v>100006034</v>
      </c>
      <c r="N27" s="99" t="s">
        <v>246</v>
      </c>
      <c r="O27" s="97">
        <f t="shared" ca="1" si="2"/>
        <v>10101113</v>
      </c>
      <c r="P27" s="100" t="s">
        <v>180</v>
      </c>
    </row>
    <row r="28" spans="1:16" ht="15" customHeight="1">
      <c r="A28" s="87" t="s">
        <v>185</v>
      </c>
      <c r="B28" s="88" t="s">
        <v>164</v>
      </c>
      <c r="C28" s="89" t="s">
        <v>25</v>
      </c>
      <c r="D28" s="89" t="s">
        <v>188</v>
      </c>
      <c r="E28" s="90" t="b">
        <v>1</v>
      </c>
      <c r="F28" s="90">
        <f ca="1">INDEX(TOUCH_BODY_TYPE_value, MATCH(OFFSET(F28, 0, 1), TOUCH_BODY_TYPE_comment, 0))</f>
        <v>2</v>
      </c>
      <c r="G28" s="98" t="s">
        <v>233</v>
      </c>
      <c r="H28" s="90">
        <f ca="1">INDEX(TOUCH_GESTURE_TYPE_value, MATCH(OFFSET(H28, 0, 1), TOUCH_GESTURE_TYPE_comment, 0))</f>
        <v>1</v>
      </c>
      <c r="I28" s="92" t="s">
        <v>14</v>
      </c>
      <c r="J28" s="97">
        <v>10000606</v>
      </c>
      <c r="K28" s="90">
        <f ca="1">INDEX('!참조'!$U:$U, MATCH(OFFSET(K28, 0, 1), '!참조'!$V:$V, 0))</f>
        <v>100006012</v>
      </c>
      <c r="L28" s="99" t="s">
        <v>240</v>
      </c>
      <c r="M28" s="90">
        <f ca="1">INDEX('!참조'!$U:$U, MATCH(OFFSET(M28, 0, 1), '!참조'!$V:$V, 0))</f>
        <v>100006034</v>
      </c>
      <c r="N28" s="92" t="s">
        <v>246</v>
      </c>
      <c r="O28" s="90">
        <f ca="1">INDEX(l2d_skin_ani_state_id, MATCH(OFFSET(O28, 0, 1), l2d_skin_ani_state_info, 0))</f>
        <v>10101113</v>
      </c>
      <c r="P28" s="100" t="s">
        <v>180</v>
      </c>
    </row>
    <row r="29" spans="1:16" ht="15.75" customHeight="1">
      <c r="A29" s="87" t="s">
        <v>185</v>
      </c>
      <c r="B29" s="88" t="s">
        <v>164</v>
      </c>
      <c r="C29" s="89" t="s">
        <v>25</v>
      </c>
      <c r="D29" s="89" t="s">
        <v>188</v>
      </c>
      <c r="E29" s="90" t="b">
        <v>1</v>
      </c>
      <c r="F29" s="90">
        <f ca="1">INDEX(TOUCH_BODY_TYPE_value, MATCH(OFFSET(F29, 0, 1), TOUCH_BODY_TYPE_comment, 0))</f>
        <v>3</v>
      </c>
      <c r="G29" s="98" t="s">
        <v>234</v>
      </c>
      <c r="H29" s="90">
        <f ca="1">INDEX(TOUCH_GESTURE_TYPE_value, MATCH(OFFSET(H29, 0, 1), TOUCH_GESTURE_TYPE_comment, 0))</f>
        <v>1</v>
      </c>
      <c r="I29" s="92" t="s">
        <v>14</v>
      </c>
      <c r="J29" s="97">
        <v>10000607</v>
      </c>
      <c r="K29" s="90">
        <f ca="1">INDEX('!참조'!$U:$U, MATCH(OFFSET(K29, 0, 1), '!참조'!$V:$V, 0))</f>
        <v>100006016</v>
      </c>
      <c r="L29" s="99" t="s">
        <v>290</v>
      </c>
      <c r="M29" s="90">
        <f ca="1">INDEX('!참조'!$U:$U, MATCH(OFFSET(M29, 0, 1), '!참조'!$V:$V, 0))</f>
        <v>100006034</v>
      </c>
      <c r="N29" s="92" t="s">
        <v>246</v>
      </c>
      <c r="O29" s="90">
        <f ca="1">INDEX(l2d_skin_ani_state_id, MATCH(OFFSET(O29, 0, 1), l2d_skin_ani_state_info, 0))</f>
        <v>10101113</v>
      </c>
      <c r="P29" s="100" t="s">
        <v>180</v>
      </c>
    </row>
    <row r="30" spans="1:16" ht="15.75" customHeight="1" thickBot="1">
      <c r="A30" s="108" t="s">
        <v>185</v>
      </c>
      <c r="B30" s="109" t="s">
        <v>164</v>
      </c>
      <c r="C30" s="110" t="s">
        <v>25</v>
      </c>
      <c r="D30" s="110" t="s">
        <v>188</v>
      </c>
      <c r="E30" s="111" t="b">
        <v>1</v>
      </c>
      <c r="F30" s="111">
        <f ca="1">INDEX(TOUCH_BODY_TYPE_value, MATCH(OFFSET(F30, 0, 1), TOUCH_BODY_TYPE_comment, 0))</f>
        <v>4</v>
      </c>
      <c r="G30" s="112" t="s">
        <v>235</v>
      </c>
      <c r="H30" s="111">
        <f ca="1">INDEX(TOUCH_GESTURE_TYPE_value, MATCH(OFFSET(H30, 0, 1), TOUCH_GESTURE_TYPE_comment, 0))</f>
        <v>1</v>
      </c>
      <c r="I30" s="113" t="s">
        <v>14</v>
      </c>
      <c r="J30" s="111">
        <v>10000608</v>
      </c>
      <c r="K30" s="111">
        <f ca="1">INDEX('!참조'!$U:$U, MATCH(OFFSET(K30, 0, 1), '!참조'!$V:$V, 0))</f>
        <v>100006020</v>
      </c>
      <c r="L30" s="113" t="s">
        <v>291</v>
      </c>
      <c r="M30" s="111">
        <f ca="1">INDEX('!참조'!$U:$U, MATCH(OFFSET(M30, 0, 1), '!참조'!$V:$V, 0))</f>
        <v>100006034</v>
      </c>
      <c r="N30" s="113" t="s">
        <v>246</v>
      </c>
      <c r="O30" s="111">
        <f ca="1">INDEX(l2d_skin_ani_state_id, MATCH(OFFSET(O30, 0, 1), l2d_skin_ani_state_info, 0))</f>
        <v>10101113</v>
      </c>
      <c r="P30" s="114" t="s">
        <v>180</v>
      </c>
    </row>
    <row r="31" spans="1:16" ht="15" customHeight="1">
      <c r="A31" s="94" t="s">
        <v>185</v>
      </c>
      <c r="B31" s="95" t="s">
        <v>164</v>
      </c>
      <c r="C31" s="96" t="s">
        <v>25</v>
      </c>
      <c r="D31" s="96" t="s">
        <v>188</v>
      </c>
      <c r="E31" s="90" t="b">
        <v>0</v>
      </c>
      <c r="F31" s="97">
        <f t="shared" ca="1" si="0"/>
        <v>1</v>
      </c>
      <c r="G31" s="98" t="s">
        <v>232</v>
      </c>
      <c r="H31" s="97">
        <f t="shared" ca="1" si="1"/>
        <v>1</v>
      </c>
      <c r="I31" s="99" t="s">
        <v>14</v>
      </c>
      <c r="J31" s="97">
        <v>0</v>
      </c>
      <c r="K31" s="97">
        <f ca="1">INDEX('!참조'!$U:$U, MATCH(OFFSET(K31, 0, 1), '!참조'!$V:$V, 0))</f>
        <v>100006006</v>
      </c>
      <c r="L31" s="99" t="s">
        <v>239</v>
      </c>
      <c r="M31" s="97">
        <f ca="1">INDEX('!참조'!$U:$U, MATCH(OFFSET(M31, 0, 1), '!참조'!$V:$V, 0))</f>
        <v>100006034</v>
      </c>
      <c r="N31" s="99" t="s">
        <v>246</v>
      </c>
      <c r="O31" s="97">
        <f t="shared" ca="1" si="2"/>
        <v>10101113</v>
      </c>
      <c r="P31" s="100" t="s">
        <v>180</v>
      </c>
    </row>
    <row r="32" spans="1:16" ht="15" customHeight="1">
      <c r="A32" s="87" t="s">
        <v>185</v>
      </c>
      <c r="B32" s="88" t="s">
        <v>164</v>
      </c>
      <c r="C32" s="89" t="s">
        <v>25</v>
      </c>
      <c r="D32" s="89" t="s">
        <v>188</v>
      </c>
      <c r="E32" s="90" t="b">
        <v>0</v>
      </c>
      <c r="F32" s="90">
        <f ca="1">INDEX(TOUCH_BODY_TYPE_value, MATCH(OFFSET(F32, 0, 1), TOUCH_BODY_TYPE_comment, 0))</f>
        <v>2</v>
      </c>
      <c r="G32" s="98" t="s">
        <v>233</v>
      </c>
      <c r="H32" s="90">
        <f ca="1">INDEX(TOUCH_GESTURE_TYPE_value, MATCH(OFFSET(H32, 0, 1), TOUCH_GESTURE_TYPE_comment, 0))</f>
        <v>1</v>
      </c>
      <c r="I32" s="92" t="s">
        <v>14</v>
      </c>
      <c r="J32" s="90">
        <v>0</v>
      </c>
      <c r="K32" s="90">
        <f ca="1">INDEX('!참조'!$U:$U, MATCH(OFFSET(K32, 0, 1), '!참조'!$V:$V, 0))</f>
        <v>100006010</v>
      </c>
      <c r="L32" s="99" t="s">
        <v>292</v>
      </c>
      <c r="M32" s="90">
        <f ca="1">INDEX('!참조'!$U:$U, MATCH(OFFSET(M32, 0, 1), '!참조'!$V:$V, 0))</f>
        <v>100006034</v>
      </c>
      <c r="N32" s="92" t="s">
        <v>246</v>
      </c>
      <c r="O32" s="90">
        <f ca="1">INDEX(l2d_skin_ani_state_id, MATCH(OFFSET(O32, 0, 1), l2d_skin_ani_state_info, 0))</f>
        <v>10101113</v>
      </c>
      <c r="P32" s="100" t="s">
        <v>180</v>
      </c>
    </row>
    <row r="33" spans="1:16" ht="15.75" customHeight="1">
      <c r="A33" s="87" t="s">
        <v>185</v>
      </c>
      <c r="B33" s="88" t="s">
        <v>164</v>
      </c>
      <c r="C33" s="89" t="s">
        <v>25</v>
      </c>
      <c r="D33" s="89" t="s">
        <v>188</v>
      </c>
      <c r="E33" s="90" t="b">
        <v>0</v>
      </c>
      <c r="F33" s="90">
        <f ca="1">INDEX(TOUCH_BODY_TYPE_value, MATCH(OFFSET(F33, 0, 1), TOUCH_BODY_TYPE_comment, 0))</f>
        <v>3</v>
      </c>
      <c r="G33" s="98" t="s">
        <v>234</v>
      </c>
      <c r="H33" s="90">
        <f ca="1">INDEX(TOUCH_GESTURE_TYPE_value, MATCH(OFFSET(H33, 0, 1), TOUCH_GESTURE_TYPE_comment, 0))</f>
        <v>1</v>
      </c>
      <c r="I33" s="92" t="s">
        <v>14</v>
      </c>
      <c r="J33" s="90">
        <v>0</v>
      </c>
      <c r="K33" s="90">
        <f ca="1">INDEX('!참조'!$U:$U, MATCH(OFFSET(K33, 0, 1), '!참조'!$V:$V, 0))</f>
        <v>100006014</v>
      </c>
      <c r="L33" s="99" t="s">
        <v>241</v>
      </c>
      <c r="M33" s="90">
        <f ca="1">INDEX('!참조'!$U:$U, MATCH(OFFSET(M33, 0, 1), '!참조'!$V:$V, 0))</f>
        <v>100006034</v>
      </c>
      <c r="N33" s="92" t="s">
        <v>246</v>
      </c>
      <c r="O33" s="90">
        <f ca="1">INDEX(l2d_skin_ani_state_id, MATCH(OFFSET(O33, 0, 1), l2d_skin_ani_state_info, 0))</f>
        <v>10101113</v>
      </c>
      <c r="P33" s="100" t="s">
        <v>180</v>
      </c>
    </row>
    <row r="34" spans="1:16" ht="15.75" customHeight="1" thickBot="1">
      <c r="A34" s="108" t="s">
        <v>185</v>
      </c>
      <c r="B34" s="109" t="s">
        <v>164</v>
      </c>
      <c r="C34" s="110" t="s">
        <v>25</v>
      </c>
      <c r="D34" s="110" t="s">
        <v>188</v>
      </c>
      <c r="E34" s="111" t="b">
        <v>0</v>
      </c>
      <c r="F34" s="111">
        <f ca="1">INDEX(TOUCH_BODY_TYPE_value, MATCH(OFFSET(F34, 0, 1), TOUCH_BODY_TYPE_comment, 0))</f>
        <v>4</v>
      </c>
      <c r="G34" s="112" t="s">
        <v>235</v>
      </c>
      <c r="H34" s="111">
        <f ca="1">INDEX(TOUCH_GESTURE_TYPE_value, MATCH(OFFSET(H34, 0, 1), TOUCH_GESTURE_TYPE_comment, 0))</f>
        <v>1</v>
      </c>
      <c r="I34" s="113" t="s">
        <v>14</v>
      </c>
      <c r="J34" s="111">
        <v>0</v>
      </c>
      <c r="K34" s="111">
        <f ca="1">INDEX('!참조'!$U:$U, MATCH(OFFSET(K34, 0, 1), '!참조'!$V:$V, 0))</f>
        <v>100006018</v>
      </c>
      <c r="L34" s="113" t="s">
        <v>242</v>
      </c>
      <c r="M34" s="111">
        <f ca="1">INDEX('!참조'!$U:$U, MATCH(OFFSET(M34, 0, 1), '!참조'!$V:$V, 0))</f>
        <v>100006034</v>
      </c>
      <c r="N34" s="113" t="s">
        <v>246</v>
      </c>
      <c r="O34" s="111">
        <f ca="1">INDEX(l2d_skin_ani_state_id, MATCH(OFFSET(O34, 0, 1), l2d_skin_ani_state_info, 0))</f>
        <v>10101113</v>
      </c>
      <c r="P34" s="114" t="s">
        <v>180</v>
      </c>
    </row>
    <row r="35" spans="1:16" ht="15" customHeight="1">
      <c r="A35" s="94" t="s">
        <v>186</v>
      </c>
      <c r="B35" s="95" t="s">
        <v>164</v>
      </c>
      <c r="C35" s="96" t="s">
        <v>31</v>
      </c>
      <c r="D35" s="96" t="s">
        <v>188</v>
      </c>
      <c r="E35" s="97" t="b">
        <v>1</v>
      </c>
      <c r="F35" s="97">
        <f t="shared" ca="1" si="0"/>
        <v>1</v>
      </c>
      <c r="G35" s="98" t="s">
        <v>232</v>
      </c>
      <c r="H35" s="97">
        <f t="shared" ca="1" si="1"/>
        <v>1</v>
      </c>
      <c r="I35" s="99" t="s">
        <v>14</v>
      </c>
      <c r="J35" s="97">
        <v>10000605</v>
      </c>
      <c r="K35" s="97">
        <f ca="1">INDEX('!참조'!$U:$U, MATCH(OFFSET(K35, 0, 1), '!참조'!$V:$V, 0))</f>
        <v>100006008</v>
      </c>
      <c r="L35" s="99" t="s">
        <v>289</v>
      </c>
      <c r="M35" s="97">
        <f ca="1">INDEX('!참조'!$U:$U, MATCH(OFFSET(M35, 0, 1), '!참조'!$V:$V, 0))</f>
        <v>100006031</v>
      </c>
      <c r="N35" s="99" t="s">
        <v>247</v>
      </c>
      <c r="O35" s="97">
        <f t="shared" ca="1" si="2"/>
        <v>10101114</v>
      </c>
      <c r="P35" s="100" t="s">
        <v>181</v>
      </c>
    </row>
    <row r="36" spans="1:16" ht="15.75" customHeight="1">
      <c r="A36" s="87" t="s">
        <v>186</v>
      </c>
      <c r="B36" s="88" t="s">
        <v>164</v>
      </c>
      <c r="C36" s="89" t="s">
        <v>31</v>
      </c>
      <c r="D36" s="89" t="s">
        <v>188</v>
      </c>
      <c r="E36" s="90" t="b">
        <v>1</v>
      </c>
      <c r="F36" s="90">
        <f ca="1">INDEX(TOUCH_BODY_TYPE_value, MATCH(OFFSET(F36, 0, 1), TOUCH_BODY_TYPE_comment, 0))</f>
        <v>2</v>
      </c>
      <c r="G36" s="98" t="s">
        <v>233</v>
      </c>
      <c r="H36" s="90">
        <f ca="1">INDEX(TOUCH_GESTURE_TYPE_value, MATCH(OFFSET(H36, 0, 1), TOUCH_GESTURE_TYPE_comment, 0))</f>
        <v>1</v>
      </c>
      <c r="I36" s="92" t="s">
        <v>14</v>
      </c>
      <c r="J36" s="97">
        <v>10000606</v>
      </c>
      <c r="K36" s="90">
        <f ca="1">INDEX('!참조'!$U:$U, MATCH(OFFSET(K36, 0, 1), '!참조'!$V:$V, 0))</f>
        <v>100006012</v>
      </c>
      <c r="L36" s="99" t="s">
        <v>240</v>
      </c>
      <c r="M36" s="90">
        <f ca="1">INDEX('!참조'!$U:$U, MATCH(OFFSET(M36, 0, 1), '!참조'!$V:$V, 0))</f>
        <v>100006031</v>
      </c>
      <c r="N36" s="92" t="s">
        <v>247</v>
      </c>
      <c r="O36" s="90">
        <f ca="1">INDEX(l2d_skin_ani_state_id, MATCH(OFFSET(O36, 0, 1), l2d_skin_ani_state_info, 0))</f>
        <v>10101114</v>
      </c>
      <c r="P36" s="100" t="s">
        <v>181</v>
      </c>
    </row>
    <row r="37" spans="1:16" ht="15.75" customHeight="1">
      <c r="A37" s="87" t="s">
        <v>186</v>
      </c>
      <c r="B37" s="88" t="s">
        <v>164</v>
      </c>
      <c r="C37" s="89" t="s">
        <v>31</v>
      </c>
      <c r="D37" s="89" t="s">
        <v>188</v>
      </c>
      <c r="E37" s="90" t="b">
        <v>1</v>
      </c>
      <c r="F37" s="90">
        <f ca="1">INDEX(TOUCH_BODY_TYPE_value, MATCH(OFFSET(F37, 0, 1), TOUCH_BODY_TYPE_comment, 0))</f>
        <v>3</v>
      </c>
      <c r="G37" s="98" t="s">
        <v>234</v>
      </c>
      <c r="H37" s="90">
        <f ca="1">INDEX(TOUCH_GESTURE_TYPE_value, MATCH(OFFSET(H37, 0, 1), TOUCH_GESTURE_TYPE_comment, 0))</f>
        <v>1</v>
      </c>
      <c r="I37" s="92" t="s">
        <v>14</v>
      </c>
      <c r="J37" s="97">
        <v>10000607</v>
      </c>
      <c r="K37" s="90">
        <f ca="1">INDEX('!참조'!$U:$U, MATCH(OFFSET(K37, 0, 1), '!참조'!$V:$V, 0))</f>
        <v>100006016</v>
      </c>
      <c r="L37" s="99" t="s">
        <v>290</v>
      </c>
      <c r="M37" s="90">
        <f ca="1">INDEX('!참조'!$U:$U, MATCH(OFFSET(M37, 0, 1), '!참조'!$V:$V, 0))</f>
        <v>100006031</v>
      </c>
      <c r="N37" s="92" t="s">
        <v>247</v>
      </c>
      <c r="O37" s="90">
        <f ca="1">INDEX(l2d_skin_ani_state_id, MATCH(OFFSET(O37, 0, 1), l2d_skin_ani_state_info, 0))</f>
        <v>10101114</v>
      </c>
      <c r="P37" s="100" t="s">
        <v>181</v>
      </c>
    </row>
    <row r="38" spans="1:16" ht="15.75" customHeight="1" thickBot="1">
      <c r="A38" s="108" t="s">
        <v>186</v>
      </c>
      <c r="B38" s="109" t="s">
        <v>164</v>
      </c>
      <c r="C38" s="110" t="s">
        <v>31</v>
      </c>
      <c r="D38" s="110" t="s">
        <v>188</v>
      </c>
      <c r="E38" s="111" t="b">
        <v>1</v>
      </c>
      <c r="F38" s="111">
        <f ca="1">INDEX(TOUCH_BODY_TYPE_value, MATCH(OFFSET(F38, 0, 1), TOUCH_BODY_TYPE_comment, 0))</f>
        <v>4</v>
      </c>
      <c r="G38" s="112" t="s">
        <v>235</v>
      </c>
      <c r="H38" s="111">
        <f ca="1">INDEX(TOUCH_GESTURE_TYPE_value, MATCH(OFFSET(H38, 0, 1), TOUCH_GESTURE_TYPE_comment, 0))</f>
        <v>1</v>
      </c>
      <c r="I38" s="113" t="s">
        <v>14</v>
      </c>
      <c r="J38" s="111">
        <v>10000608</v>
      </c>
      <c r="K38" s="111">
        <f ca="1">INDEX('!참조'!$U:$U, MATCH(OFFSET(K38, 0, 1), '!참조'!$V:$V, 0))</f>
        <v>100006020</v>
      </c>
      <c r="L38" s="113" t="s">
        <v>291</v>
      </c>
      <c r="M38" s="111">
        <f ca="1">INDEX('!참조'!$U:$U, MATCH(OFFSET(M38, 0, 1), '!참조'!$V:$V, 0))</f>
        <v>100006031</v>
      </c>
      <c r="N38" s="113" t="s">
        <v>247</v>
      </c>
      <c r="O38" s="111">
        <f ca="1">INDEX(l2d_skin_ani_state_id, MATCH(OFFSET(O38, 0, 1), l2d_skin_ani_state_info, 0))</f>
        <v>10101114</v>
      </c>
      <c r="P38" s="114" t="s">
        <v>181</v>
      </c>
    </row>
    <row r="39" spans="1:16" ht="15" customHeight="1">
      <c r="A39" s="94" t="s">
        <v>186</v>
      </c>
      <c r="B39" s="95" t="s">
        <v>164</v>
      </c>
      <c r="C39" s="96" t="s">
        <v>31</v>
      </c>
      <c r="D39" s="96" t="s">
        <v>188</v>
      </c>
      <c r="E39" s="90" t="b">
        <v>0</v>
      </c>
      <c r="F39" s="97">
        <f t="shared" ca="1" si="0"/>
        <v>1</v>
      </c>
      <c r="G39" s="98" t="s">
        <v>232</v>
      </c>
      <c r="H39" s="97">
        <f t="shared" ca="1" si="1"/>
        <v>1</v>
      </c>
      <c r="I39" s="99" t="s">
        <v>14</v>
      </c>
      <c r="J39" s="97">
        <v>0</v>
      </c>
      <c r="K39" s="97">
        <f ca="1">INDEX('!참조'!$U:$U, MATCH(OFFSET(K39, 0, 1), '!참조'!$V:$V, 0))</f>
        <v>100006006</v>
      </c>
      <c r="L39" s="99" t="s">
        <v>239</v>
      </c>
      <c r="M39" s="97">
        <f ca="1">INDEX('!참조'!$U:$U, MATCH(OFFSET(M39, 0, 1), '!참조'!$V:$V, 0))</f>
        <v>100006031</v>
      </c>
      <c r="N39" s="99" t="s">
        <v>247</v>
      </c>
      <c r="O39" s="97">
        <f t="shared" ca="1" si="2"/>
        <v>10101114</v>
      </c>
      <c r="P39" s="100" t="s">
        <v>181</v>
      </c>
    </row>
    <row r="40" spans="1:16" ht="15.75" customHeight="1">
      <c r="A40" s="87" t="s">
        <v>186</v>
      </c>
      <c r="B40" s="88" t="s">
        <v>164</v>
      </c>
      <c r="C40" s="89" t="s">
        <v>31</v>
      </c>
      <c r="D40" s="89" t="s">
        <v>188</v>
      </c>
      <c r="E40" s="90" t="b">
        <v>0</v>
      </c>
      <c r="F40" s="90">
        <f ca="1">INDEX(TOUCH_BODY_TYPE_value, MATCH(OFFSET(F40, 0, 1), TOUCH_BODY_TYPE_comment, 0))</f>
        <v>2</v>
      </c>
      <c r="G40" s="98" t="s">
        <v>233</v>
      </c>
      <c r="H40" s="90">
        <f ca="1">INDEX(TOUCH_GESTURE_TYPE_value, MATCH(OFFSET(H40, 0, 1), TOUCH_GESTURE_TYPE_comment, 0))</f>
        <v>1</v>
      </c>
      <c r="I40" s="92" t="s">
        <v>14</v>
      </c>
      <c r="J40" s="90">
        <v>0</v>
      </c>
      <c r="K40" s="90">
        <f ca="1">INDEX('!참조'!$U:$U, MATCH(OFFSET(K40, 0, 1), '!참조'!$V:$V, 0))</f>
        <v>100006010</v>
      </c>
      <c r="L40" s="99" t="s">
        <v>292</v>
      </c>
      <c r="M40" s="90">
        <f ca="1">INDEX('!참조'!$U:$U, MATCH(OFFSET(M40, 0, 1), '!참조'!$V:$V, 0))</f>
        <v>100006031</v>
      </c>
      <c r="N40" s="92" t="s">
        <v>247</v>
      </c>
      <c r="O40" s="90">
        <f ca="1">INDEX(l2d_skin_ani_state_id, MATCH(OFFSET(O40, 0, 1), l2d_skin_ani_state_info, 0))</f>
        <v>10101114</v>
      </c>
      <c r="P40" s="100" t="s">
        <v>181</v>
      </c>
    </row>
    <row r="41" spans="1:16" ht="15.75" customHeight="1">
      <c r="A41" s="87" t="s">
        <v>186</v>
      </c>
      <c r="B41" s="88" t="s">
        <v>164</v>
      </c>
      <c r="C41" s="89" t="s">
        <v>31</v>
      </c>
      <c r="D41" s="89" t="s">
        <v>188</v>
      </c>
      <c r="E41" s="90" t="b">
        <v>0</v>
      </c>
      <c r="F41" s="90">
        <f ca="1">INDEX(TOUCH_BODY_TYPE_value, MATCH(OFFSET(F41, 0, 1), TOUCH_BODY_TYPE_comment, 0))</f>
        <v>3</v>
      </c>
      <c r="G41" s="98" t="s">
        <v>234</v>
      </c>
      <c r="H41" s="90">
        <f ca="1">INDEX(TOUCH_GESTURE_TYPE_value, MATCH(OFFSET(H41, 0, 1), TOUCH_GESTURE_TYPE_comment, 0))</f>
        <v>1</v>
      </c>
      <c r="I41" s="92" t="s">
        <v>14</v>
      </c>
      <c r="J41" s="90">
        <v>0</v>
      </c>
      <c r="K41" s="90">
        <f ca="1">INDEX('!참조'!$U:$U, MATCH(OFFSET(K41, 0, 1), '!참조'!$V:$V, 0))</f>
        <v>100006014</v>
      </c>
      <c r="L41" s="99" t="s">
        <v>241</v>
      </c>
      <c r="M41" s="90">
        <f ca="1">INDEX('!참조'!$U:$U, MATCH(OFFSET(M41, 0, 1), '!참조'!$V:$V, 0))</f>
        <v>100006031</v>
      </c>
      <c r="N41" s="92" t="s">
        <v>247</v>
      </c>
      <c r="O41" s="90">
        <f ca="1">INDEX(l2d_skin_ani_state_id, MATCH(OFFSET(O41, 0, 1), l2d_skin_ani_state_info, 0))</f>
        <v>10101114</v>
      </c>
      <c r="P41" s="100" t="s">
        <v>181</v>
      </c>
    </row>
    <row r="42" spans="1:16" ht="15.75" customHeight="1" thickBot="1">
      <c r="A42" s="108" t="s">
        <v>186</v>
      </c>
      <c r="B42" s="109" t="s">
        <v>164</v>
      </c>
      <c r="C42" s="110" t="s">
        <v>31</v>
      </c>
      <c r="D42" s="110" t="s">
        <v>188</v>
      </c>
      <c r="E42" s="111" t="b">
        <v>0</v>
      </c>
      <c r="F42" s="111">
        <f ca="1">INDEX(TOUCH_BODY_TYPE_value, MATCH(OFFSET(F42, 0, 1), TOUCH_BODY_TYPE_comment, 0))</f>
        <v>4</v>
      </c>
      <c r="G42" s="112" t="s">
        <v>235</v>
      </c>
      <c r="H42" s="111">
        <f ca="1">INDEX(TOUCH_GESTURE_TYPE_value, MATCH(OFFSET(H42, 0, 1), TOUCH_GESTURE_TYPE_comment, 0))</f>
        <v>1</v>
      </c>
      <c r="I42" s="113" t="s">
        <v>14</v>
      </c>
      <c r="J42" s="111">
        <v>0</v>
      </c>
      <c r="K42" s="111">
        <f ca="1">INDEX('!참조'!$U:$U, MATCH(OFFSET(K42, 0, 1), '!참조'!$V:$V, 0))</f>
        <v>100006018</v>
      </c>
      <c r="L42" s="113" t="s">
        <v>242</v>
      </c>
      <c r="M42" s="111">
        <f ca="1">INDEX('!참조'!$U:$U, MATCH(OFFSET(M42, 0, 1), '!참조'!$V:$V, 0))</f>
        <v>100006031</v>
      </c>
      <c r="N42" s="113" t="s">
        <v>247</v>
      </c>
      <c r="O42" s="111">
        <f ca="1">INDEX(l2d_skin_ani_state_id, MATCH(OFFSET(O42, 0, 1), l2d_skin_ani_state_info, 0))</f>
        <v>10101114</v>
      </c>
      <c r="P42" s="114" t="s">
        <v>181</v>
      </c>
    </row>
    <row r="43" spans="1:16" ht="15" customHeight="1">
      <c r="A43" s="94" t="s">
        <v>187</v>
      </c>
      <c r="B43" s="95" t="s">
        <v>164</v>
      </c>
      <c r="C43" s="96" t="s">
        <v>36</v>
      </c>
      <c r="D43" s="96" t="s">
        <v>188</v>
      </c>
      <c r="E43" s="97" t="b">
        <v>1</v>
      </c>
      <c r="F43" s="97">
        <f t="shared" ca="1" si="0"/>
        <v>1</v>
      </c>
      <c r="G43" s="98" t="s">
        <v>232</v>
      </c>
      <c r="H43" s="97">
        <f t="shared" ca="1" si="1"/>
        <v>1</v>
      </c>
      <c r="I43" s="99" t="s">
        <v>14</v>
      </c>
      <c r="J43" s="97">
        <v>10000609</v>
      </c>
      <c r="K43" s="97">
        <f ca="1">INDEX('!참조'!$U:$U, MATCH(OFFSET(K43, 0, 1), '!참조'!$V:$V, 0))</f>
        <v>100006008</v>
      </c>
      <c r="L43" s="99" t="s">
        <v>289</v>
      </c>
      <c r="M43" s="97">
        <f ca="1">INDEX('!참조'!$U:$U, MATCH(OFFSET(M43, 0, 1), '!참조'!$V:$V, 0))</f>
        <v>100006028</v>
      </c>
      <c r="N43" s="99" t="s">
        <v>244</v>
      </c>
      <c r="O43" s="97">
        <f t="shared" ca="1" si="2"/>
        <v>10101115</v>
      </c>
      <c r="P43" s="100" t="s">
        <v>182</v>
      </c>
    </row>
    <row r="44" spans="1:16" ht="15.75" customHeight="1">
      <c r="A44" s="87" t="s">
        <v>187</v>
      </c>
      <c r="B44" s="88" t="s">
        <v>164</v>
      </c>
      <c r="C44" s="89" t="s">
        <v>36</v>
      </c>
      <c r="D44" s="89" t="s">
        <v>188</v>
      </c>
      <c r="E44" s="90" t="b">
        <v>1</v>
      </c>
      <c r="F44" s="90">
        <f t="shared" ca="1" si="0"/>
        <v>2</v>
      </c>
      <c r="G44" s="98" t="s">
        <v>233</v>
      </c>
      <c r="H44" s="90">
        <f t="shared" ca="1" si="1"/>
        <v>1</v>
      </c>
      <c r="I44" s="92" t="s">
        <v>14</v>
      </c>
      <c r="J44" s="97">
        <v>10000610</v>
      </c>
      <c r="K44" s="90">
        <f ca="1">INDEX('!참조'!$U:$U, MATCH(OFFSET(K44, 0, 1), '!참조'!$V:$V, 0))</f>
        <v>100006012</v>
      </c>
      <c r="L44" s="99" t="s">
        <v>240</v>
      </c>
      <c r="M44" s="90">
        <f ca="1">INDEX('!참조'!$U:$U, MATCH(OFFSET(M44, 0, 1), '!참조'!$V:$V, 0))</f>
        <v>100006028</v>
      </c>
      <c r="N44" s="92" t="s">
        <v>244</v>
      </c>
      <c r="O44" s="90">
        <f t="shared" ca="1" si="2"/>
        <v>10101115</v>
      </c>
      <c r="P44" s="93" t="s">
        <v>182</v>
      </c>
    </row>
    <row r="45" spans="1:16" ht="15.75" customHeight="1">
      <c r="A45" s="87" t="s">
        <v>187</v>
      </c>
      <c r="B45" s="88" t="s">
        <v>164</v>
      </c>
      <c r="C45" s="89" t="s">
        <v>36</v>
      </c>
      <c r="D45" s="89" t="s">
        <v>188</v>
      </c>
      <c r="E45" s="90" t="b">
        <v>1</v>
      </c>
      <c r="F45" s="90">
        <f t="shared" ca="1" si="0"/>
        <v>3</v>
      </c>
      <c r="G45" s="98" t="s">
        <v>234</v>
      </c>
      <c r="H45" s="90">
        <f t="shared" ca="1" si="1"/>
        <v>1</v>
      </c>
      <c r="I45" s="92" t="s">
        <v>14</v>
      </c>
      <c r="J45" s="97">
        <v>10000611</v>
      </c>
      <c r="K45" s="90">
        <f ca="1">INDEX('!참조'!$U:$U, MATCH(OFFSET(K45, 0, 1), '!참조'!$V:$V, 0))</f>
        <v>100006016</v>
      </c>
      <c r="L45" s="99" t="s">
        <v>290</v>
      </c>
      <c r="M45" s="90">
        <f ca="1">INDEX('!참조'!$U:$U, MATCH(OFFSET(M45, 0, 1), '!참조'!$V:$V, 0))</f>
        <v>100006028</v>
      </c>
      <c r="N45" s="92" t="s">
        <v>244</v>
      </c>
      <c r="O45" s="90">
        <f t="shared" ca="1" si="2"/>
        <v>10101115</v>
      </c>
      <c r="P45" s="93" t="s">
        <v>182</v>
      </c>
    </row>
    <row r="46" spans="1:16" ht="15.75" customHeight="1" thickBot="1">
      <c r="A46" s="108" t="s">
        <v>187</v>
      </c>
      <c r="B46" s="109" t="s">
        <v>164</v>
      </c>
      <c r="C46" s="110" t="s">
        <v>36</v>
      </c>
      <c r="D46" s="110" t="s">
        <v>188</v>
      </c>
      <c r="E46" s="111" t="b">
        <v>1</v>
      </c>
      <c r="F46" s="111">
        <f t="shared" ca="1" si="0"/>
        <v>4</v>
      </c>
      <c r="G46" s="112" t="s">
        <v>235</v>
      </c>
      <c r="H46" s="111">
        <f t="shared" ca="1" si="1"/>
        <v>1</v>
      </c>
      <c r="I46" s="113" t="s">
        <v>14</v>
      </c>
      <c r="J46" s="111">
        <v>10000612</v>
      </c>
      <c r="K46" s="111">
        <f ca="1">INDEX('!참조'!$U:$U, MATCH(OFFSET(K46, 0, 1), '!참조'!$V:$V, 0))</f>
        <v>100006020</v>
      </c>
      <c r="L46" s="113" t="s">
        <v>291</v>
      </c>
      <c r="M46" s="111">
        <f ca="1">INDEX('!참조'!$U:$U, MATCH(OFFSET(M46, 0, 1), '!참조'!$V:$V, 0))</f>
        <v>100006028</v>
      </c>
      <c r="N46" s="113" t="s">
        <v>244</v>
      </c>
      <c r="O46" s="111">
        <f t="shared" ca="1" si="2"/>
        <v>10101115</v>
      </c>
      <c r="P46" s="114" t="s">
        <v>182</v>
      </c>
    </row>
    <row r="47" spans="1:16" ht="15" customHeight="1">
      <c r="A47" s="94" t="s">
        <v>187</v>
      </c>
      <c r="B47" s="95" t="s">
        <v>164</v>
      </c>
      <c r="C47" s="96" t="s">
        <v>36</v>
      </c>
      <c r="D47" s="96" t="s">
        <v>188</v>
      </c>
      <c r="E47" s="90" t="b">
        <v>0</v>
      </c>
      <c r="F47" s="97">
        <f t="shared" ca="1" si="0"/>
        <v>1</v>
      </c>
      <c r="G47" s="98" t="s">
        <v>232</v>
      </c>
      <c r="H47" s="97">
        <f t="shared" ca="1" si="1"/>
        <v>1</v>
      </c>
      <c r="I47" s="99" t="s">
        <v>14</v>
      </c>
      <c r="J47" s="97">
        <v>0</v>
      </c>
      <c r="K47" s="97">
        <f ca="1">INDEX('!참조'!$U:$U, MATCH(OFFSET(K47, 0, 1), '!참조'!$V:$V, 0))</f>
        <v>100006006</v>
      </c>
      <c r="L47" s="99" t="s">
        <v>239</v>
      </c>
      <c r="M47" s="97">
        <f ca="1">INDEX('!참조'!$U:$U, MATCH(OFFSET(M47, 0, 1), '!참조'!$V:$V, 0))</f>
        <v>100006028</v>
      </c>
      <c r="N47" s="99" t="s">
        <v>244</v>
      </c>
      <c r="O47" s="97">
        <f t="shared" ca="1" si="2"/>
        <v>10101115</v>
      </c>
      <c r="P47" s="100" t="s">
        <v>182</v>
      </c>
    </row>
    <row r="48" spans="1:16" ht="15.75" customHeight="1">
      <c r="A48" s="87" t="s">
        <v>187</v>
      </c>
      <c r="B48" s="88" t="s">
        <v>164</v>
      </c>
      <c r="C48" s="89" t="s">
        <v>36</v>
      </c>
      <c r="D48" s="89" t="s">
        <v>188</v>
      </c>
      <c r="E48" s="90" t="b">
        <v>0</v>
      </c>
      <c r="F48" s="90">
        <f t="shared" ca="1" si="0"/>
        <v>2</v>
      </c>
      <c r="G48" s="98" t="s">
        <v>233</v>
      </c>
      <c r="H48" s="90">
        <f t="shared" ca="1" si="1"/>
        <v>1</v>
      </c>
      <c r="I48" s="92" t="s">
        <v>14</v>
      </c>
      <c r="J48" s="90">
        <v>0</v>
      </c>
      <c r="K48" s="90">
        <f ca="1">INDEX('!참조'!$U:$U, MATCH(OFFSET(K48, 0, 1), '!참조'!$V:$V, 0))</f>
        <v>100006010</v>
      </c>
      <c r="L48" s="99" t="s">
        <v>292</v>
      </c>
      <c r="M48" s="90">
        <f ca="1">INDEX('!참조'!$U:$U, MATCH(OFFSET(M48, 0, 1), '!참조'!$V:$V, 0))</f>
        <v>100006028</v>
      </c>
      <c r="N48" s="92" t="s">
        <v>244</v>
      </c>
      <c r="O48" s="90">
        <f t="shared" ca="1" si="2"/>
        <v>10101115</v>
      </c>
      <c r="P48" s="93" t="s">
        <v>182</v>
      </c>
    </row>
    <row r="49" spans="1:16" ht="15.75" customHeight="1">
      <c r="A49" s="87" t="s">
        <v>187</v>
      </c>
      <c r="B49" s="88" t="s">
        <v>164</v>
      </c>
      <c r="C49" s="89" t="s">
        <v>36</v>
      </c>
      <c r="D49" s="89" t="s">
        <v>188</v>
      </c>
      <c r="E49" s="90" t="b">
        <v>0</v>
      </c>
      <c r="F49" s="90">
        <f t="shared" ca="1" si="0"/>
        <v>3</v>
      </c>
      <c r="G49" s="98" t="s">
        <v>234</v>
      </c>
      <c r="H49" s="90">
        <f t="shared" ca="1" si="1"/>
        <v>1</v>
      </c>
      <c r="I49" s="92" t="s">
        <v>14</v>
      </c>
      <c r="J49" s="90">
        <v>0</v>
      </c>
      <c r="K49" s="90">
        <f ca="1">INDEX('!참조'!$U:$U, MATCH(OFFSET(K49, 0, 1), '!참조'!$V:$V, 0))</f>
        <v>100006014</v>
      </c>
      <c r="L49" s="99" t="s">
        <v>241</v>
      </c>
      <c r="M49" s="90">
        <f ca="1">INDEX('!참조'!$U:$U, MATCH(OFFSET(M49, 0, 1), '!참조'!$V:$V, 0))</f>
        <v>100006028</v>
      </c>
      <c r="N49" s="92" t="s">
        <v>244</v>
      </c>
      <c r="O49" s="90">
        <f t="shared" ca="1" si="2"/>
        <v>10101115</v>
      </c>
      <c r="P49" s="93" t="s">
        <v>182</v>
      </c>
    </row>
    <row r="50" spans="1:16" ht="15.75" customHeight="1" thickBot="1">
      <c r="A50" s="108" t="s">
        <v>187</v>
      </c>
      <c r="B50" s="109" t="s">
        <v>164</v>
      </c>
      <c r="C50" s="110" t="s">
        <v>36</v>
      </c>
      <c r="D50" s="110" t="s">
        <v>188</v>
      </c>
      <c r="E50" s="111" t="b">
        <v>0</v>
      </c>
      <c r="F50" s="111">
        <f t="shared" ca="1" si="0"/>
        <v>4</v>
      </c>
      <c r="G50" s="112" t="s">
        <v>235</v>
      </c>
      <c r="H50" s="111">
        <f t="shared" ca="1" si="1"/>
        <v>1</v>
      </c>
      <c r="I50" s="113" t="s">
        <v>14</v>
      </c>
      <c r="J50" s="111">
        <v>0</v>
      </c>
      <c r="K50" s="111">
        <f ca="1">INDEX('!참조'!$U:$U, MATCH(OFFSET(K50, 0, 1), '!참조'!$V:$V, 0))</f>
        <v>100006018</v>
      </c>
      <c r="L50" s="113" t="s">
        <v>242</v>
      </c>
      <c r="M50" s="111">
        <f ca="1">INDEX('!참조'!$U:$U, MATCH(OFFSET(M50, 0, 1), '!참조'!$V:$V, 0))</f>
        <v>100006028</v>
      </c>
      <c r="N50" s="113" t="s">
        <v>244</v>
      </c>
      <c r="O50" s="111">
        <f t="shared" ca="1" si="2"/>
        <v>10101115</v>
      </c>
      <c r="P50" s="114" t="s">
        <v>182</v>
      </c>
    </row>
    <row r="51" spans="1:16" ht="15.75" customHeight="1"/>
    <row r="52" spans="1:16" ht="15.75" customHeight="1"/>
    <row r="53" spans="1:16" ht="15.75" customHeight="1"/>
    <row r="54" spans="1:16" ht="15.75" customHeight="1"/>
    <row r="55" spans="1:16" ht="15.75" customHeight="1"/>
    <row r="56" spans="1:16" ht="15.75" customHeight="1"/>
    <row r="57" spans="1:16" ht="15.75" customHeight="1"/>
    <row r="58" spans="1:16" ht="15.75" customHeight="1"/>
    <row r="59" spans="1:16" ht="15.75" customHeight="1"/>
    <row r="60" spans="1:16" ht="15.75" customHeight="1"/>
    <row r="61" spans="1:16" ht="15.75" customHeight="1"/>
    <row r="62" spans="1:16" ht="15.75" customHeight="1"/>
    <row r="63" spans="1:16" ht="15.75" customHeight="1"/>
    <row r="64" spans="1:1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phoneticPr fontId="6" type="noConversion"/>
  <dataValidations count="3">
    <dataValidation type="list" allowBlank="1" showErrorMessage="1" sqref="I6:I50" xr:uid="{00000000-0002-0000-0400-000000000000}">
      <formula1>TOUCH_GESTURE_TYPE_value</formula1>
    </dataValidation>
    <dataValidation type="list" allowBlank="1" showErrorMessage="1" sqref="G5:G50" xr:uid="{00000000-0002-0000-0400-000001000000}">
      <formula1>TOUCH_BODY_TYPE_comment</formula1>
    </dataValidation>
    <dataValidation type="list" allowBlank="1" showInputMessage="1" showErrorMessage="1" sqref="P5:P50" xr:uid="{AB363970-368F-4E04-ACCE-6798C275BAFC}">
      <formula1>l2d_skin_ani_state_info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F4DB0D-3127-460E-A246-F07C1C378E1A}">
          <x14:formula1>
            <xm:f>'!참조'!$C$4:$C$26</xm:f>
          </x14:formula1>
          <xm:sqref>I5</xm:sqref>
        </x14:dataValidation>
        <x14:dataValidation type="list" allowBlank="1" showInputMessage="1" showErrorMessage="1" xr:uid="{C4F0E444-7C4E-4DD2-91F1-B4CBA3EC81B7}">
          <x14:formula1>
            <xm:f>'!참조'!$V$4:$V$10000</xm:f>
          </x14:formula1>
          <xm:sqref>N5:N50 L5:L50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zoomScale="85" zoomScaleNormal="85" workbookViewId="0">
      <selection activeCell="I40" sqref="I40"/>
    </sheetView>
  </sheetViews>
  <sheetFormatPr defaultColWidth="14.42578125" defaultRowHeight="15" customHeight="1"/>
  <cols>
    <col min="1" max="1" width="23.85546875" customWidth="1"/>
    <col min="2" max="2" width="19.5703125" customWidth="1"/>
    <col min="3" max="3" width="32.28515625" customWidth="1"/>
    <col min="4" max="4" width="13.42578125" customWidth="1"/>
    <col min="5" max="5" width="17.140625" customWidth="1"/>
    <col min="6" max="6" width="36.85546875" customWidth="1"/>
    <col min="7" max="7" width="19.42578125" customWidth="1"/>
    <col min="8" max="8" width="20.85546875" customWidth="1"/>
    <col min="9" max="9" width="38.85546875" customWidth="1"/>
    <col min="10" max="10" width="34.5703125" customWidth="1"/>
    <col min="11" max="11" width="40.7109375" customWidth="1"/>
    <col min="12" max="12" width="25" customWidth="1"/>
    <col min="13" max="13" width="25.7109375" customWidth="1"/>
    <col min="14" max="14" width="15.5703125" customWidth="1"/>
    <col min="15" max="25" width="8.7109375" customWidth="1"/>
  </cols>
  <sheetData>
    <row r="1" spans="1:25">
      <c r="A1" s="67" t="s">
        <v>141</v>
      </c>
    </row>
    <row r="2" spans="1:25" ht="34.5" customHeight="1">
      <c r="A2" s="27" t="s">
        <v>102</v>
      </c>
      <c r="B2" s="60" t="s">
        <v>77</v>
      </c>
      <c r="C2" s="61" t="s">
        <v>125</v>
      </c>
      <c r="D2" s="61" t="s">
        <v>108</v>
      </c>
      <c r="E2" s="27" t="s">
        <v>109</v>
      </c>
      <c r="F2" s="62" t="s">
        <v>109</v>
      </c>
      <c r="G2" s="27" t="s">
        <v>110</v>
      </c>
      <c r="H2" s="62" t="s">
        <v>110</v>
      </c>
      <c r="I2" s="27" t="s">
        <v>111</v>
      </c>
      <c r="J2" s="62" t="s">
        <v>112</v>
      </c>
      <c r="K2" s="27" t="s">
        <v>113</v>
      </c>
      <c r="L2" s="62" t="s">
        <v>114</v>
      </c>
      <c r="M2" s="27" t="s">
        <v>126</v>
      </c>
      <c r="N2" s="27" t="s">
        <v>115</v>
      </c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</row>
    <row r="3" spans="1:25" ht="16.5">
      <c r="A3" s="15" t="s">
        <v>81</v>
      </c>
      <c r="B3" s="35" t="s">
        <v>82</v>
      </c>
      <c r="C3" s="14" t="s">
        <v>82</v>
      </c>
      <c r="D3" s="14" t="s">
        <v>82</v>
      </c>
      <c r="E3" s="15" t="s">
        <v>81</v>
      </c>
      <c r="F3" s="9" t="s">
        <v>82</v>
      </c>
      <c r="G3" s="15" t="s">
        <v>81</v>
      </c>
      <c r="H3" s="9" t="s">
        <v>82</v>
      </c>
      <c r="I3" s="15" t="s">
        <v>103</v>
      </c>
      <c r="J3" s="9" t="s">
        <v>82</v>
      </c>
      <c r="K3" s="15" t="s">
        <v>103</v>
      </c>
      <c r="L3" s="9" t="s">
        <v>82</v>
      </c>
      <c r="M3" s="15" t="s">
        <v>82</v>
      </c>
      <c r="N3" s="29" t="s">
        <v>81</v>
      </c>
    </row>
    <row r="4" spans="1:25" ht="16.5">
      <c r="A4" s="17" t="s">
        <v>102</v>
      </c>
      <c r="B4" s="36" t="s">
        <v>86</v>
      </c>
      <c r="C4" s="37" t="s">
        <v>127</v>
      </c>
      <c r="D4" s="37" t="s">
        <v>105</v>
      </c>
      <c r="E4" s="17" t="s">
        <v>116</v>
      </c>
      <c r="F4" s="38" t="s">
        <v>117</v>
      </c>
      <c r="G4" s="39" t="s">
        <v>118</v>
      </c>
      <c r="H4" s="40" t="s">
        <v>119</v>
      </c>
      <c r="I4" s="39" t="s">
        <v>120</v>
      </c>
      <c r="J4" s="40" t="s">
        <v>121</v>
      </c>
      <c r="K4" s="41" t="s">
        <v>122</v>
      </c>
      <c r="L4" s="40" t="s">
        <v>123</v>
      </c>
      <c r="M4" s="41" t="s">
        <v>128</v>
      </c>
      <c r="N4" s="39" t="s">
        <v>124</v>
      </c>
    </row>
    <row r="5" spans="1:25" ht="16.5">
      <c r="A5" s="64">
        <v>1010051101</v>
      </c>
      <c r="B5" s="24" t="s">
        <v>89</v>
      </c>
      <c r="C5" s="65" t="s">
        <v>129</v>
      </c>
      <c r="D5" s="54" t="s">
        <v>107</v>
      </c>
      <c r="E5" s="43">
        <f t="array" ref="E5">INDEX('!참조'!$F$3:$F$30,MATCH(F5,'!참조'!$G$3:$G$30,0))</f>
        <v>0</v>
      </c>
      <c r="F5" s="44" t="s">
        <v>13</v>
      </c>
      <c r="G5" s="43">
        <f t="array" ref="G5">INDEX('!참조'!$B$3:$B$20,MATCH(H5,'!참조'!$C$3:$C$20,0))</f>
        <v>1</v>
      </c>
      <c r="H5" s="45" t="s">
        <v>14</v>
      </c>
      <c r="I5" s="43"/>
      <c r="J5" s="45"/>
      <c r="K5" s="46"/>
      <c r="L5" s="45"/>
      <c r="M5" s="46"/>
      <c r="N5" s="30">
        <v>10100511</v>
      </c>
    </row>
    <row r="6" spans="1:25" ht="16.5">
      <c r="A6" s="51">
        <v>1010051101</v>
      </c>
      <c r="B6" s="25" t="s">
        <v>89</v>
      </c>
      <c r="C6" s="42" t="s">
        <v>130</v>
      </c>
      <c r="D6" s="53" t="s">
        <v>107</v>
      </c>
      <c r="E6" s="11">
        <f t="array" ref="E6">INDEX('!참조'!$F$3:$F$30,MATCH(F6,'!참조'!$G$3:$G$30,0))</f>
        <v>1</v>
      </c>
      <c r="F6" s="47" t="s">
        <v>232</v>
      </c>
      <c r="G6" s="11">
        <f t="array" ref="G6">INDEX('!참조'!$B$3:$B$20,MATCH(H6,'!참조'!$C$3:$C$20,0))</f>
        <v>1</v>
      </c>
      <c r="H6" s="48" t="s">
        <v>14</v>
      </c>
      <c r="I6" s="49"/>
      <c r="J6" s="48"/>
      <c r="K6" s="50"/>
      <c r="L6" s="48"/>
      <c r="M6" s="50"/>
      <c r="N6" s="32"/>
    </row>
    <row r="7" spans="1:25" ht="16.5">
      <c r="A7" s="51">
        <v>1010051101</v>
      </c>
      <c r="B7" s="25" t="s">
        <v>89</v>
      </c>
      <c r="C7" s="42" t="s">
        <v>130</v>
      </c>
      <c r="D7" s="53" t="s">
        <v>107</v>
      </c>
      <c r="E7" s="11">
        <f t="array" ref="E7">INDEX('!참조'!$F$3:$F$30,MATCH(F7,'!참조'!$G$3:$G$30,0))</f>
        <v>2</v>
      </c>
      <c r="F7" s="47" t="s">
        <v>233</v>
      </c>
      <c r="G7" s="11">
        <f t="array" ref="G7">INDEX('!참조'!$B$3:$B$20,MATCH(H7,'!참조'!$C$3:$C$20,0))</f>
        <v>1</v>
      </c>
      <c r="H7" s="48" t="s">
        <v>14</v>
      </c>
      <c r="I7" s="49"/>
      <c r="J7" s="48"/>
      <c r="K7" s="50"/>
      <c r="L7" s="48"/>
      <c r="M7" s="50"/>
      <c r="N7" s="32"/>
    </row>
    <row r="8" spans="1:25" ht="16.5">
      <c r="A8" s="51">
        <v>1010051101</v>
      </c>
      <c r="B8" s="25" t="s">
        <v>89</v>
      </c>
      <c r="C8" s="42" t="s">
        <v>131</v>
      </c>
      <c r="D8" s="53" t="s">
        <v>107</v>
      </c>
      <c r="E8" s="11">
        <f t="array" ref="E8">INDEX('!참조'!$F$3:$F$30,MATCH(F8,'!참조'!$G$3:$G$30,0))</f>
        <v>3</v>
      </c>
      <c r="F8" s="47" t="s">
        <v>234</v>
      </c>
      <c r="G8" s="11">
        <f t="array" ref="G8">INDEX('!참조'!$B$3:$B$20,MATCH(H8,'!참조'!$C$3:$C$20,0))</f>
        <v>1</v>
      </c>
      <c r="H8" s="48" t="s">
        <v>14</v>
      </c>
      <c r="I8" s="49"/>
      <c r="J8" s="48"/>
      <c r="K8" s="50"/>
      <c r="L8" s="48"/>
      <c r="M8" s="50"/>
      <c r="N8" s="32"/>
    </row>
    <row r="9" spans="1:25" ht="16.5">
      <c r="A9" s="51">
        <v>1010051101</v>
      </c>
      <c r="B9" s="25" t="s">
        <v>89</v>
      </c>
      <c r="C9" s="42" t="s">
        <v>132</v>
      </c>
      <c r="D9" s="53" t="s">
        <v>107</v>
      </c>
      <c r="E9" s="11">
        <f t="array" ref="E9">INDEX('!참조'!$F$3:$F$30,MATCH(F9,'!참조'!$G$3:$G$30,0))</f>
        <v>4</v>
      </c>
      <c r="F9" s="47" t="s">
        <v>235</v>
      </c>
      <c r="G9" s="11">
        <f t="array" ref="G9">INDEX('!참조'!$B$3:$B$20,MATCH(H9,'!참조'!$C$3:$C$20,0))</f>
        <v>1</v>
      </c>
      <c r="H9" s="48" t="s">
        <v>14</v>
      </c>
      <c r="I9" s="49"/>
      <c r="J9" s="48"/>
      <c r="K9" s="50"/>
      <c r="L9" s="48"/>
      <c r="M9" s="50"/>
      <c r="N9" s="32"/>
    </row>
    <row r="10" spans="1:25" ht="16.5">
      <c r="A10" s="31">
        <v>1010051101</v>
      </c>
      <c r="B10" s="25" t="s">
        <v>89</v>
      </c>
      <c r="C10" s="42" t="s">
        <v>133</v>
      </c>
      <c r="D10" s="42" t="s">
        <v>107</v>
      </c>
      <c r="E10" s="11">
        <f t="array" ref="E10">INDEX('!참조'!$F$3:$F$30,MATCH(F10,'!참조'!$G$3:$G$30,0))</f>
        <v>5</v>
      </c>
      <c r="F10" s="47" t="s">
        <v>248</v>
      </c>
      <c r="G10" s="11">
        <f t="array" ref="G10">INDEX('!참조'!$B$3:$B$20,MATCH(H10,'!참조'!$C$3:$C$20,0))</f>
        <v>1</v>
      </c>
      <c r="H10" s="48" t="s">
        <v>14</v>
      </c>
      <c r="I10" s="49"/>
      <c r="J10" s="48"/>
      <c r="K10" s="50"/>
      <c r="L10" s="48"/>
      <c r="M10" s="50"/>
      <c r="N10" s="32"/>
    </row>
    <row r="11" spans="1:25" ht="16.5">
      <c r="A11" s="31">
        <v>1010051101</v>
      </c>
      <c r="B11" s="25" t="s">
        <v>89</v>
      </c>
      <c r="C11" s="42" t="s">
        <v>134</v>
      </c>
      <c r="D11" s="42" t="s">
        <v>107</v>
      </c>
      <c r="E11" s="11">
        <f t="array" ref="E11">INDEX('!참조'!$F$3:$F$30,MATCH(F11,'!참조'!$G$3:$G$30,0))</f>
        <v>6</v>
      </c>
      <c r="F11" s="47" t="s">
        <v>249</v>
      </c>
      <c r="G11" s="11">
        <f t="array" ref="G11">INDEX('!참조'!$B$3:$B$20,MATCH(H11,'!참조'!$C$3:$C$20,0))</f>
        <v>4</v>
      </c>
      <c r="H11" s="48" t="s">
        <v>30</v>
      </c>
      <c r="I11" s="49"/>
      <c r="J11" s="48"/>
      <c r="K11" s="50"/>
      <c r="L11" s="48"/>
      <c r="M11" s="50"/>
      <c r="N11" s="32"/>
    </row>
    <row r="12" spans="1:25" ht="16.5">
      <c r="A12" s="31">
        <v>1010051101</v>
      </c>
      <c r="B12" s="25" t="s">
        <v>89</v>
      </c>
      <c r="C12" s="42" t="s">
        <v>135</v>
      </c>
      <c r="D12" s="42" t="s">
        <v>107</v>
      </c>
      <c r="E12" s="11">
        <f t="array" ref="E12">INDEX('!참조'!$F$3:$F$30,MATCH(F12,'!참조'!$G$3:$G$30,0))</f>
        <v>7</v>
      </c>
      <c r="F12" s="47" t="s">
        <v>250</v>
      </c>
      <c r="G12" s="11">
        <f t="array" ref="G12">INDEX('!참조'!$B$3:$B$20,MATCH(H12,'!참조'!$C$3:$C$20,0))</f>
        <v>4</v>
      </c>
      <c r="H12" s="48" t="s">
        <v>30</v>
      </c>
      <c r="I12" s="49"/>
      <c r="J12" s="48"/>
      <c r="K12" s="50"/>
      <c r="L12" s="48"/>
      <c r="M12" s="50"/>
      <c r="N12" s="32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</row>
    <row r="13" spans="1:25" ht="16.5">
      <c r="A13" s="31">
        <v>1010051102</v>
      </c>
      <c r="B13" s="25" t="s">
        <v>136</v>
      </c>
      <c r="C13" s="42" t="s">
        <v>135</v>
      </c>
      <c r="D13" s="42" t="s">
        <v>107</v>
      </c>
      <c r="E13" s="11">
        <f t="array" ref="E13">INDEX('!참조'!$F$3:$F$30,MATCH(F13,'!참조'!$G$3:$G$30,0))</f>
        <v>8</v>
      </c>
      <c r="F13" s="47" t="s">
        <v>251</v>
      </c>
      <c r="G13" s="11">
        <f t="array" ref="G13">INDEX('!참조'!$B$3:$B$20,MATCH(H13,'!참조'!$C$3:$C$20,0))</f>
        <v>4</v>
      </c>
      <c r="H13" s="48" t="s">
        <v>30</v>
      </c>
      <c r="I13" s="49"/>
      <c r="J13" s="48"/>
      <c r="K13" s="50"/>
      <c r="L13" s="48"/>
      <c r="M13" s="50"/>
      <c r="N13" s="32"/>
    </row>
    <row r="14" spans="1:25" ht="17.25" thickBot="1">
      <c r="A14" s="33">
        <v>1010051103</v>
      </c>
      <c r="B14" s="26" t="s">
        <v>137</v>
      </c>
      <c r="C14" s="52" t="s">
        <v>135</v>
      </c>
      <c r="D14" s="52" t="s">
        <v>107</v>
      </c>
      <c r="E14" s="55">
        <f t="array" ref="E14">INDEX('!참조'!$F$3:$F$30,MATCH(F14,'!참조'!$G$3:$G$30,0))</f>
        <v>9</v>
      </c>
      <c r="F14" s="56" t="s">
        <v>252</v>
      </c>
      <c r="G14" s="55">
        <f t="array" ref="G14">INDEX('!참조'!$B$3:$B$20,MATCH(H14,'!참조'!$C$3:$C$20,0))</f>
        <v>4</v>
      </c>
      <c r="H14" s="57" t="s">
        <v>30</v>
      </c>
      <c r="I14" s="58"/>
      <c r="J14" s="57"/>
      <c r="K14" s="59"/>
      <c r="L14" s="57"/>
      <c r="M14" s="59"/>
      <c r="N14" s="3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0000000}">
          <x14:formula1>
            <xm:f>'!참조'!$C$4:$C$10</xm:f>
          </x14:formula1>
          <xm:sqref>H5:H14</xm:sqref>
        </x14:dataValidation>
        <x14:dataValidation type="list" allowBlank="1" showErrorMessage="1" xr:uid="{00000000-0002-0000-0500-000001000000}">
          <x14:formula1>
            <xm:f>'!참조'!$G$4:$G$30</xm:f>
          </x14:formula1>
          <xm:sqref>F5:F14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B60188-14D6-4E83-A2AB-BD0A18B215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16</vt:i4>
      </vt:variant>
    </vt:vector>
  </HeadingPairs>
  <TitlesOfParts>
    <vt:vector size="22" baseType="lpstr">
      <vt:lpstr>!참조</vt:lpstr>
      <vt:lpstr>l2d_char_skin</vt:lpstr>
      <vt:lpstr>l2d_love_state</vt:lpstr>
      <vt:lpstr>l2d_skin_ani_state</vt:lpstr>
      <vt:lpstr>l2d_interaction_base</vt:lpstr>
      <vt:lpstr>!l2d_interaction_memorial</vt:lpstr>
      <vt:lpstr>l2d_char_skin_id</vt:lpstr>
      <vt:lpstr>l2d_char_skin_info</vt:lpstr>
      <vt:lpstr>l2d_interaction_base_id</vt:lpstr>
      <vt:lpstr>l2d_interaction_memorial_id</vt:lpstr>
      <vt:lpstr>l2d_skin_ani_state_id</vt:lpstr>
      <vt:lpstr>l2d_skin_ani_state_info</vt:lpstr>
      <vt:lpstr>LOVE_LEVEL_TYPE_comment</vt:lpstr>
      <vt:lpstr>LOVE_LEVEL_TYPE_value</vt:lpstr>
      <vt:lpstr>me_chat_motion_data_id_comment</vt:lpstr>
      <vt:lpstr>me_chat_motion_data_id_value</vt:lpstr>
      <vt:lpstr>me_serifu_data_id_comment</vt:lpstr>
      <vt:lpstr>me_serifu_data_id_value</vt:lpstr>
      <vt:lpstr>TOUCH_BODY_TYPE_comment</vt:lpstr>
      <vt:lpstr>TOUCH_BODY_TYPE_value</vt:lpstr>
      <vt:lpstr>TOUCH_GESTURE_TYPE_comment</vt:lpstr>
      <vt:lpstr>TOUCH_GESTURE_TYPE_value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Rown</dc:creator>
  <cp:lastModifiedBy>박 혁로</cp:lastModifiedBy>
  <dcterms:created xsi:type="dcterms:W3CDTF">2015-06-05T18:19:34Z</dcterms:created>
  <dcterms:modified xsi:type="dcterms:W3CDTF">2024-03-08T03:29:09Z</dcterms:modified>
</cp:coreProperties>
</file>