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B3CE9AF-79CA-443A-A952-1838D647DA01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Q6" i="1"/>
  <c r="R6" i="1"/>
  <c r="S6" i="1"/>
  <c r="V14" i="1" l="1"/>
  <c r="U13" i="1"/>
  <c r="V13" i="1"/>
  <c r="W13" i="1"/>
  <c r="U14" i="1"/>
  <c r="W14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4" i="4" l="1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1" i="2" l="1"/>
  <c r="J13" i="2"/>
  <c r="J5" i="2"/>
  <c r="J7" i="2"/>
  <c r="J9" i="2"/>
  <c r="J10" i="2"/>
  <c r="J14" i="2"/>
  <c r="J12" i="2"/>
  <c r="J6" i="2"/>
  <c r="J15" i="2"/>
  <c r="J16" i="2"/>
  <c r="J17" i="2"/>
  <c r="J18" i="2"/>
  <c r="J19" i="2"/>
  <c r="J20" i="2"/>
  <c r="J21" i="2"/>
  <c r="J22" i="2"/>
  <c r="J23" i="2"/>
  <c r="J24" i="2"/>
  <c r="J25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B24" i="4"/>
  <c r="B23" i="4"/>
  <c r="B22" i="4"/>
  <c r="L11" i="2" l="1"/>
  <c r="L13" i="2"/>
  <c r="L25" i="2"/>
  <c r="L16" i="2"/>
  <c r="L6" i="2"/>
  <c r="L24" i="2"/>
  <c r="L23" i="2"/>
  <c r="L10" i="2"/>
  <c r="L22" i="2"/>
  <c r="L21" i="2"/>
  <c r="L7" i="2"/>
  <c r="L20" i="2"/>
  <c r="L19" i="2"/>
  <c r="L18" i="2"/>
  <c r="L17" i="2"/>
  <c r="L15" i="2"/>
  <c r="L14" i="2"/>
  <c r="L12" i="2"/>
  <c r="L9" i="2"/>
  <c r="L5" i="2"/>
  <c r="U8" i="1"/>
  <c r="V8" i="1"/>
  <c r="W8" i="1"/>
  <c r="U9" i="1"/>
  <c r="V9" i="1"/>
  <c r="W9" i="1"/>
  <c r="B18" i="4"/>
  <c r="B19" i="4"/>
  <c r="B9" i="4"/>
  <c r="B10" i="4"/>
  <c r="B11" i="4"/>
  <c r="B13" i="4"/>
  <c r="B14" i="4"/>
  <c r="B15" i="4"/>
  <c r="B16" i="4"/>
  <c r="B17" i="4"/>
  <c r="B20" i="4"/>
  <c r="B2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B10" i="6" s="1"/>
  <c r="V3" i="1"/>
  <c r="U3" i="1"/>
  <c r="W2" i="1"/>
  <c r="V2" i="1"/>
  <c r="U2" i="1"/>
  <c r="U1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8" i="5" l="1"/>
  <c r="B11" i="5"/>
  <c r="B13" i="5"/>
  <c r="B14" i="5"/>
  <c r="B5" i="6"/>
  <c r="B6" i="6"/>
  <c r="B7" i="6"/>
  <c r="B8" i="6"/>
  <c r="B9" i="6"/>
  <c r="B11" i="6"/>
  <c r="B12" i="6"/>
  <c r="D12" i="6"/>
  <c r="B6" i="5"/>
  <c r="B7" i="5"/>
  <c r="B5" i="5"/>
  <c r="B24" i="5"/>
  <c r="B23" i="5"/>
  <c r="B22" i="5"/>
  <c r="B21" i="5"/>
  <c r="B20" i="5"/>
  <c r="B19" i="5"/>
  <c r="B18" i="5"/>
  <c r="B17" i="5"/>
  <c r="B16" i="5"/>
  <c r="B15" i="5"/>
  <c r="B12" i="5"/>
  <c r="B9" i="5"/>
  <c r="B10" i="5"/>
  <c r="B26" i="5"/>
  <c r="B25" i="5"/>
  <c r="D11" i="6"/>
  <c r="D10" i="6"/>
  <c r="D9" i="6"/>
  <c r="D8" i="6"/>
  <c r="D7" i="6"/>
  <c r="D6" i="6"/>
  <c r="D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1" i="2" l="1"/>
  <c r="E8" i="2"/>
  <c r="E13" i="2"/>
  <c r="D11" i="5"/>
  <c r="D13" i="5"/>
  <c r="D14" i="5"/>
  <c r="D8" i="5"/>
  <c r="K12" i="6"/>
  <c r="D6" i="5"/>
  <c r="D7" i="5"/>
  <c r="E21" i="2"/>
  <c r="E6" i="2"/>
  <c r="E22" i="2"/>
  <c r="E20" i="2"/>
  <c r="E25" i="2"/>
  <c r="E19" i="2"/>
  <c r="E7" i="2"/>
  <c r="E23" i="2"/>
  <c r="E18" i="2"/>
  <c r="E10" i="2"/>
  <c r="E5" i="2"/>
  <c r="E17" i="2"/>
  <c r="E16" i="2"/>
  <c r="E15" i="2"/>
  <c r="E9" i="2"/>
  <c r="E24" i="2"/>
  <c r="E14" i="2"/>
  <c r="E12" i="2"/>
  <c r="K11" i="6"/>
  <c r="K10" i="6"/>
  <c r="D10" i="5"/>
  <c r="K9" i="6"/>
  <c r="D9" i="5"/>
  <c r="K8" i="6"/>
  <c r="K7" i="6"/>
  <c r="K6" i="6"/>
  <c r="D5" i="5"/>
  <c r="K5" i="6"/>
  <c r="D26" i="5"/>
  <c r="D25" i="5"/>
  <c r="D24" i="5"/>
  <c r="D23" i="5"/>
  <c r="D22" i="5"/>
  <c r="D20" i="5"/>
  <c r="D18" i="5"/>
  <c r="D16" i="5"/>
  <c r="D19" i="5"/>
  <c r="D17" i="5"/>
  <c r="D15" i="5"/>
  <c r="D12" i="5"/>
  <c r="D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<sst xmlns="http://schemas.openxmlformats.org/spreadsheetml/2006/main" count="508" uniqueCount="261">
  <si>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</si>
  <si>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</si>
  <si>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</si>
  <si>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</si>
  <si>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</si>
  <si>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</si>
  <si>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</si>
  <si>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</si>
  <si>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</si>
  <si>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</si>
  <si>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</si>
  <si>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</si>
  <si>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</si>
  <si>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</si>
  <si>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</si>
  <si>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</si>
  <si>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</si>
  <si>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</si>
  <si>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</si>
  <si>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</si>
  <si>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</si>
  <si>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</si>
  <si>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</si>
  <si>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</si>
  <si>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</si>
  <si>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</si>
  <si>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</si>
  <si>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</si>
  <si>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</si>
  <si>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</si>
  <si>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</si>
  <si>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</si>
  <si>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</si>
  <si>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</si>
  <si>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</si>
  <si>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</si>
  <si>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</si>
  <si>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</si>
  <si>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</si>
  <si>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</si>
  <si>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</si>
  <si>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</si>
  <si>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</si>
  <si>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</si>
  <si>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</si>
  <si>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</si>
  <si>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</si>
  <si>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</si>
  <si>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</si>
  <si>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</si>
  <si>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</si>
  <si>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</si>
  <si>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</si>
  <si>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</si>
  <si>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</si>
  <si>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</si>
  <si>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</si>
  <si>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</si>
  <si>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</si>
  <si>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</si>
  <si>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</si>
  <si>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</si>
  <si>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</si>
  <si>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</si>
  <si>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</si>
  <si>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</si>
  <si>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</si>
  <si>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</si>
  <si>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</si>
  <si>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</si>
  <si>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</si>
  <si>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</si>
  <si>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</si>
  <si>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</si>
  <si>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</si>
  <si>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</si>
  <si>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</si>
  <si>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</si>
  <si>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</si>
  <si>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</si>
  <si>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</si>
  <si>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</si>
  <si>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</si>
  <si>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</si>
  <si>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</si>
  <si>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</si>
  <si>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</si>
  <si>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</si>
  <si>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</si>
  <si>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</si>
  <si>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</si>
  <si>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</si>
  <si>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</si>
  <si>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</si>
  <si>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</si>
  <si>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</si>
  <si>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</si>
  <si>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</si>
  <si>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</si>
  <si>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</si>
  <si>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</si>
  <si>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</si>
  <si>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</si>
  <si>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</si>
  <si>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</si>
  <si>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</si>
  <si>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</si>
  <si>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</si>
  <si>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</si>
  <si>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</si>
  <si>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</si>
  <si>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</si>
  <si>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</si>
  <si>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</si>
  <si>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</si>
  <si>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</si>
  <si>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</si>
  <si>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</si>
  <si>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</si>
  <si>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</si>
  <si>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</si>
  <si>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</si>
  <si>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</si>
  <si>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</si>
  <si>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</si>
  <si>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</si>
  <si>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</si>
  <si>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</si>
  <si>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</si>
  <si>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</si>
  <si>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</si>
  <si>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</si>
  <si>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</si>
  <si>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</si>
  <si>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</si>
  <si>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</si>
  <si>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</si>
  <si>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</si>
  <si>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</si>
  <si>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</si>
  <si>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</si>
  <si>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</si>
  <si>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</si>
  <si>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</si>
  <si>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</si>
  <si>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</si>
  <si>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</si>
  <si>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</si>
  <si>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</si>
  <si>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</si>
  <si>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</si>
  <si>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</si>
  <si>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</si>
  <si>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</si>
  <si>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</si>
  <si>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</si>
  <si>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</si>
  <si>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</si>
  <si>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</si>
  <si>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</si>
  <si>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</si>
  <si>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</si>
  <si>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</si>
  <si>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</si>
  <si>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</si>
  <si>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</si>
  <si>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</si>
  <si>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</si>
  <si>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</si>
  <si>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</si>
  <si>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</si>
  <si>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</si>
  <si>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</si>
  <si>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</si>
  <si>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</si>
  <si>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</si>
  <si>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</si>
  <si>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</si>
  <si>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</si>
  <si>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</si>
  <si>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</si>
  <si>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</si>
  <si>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</si>
  <si>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</si>
  <si>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</si>
  <si>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</si>
  <si>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</si>
  <si>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</si>
  <si>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</si>
  <si>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</si>
  <si>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</si>
  <si>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</si>
  <si>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</si>
  <si>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</si>
  <si>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</si>
  <si>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</si>
  <si>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</si>
  <si>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</si>
  <si>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</si>
  <si>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</si>
  <si>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</si>
  <si>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</si>
  <si>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</si>
  <si>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</si>
  <si>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</si>
  <si>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</si>
  <si>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</si>
  <si>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</si>
  <si>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</si>
  <si>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</si>
  <si>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</si>
  <si>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</si>
  <si>
    <t>힐러/궁극기/원거리 스킬/전체 체력 회복</t>
    <phoneticPr fontId="1" type="noConversion"/>
  </si>
  <si>
    <t>special skill</t>
    <phoneticPr fontId="1" type="noConversion"/>
  </si>
  <si>
    <t>스킬 타입(기획)</t>
    <phoneticPr fontId="1" type="noConversion"/>
  </si>
  <si>
    <t>string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</si>
  <si>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</si>
  <si>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</si>
  <si>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</si>
  <si>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</si>
  <si>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</si>
  <si>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</si>
  <si>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</si>
  <si>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</si>
  <si>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</si>
  <si>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2 타겟 뒤로 지정 반경내에 감지되는 타겟 검사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</si>
  <si>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</si>
  <si>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</si>
  <si>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</si>
  <si>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</si>
  <si>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</si>
  <si>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110 공격력 방어력 스탯 교환</t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</si>
  <si>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</si>
  <si>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</si>
  <si>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</si>
  <si>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라이라/궁극기/원거리 스킬/연사</t>
    <phoneticPr fontId="1" type="noConversion"/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</si>
  <si>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</si>
  <si>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</si>
  <si>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</si>
  <si>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</si>
  <si>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</si>
  <si>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</si>
  <si>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</si>
  <si>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</si>
  <si>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</si>
  <si>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</si>
  <si>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</si>
  <si>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</si>
  <si>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</si>
  <si>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</si>
  <si>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</si>
  <si>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3 빈 이펙트(일회성 효과는 없음)</t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</si>
  <si>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</si>
  <si>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</si>
  <si>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</si>
  <si>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</si>
  <si>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</si>
  <si>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</si>
  <si>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int</t>
    <phoneticPr fontId="1" type="noConversion"/>
  </si>
  <si>
    <t>target_skill_id</t>
    <phoneticPr fontId="1" type="noConversion"/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</si>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</sst>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  <row r="15">
          <cell r="A15" t="str">
            <v>EXCHANGE_ATK_DEF</v>
          </cell>
          <cell r="B15">
            <v>110</v>
          </cell>
          <cell r="C15" t="str">
            <v>110 공격력 방어력 스탯 교환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0"/>
  <sheetViews>
    <sheetView topLeftCell="D1" workbookViewId="0">
      <selection activeCell="Q4" sqref="Q4:S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4" t="str">
        <f>'[1]@onetime_effect_type'!$A7</f>
        <v>NONE_EFFECT</v>
      </c>
      <c r="R6" s="4">
        <f>'[1]@onetime_effect_type'!$B7</f>
        <v>3</v>
      </c>
      <c r="S6" s="4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U14" s="4" t="str">
        <f>'[1]@duration_effect_type'!$A15</f>
        <v>EXCHANGE_ATK_DEF</v>
      </c>
      <c r="V14" s="4">
        <f>'[1]@duration_effect_type'!$B15</f>
        <v>110</v>
      </c>
      <c r="W14" s="4" t="str">
        <f>'[1]@duration_effect_type'!$C15</f>
        <v>110 공격력 방어력 스탯 교환</v>
      </c>
    </row>
    <row r="15" spans="1:39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</row>
    <row r="16" spans="1:39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</row>
    <row r="17" spans="1: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</row>
    <row r="18" spans="1: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</row>
    <row r="19" spans="1: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</row>
    <row r="20" spans="1: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</v>
      </c>
    </row>
    <row r="21" spans="1: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</row>
    <row r="22" spans="1: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</row>
    <row r="23" spans="1: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</row>
    <row r="24" spans="1: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</row>
    <row r="25" spans="1: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</row>
    <row r="26" spans="1: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</row>
    <row r="27" spans="1: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</row>
    <row r="28" spans="1: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</row>
    <row r="29" spans="1: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</row>
    <row r="30" spans="1: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</row>
    <row r="31" spans="1: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</row>
    <row r="32" spans="1: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</row>
    <row r="33" spans="1: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</row>
    <row r="34" spans="1: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</row>
    <row r="35" spans="1: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</row>
    <row r="36" spans="1: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</row>
    <row r="37" spans="1: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4"/>
  <sheetViews>
    <sheetView workbookViewId="0">
      <selection activeCell="K12" sqref="K12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124</v>
      </c>
      <c r="F2" s="8" t="s">
        <v>214</v>
      </c>
      <c r="G2" s="1" t="s">
        <v>26</v>
      </c>
      <c r="H2" s="1" t="s">
        <v>257</v>
      </c>
      <c r="I2" s="1" t="s">
        <v>25</v>
      </c>
      <c r="J2" s="1" t="s">
        <v>79</v>
      </c>
      <c r="K2" s="1" t="s">
        <v>196</v>
      </c>
    </row>
    <row r="3" spans="1:11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125</v>
      </c>
      <c r="F3" s="2" t="s">
        <v>215</v>
      </c>
      <c r="G3" s="2" t="s">
        <v>4</v>
      </c>
      <c r="H3" s="2" t="s">
        <v>258</v>
      </c>
      <c r="I3" s="2" t="s">
        <v>4</v>
      </c>
      <c r="J3" s="2" t="s">
        <v>4</v>
      </c>
      <c r="K3" s="2" t="s">
        <v>197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217</v>
      </c>
      <c r="F4" s="3" t="s">
        <v>216</v>
      </c>
      <c r="G4" s="3" t="s">
        <v>27</v>
      </c>
      <c r="H4" s="3" t="s">
        <v>259</v>
      </c>
      <c r="I4" s="3" t="s">
        <v>24</v>
      </c>
      <c r="J4" s="3" t="s">
        <v>80</v>
      </c>
      <c r="K4" s="3" t="s">
        <v>198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8" t="s">
        <v>218</v>
      </c>
      <c r="G5" s="18" t="s">
        <v>187</v>
      </c>
      <c r="H5" s="18">
        <v>0</v>
      </c>
      <c r="I5" s="46" t="s">
        <v>203</v>
      </c>
      <c r="J5" s="18" t="s">
        <v>202</v>
      </c>
      <c r="K5" s="4" t="s">
        <v>193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8" t="s">
        <v>219</v>
      </c>
      <c r="G6" s="18" t="s">
        <v>145</v>
      </c>
      <c r="H6" s="18">
        <v>0</v>
      </c>
      <c r="I6" s="46" t="s">
        <v>203</v>
      </c>
      <c r="J6" s="18" t="s">
        <v>185</v>
      </c>
      <c r="K6" s="4" t="s">
        <v>194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8" t="s">
        <v>220</v>
      </c>
      <c r="G7" s="18" t="s">
        <v>187</v>
      </c>
      <c r="H7" s="18">
        <v>0</v>
      </c>
      <c r="I7" s="46" t="s">
        <v>203</v>
      </c>
      <c r="J7" s="18" t="s">
        <v>186</v>
      </c>
      <c r="K7" s="4" t="s">
        <v>195</v>
      </c>
    </row>
    <row r="8" spans="1:11" x14ac:dyDescent="0.3">
      <c r="A8" s="7">
        <v>100004</v>
      </c>
      <c r="B8" s="18" t="s">
        <v>212</v>
      </c>
      <c r="C8" s="18" t="s">
        <v>213</v>
      </c>
      <c r="D8" s="19">
        <v>15</v>
      </c>
      <c r="E8" s="18">
        <f>INDEX('!참조_ENUM'!$AL$3:$AL$7,MATCH(F8,'!참조_ENUM'!$AM$3:$AM$7,0))</f>
        <v>4</v>
      </c>
      <c r="F8" s="48" t="s">
        <v>221</v>
      </c>
      <c r="G8" s="18" t="s">
        <v>222</v>
      </c>
      <c r="H8" s="18">
        <v>100004</v>
      </c>
      <c r="I8" s="46" t="s">
        <v>203</v>
      </c>
      <c r="J8" s="18" t="s">
        <v>223</v>
      </c>
      <c r="K8" s="4"/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8" t="s">
        <v>218</v>
      </c>
      <c r="G9" s="18" t="s">
        <v>136</v>
      </c>
      <c r="H9" s="18">
        <v>0</v>
      </c>
      <c r="I9" s="46" t="s">
        <v>203</v>
      </c>
      <c r="J9" s="18" t="s">
        <v>202</v>
      </c>
      <c r="K9" s="4" t="s">
        <v>232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8" t="s">
        <v>219</v>
      </c>
      <c r="G10" s="18" t="s">
        <v>137</v>
      </c>
      <c r="H10" s="18">
        <v>0</v>
      </c>
      <c r="I10" s="46" t="s">
        <v>203</v>
      </c>
      <c r="J10" s="18" t="s">
        <v>185</v>
      </c>
      <c r="K10" s="4" t="s">
        <v>233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8" t="s">
        <v>220</v>
      </c>
      <c r="G11" s="18" t="s">
        <v>138</v>
      </c>
      <c r="H11" s="18">
        <v>0</v>
      </c>
      <c r="I11" s="46" t="s">
        <v>203</v>
      </c>
      <c r="J11" s="18" t="s">
        <v>186</v>
      </c>
      <c r="K11" s="4" t="s">
        <v>234</v>
      </c>
    </row>
    <row r="12" spans="1:11" x14ac:dyDescent="0.3">
      <c r="A12" s="7">
        <v>100104</v>
      </c>
      <c r="B12" s="18" t="s">
        <v>235</v>
      </c>
      <c r="C12" s="18" t="s">
        <v>236</v>
      </c>
      <c r="D12" s="19">
        <v>16</v>
      </c>
      <c r="E12" s="18">
        <f>INDEX('!참조_ENUM'!$AL$3:$AL$7,MATCH(F12,'!참조_ENUM'!$AM$3:$AM$7,0))</f>
        <v>4</v>
      </c>
      <c r="F12" s="48" t="s">
        <v>221</v>
      </c>
      <c r="G12" s="18" t="s">
        <v>237</v>
      </c>
      <c r="H12" s="18">
        <v>100105</v>
      </c>
      <c r="I12" s="46" t="s">
        <v>203</v>
      </c>
      <c r="J12" s="18" t="s">
        <v>223</v>
      </c>
      <c r="K12" s="4"/>
    </row>
    <row r="13" spans="1:11" x14ac:dyDescent="0.3">
      <c r="A13" s="7">
        <v>100201</v>
      </c>
      <c r="B13" s="18" t="str">
        <f>VLOOKUP(A13,pc_skill_data!$B:$C,2,)</f>
        <v>원딜/일반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8" t="s">
        <v>218</v>
      </c>
      <c r="G13" s="18" t="s">
        <v>139</v>
      </c>
      <c r="H13" s="18">
        <v>0</v>
      </c>
      <c r="I13" s="46" t="s">
        <v>203</v>
      </c>
      <c r="J13" s="18" t="s">
        <v>147</v>
      </c>
      <c r="K13" s="4"/>
    </row>
    <row r="14" spans="1:11" x14ac:dyDescent="0.3">
      <c r="A14" s="7">
        <v>100202</v>
      </c>
      <c r="B14" s="18" t="str">
        <f>VLOOKUP(A14,pc_skill_data!$B:$C,2,)</f>
        <v>원딜/스킬1/대미지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8" t="s">
        <v>219</v>
      </c>
      <c r="G14" s="18" t="s">
        <v>140</v>
      </c>
      <c r="H14" s="18">
        <v>0</v>
      </c>
      <c r="I14" s="46" t="s">
        <v>203</v>
      </c>
      <c r="J14" s="18" t="s">
        <v>146</v>
      </c>
      <c r="K14" s="4"/>
    </row>
    <row r="15" spans="1:11" x14ac:dyDescent="0.3">
      <c r="A15" s="7">
        <v>100203</v>
      </c>
      <c r="B15" s="18" t="str">
        <f>VLOOKUP(A15,pc_skill_data!$B:$C,2,)</f>
        <v>원딜/스킬2/범위공격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8" t="s">
        <v>220</v>
      </c>
      <c r="G15" s="18" t="s">
        <v>143</v>
      </c>
      <c r="H15" s="18">
        <v>0</v>
      </c>
      <c r="I15" s="46" t="s">
        <v>203</v>
      </c>
      <c r="J15" s="18" t="s">
        <v>148</v>
      </c>
      <c r="K15" s="4"/>
    </row>
    <row r="16" spans="1:11" x14ac:dyDescent="0.3">
      <c r="A16" s="7">
        <v>100301</v>
      </c>
      <c r="B16" s="18" t="str">
        <f>VLOOKUP(A16,pc_skill_data!$B:$C,2,)</f>
        <v>원서폿/일반</v>
      </c>
      <c r="C16" s="18" t="s">
        <v>115</v>
      </c>
      <c r="D16" s="19">
        <v>2</v>
      </c>
      <c r="E16" s="18">
        <f>INDEX('!참조_ENUM'!$AL$3:$AL$7,MATCH(F16,'!참조_ENUM'!$AM$3:$AM$7,0))</f>
        <v>1</v>
      </c>
      <c r="F16" s="48" t="s">
        <v>218</v>
      </c>
      <c r="G16" s="18" t="s">
        <v>141</v>
      </c>
      <c r="H16" s="18">
        <v>0</v>
      </c>
      <c r="I16" s="46" t="s">
        <v>203</v>
      </c>
      <c r="J16" s="18" t="s">
        <v>147</v>
      </c>
      <c r="K16" s="4"/>
    </row>
    <row r="17" spans="1:11" x14ac:dyDescent="0.3">
      <c r="A17" s="7">
        <v>100302</v>
      </c>
      <c r="B17" s="18" t="str">
        <f>VLOOKUP(A17,pc_skill_data!$B:$C,2,)</f>
        <v>원서폿/스킬1/전방 방어력 감소(20%)</v>
      </c>
      <c r="C17" s="18" t="s">
        <v>116</v>
      </c>
      <c r="D17" s="19">
        <v>2</v>
      </c>
      <c r="E17" s="18">
        <f>INDEX('!참조_ENUM'!$AL$3:$AL$7,MATCH(F17,'!참조_ENUM'!$AM$3:$AM$7,0))</f>
        <v>2</v>
      </c>
      <c r="F17" s="48" t="s">
        <v>219</v>
      </c>
      <c r="G17" s="18" t="s">
        <v>142</v>
      </c>
      <c r="H17" s="18">
        <v>0</v>
      </c>
      <c r="I17" s="46" t="s">
        <v>203</v>
      </c>
      <c r="J17" s="18" t="s">
        <v>146</v>
      </c>
      <c r="K17" s="4"/>
    </row>
    <row r="18" spans="1:11" x14ac:dyDescent="0.3">
      <c r="A18" s="7">
        <v>100303</v>
      </c>
      <c r="B18" s="18" t="str">
        <f>VLOOKUP(A18,pc_skill_data!$B:$C,2,)</f>
        <v>원서폿/스킬2/대미지 (공격력 120%)</v>
      </c>
      <c r="C18" s="18" t="s">
        <v>117</v>
      </c>
      <c r="D18" s="19">
        <v>2</v>
      </c>
      <c r="E18" s="18">
        <f>INDEX('!참조_ENUM'!$AL$3:$AL$7,MATCH(F18,'!참조_ENUM'!$AM$3:$AM$7,0))</f>
        <v>3</v>
      </c>
      <c r="F18" s="48" t="s">
        <v>220</v>
      </c>
      <c r="G18" s="18" t="s">
        <v>144</v>
      </c>
      <c r="H18" s="18">
        <v>0</v>
      </c>
      <c r="I18" s="46" t="s">
        <v>203</v>
      </c>
      <c r="J18" s="18" t="s">
        <v>148</v>
      </c>
      <c r="K18" s="4"/>
    </row>
    <row r="19" spans="1:11" x14ac:dyDescent="0.3">
      <c r="A19" s="7">
        <v>100401</v>
      </c>
      <c r="B19" s="18" t="str">
        <f>VLOOKUP(A19,pc_skill_data!$B:$C,2,)</f>
        <v>원힐/일반</v>
      </c>
      <c r="C19" s="18" t="s">
        <v>118</v>
      </c>
      <c r="D19" s="19">
        <v>2</v>
      </c>
      <c r="E19" s="18">
        <f>INDEX('!참조_ENUM'!$AL$3:$AL$7,MATCH(F19,'!참조_ENUM'!$AM$3:$AM$7,0))</f>
        <v>1</v>
      </c>
      <c r="F19" s="48" t="s">
        <v>218</v>
      </c>
      <c r="G19" s="18" t="s">
        <v>140</v>
      </c>
      <c r="H19" s="18">
        <v>0</v>
      </c>
      <c r="I19" s="46" t="s">
        <v>203</v>
      </c>
      <c r="J19" s="18" t="s">
        <v>147</v>
      </c>
      <c r="K19" s="4"/>
    </row>
    <row r="20" spans="1:11" x14ac:dyDescent="0.3">
      <c r="A20" s="7">
        <v>100402</v>
      </c>
      <c r="B20" s="18" t="str">
        <f>VLOOKUP(A20,pc_skill_data!$B:$C,2,)</f>
        <v>원힐/스킬1/체력이 가장 낮은 아군 회복(최대 체력 30%)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8" t="s">
        <v>219</v>
      </c>
      <c r="G20" s="18" t="s">
        <v>145</v>
      </c>
      <c r="H20" s="18">
        <v>0</v>
      </c>
      <c r="I20" s="46" t="s">
        <v>203</v>
      </c>
      <c r="J20" s="4" t="s">
        <v>146</v>
      </c>
      <c r="K20" s="4"/>
    </row>
    <row r="21" spans="1:11" x14ac:dyDescent="0.3">
      <c r="A21" s="7">
        <v>100403</v>
      </c>
      <c r="B21" s="18" t="str">
        <f>VLOOKUP(A21,pc_skill_data!$B:$C,2,)</f>
        <v>원힐/스킬2/대미지 (스킬 대미지 120%)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8" t="s">
        <v>220</v>
      </c>
      <c r="G21" s="18" t="s">
        <v>140</v>
      </c>
      <c r="H21" s="18">
        <v>0</v>
      </c>
      <c r="I21" s="46" t="s">
        <v>203</v>
      </c>
      <c r="J21" s="4" t="s">
        <v>148</v>
      </c>
      <c r="K21" s="4"/>
    </row>
    <row r="22" spans="1:11" x14ac:dyDescent="0.3">
      <c r="A22" s="7">
        <v>100501</v>
      </c>
      <c r="B22" s="18" t="str">
        <f>VLOOKUP(A22,pc_skill_data!$B:$C,2,)</f>
        <v>원딜/일반</v>
      </c>
      <c r="C22" s="18" t="s">
        <v>118</v>
      </c>
      <c r="D22" s="19">
        <v>2</v>
      </c>
      <c r="E22" s="18">
        <f>INDEX('!참조_ENUM'!$AL$3:$AL$7,MATCH(F22,'!참조_ENUM'!$AM$3:$AM$7,0))</f>
        <v>1</v>
      </c>
      <c r="F22" s="48" t="s">
        <v>218</v>
      </c>
      <c r="G22" s="18" t="s">
        <v>140</v>
      </c>
      <c r="H22" s="18">
        <v>0</v>
      </c>
      <c r="I22" s="46" t="s">
        <v>203</v>
      </c>
      <c r="J22" s="18" t="s">
        <v>147</v>
      </c>
      <c r="K22" s="4"/>
    </row>
    <row r="23" spans="1:11" x14ac:dyDescent="0.3">
      <c r="A23" s="7">
        <v>100502</v>
      </c>
      <c r="B23" s="18" t="str">
        <f>VLOOKUP(A23,pc_skill_data!$B:$C,2,)</f>
        <v>원딜/전방/공격력 감소(15%)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8" t="s">
        <v>219</v>
      </c>
      <c r="G23" s="18" t="s">
        <v>159</v>
      </c>
      <c r="H23" s="18">
        <v>0</v>
      </c>
      <c r="I23" s="46" t="s">
        <v>203</v>
      </c>
      <c r="J23" s="18" t="s">
        <v>146</v>
      </c>
      <c r="K23" s="4"/>
    </row>
    <row r="24" spans="1:11" x14ac:dyDescent="0.3">
      <c r="A24" s="7">
        <v>100503</v>
      </c>
      <c r="B24" s="18" t="str">
        <f>VLOOKUP(A24,pc_skill_data!$B:$C,2,)</f>
        <v>원딜/스킬2/대미지 (스킬 대미지 130%)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8" t="s">
        <v>220</v>
      </c>
      <c r="G24" s="18" t="s">
        <v>160</v>
      </c>
      <c r="H24" s="18">
        <v>0</v>
      </c>
      <c r="I24" s="46" t="s">
        <v>203</v>
      </c>
      <c r="J24" s="4" t="s">
        <v>148</v>
      </c>
      <c r="K24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5"/>
  <sheetViews>
    <sheetView tabSelected="1"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U11" sqref="U11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9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2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151</v>
      </c>
      <c r="J2" s="1" t="s">
        <v>206</v>
      </c>
      <c r="K2" s="1" t="s">
        <v>207</v>
      </c>
      <c r="L2" s="1" t="s">
        <v>126</v>
      </c>
      <c r="M2" s="1" t="s">
        <v>129</v>
      </c>
      <c r="N2" s="1" t="s">
        <v>133</v>
      </c>
      <c r="O2" s="1" t="s">
        <v>131</v>
      </c>
      <c r="P2" s="1" t="s">
        <v>84</v>
      </c>
      <c r="Q2" s="53" t="s">
        <v>69</v>
      </c>
      <c r="R2" s="1" t="s">
        <v>70</v>
      </c>
      <c r="S2" s="1" t="s">
        <v>163</v>
      </c>
      <c r="T2" s="1" t="s">
        <v>165</v>
      </c>
      <c r="U2" s="1" t="s">
        <v>85</v>
      </c>
      <c r="V2" s="1" t="s">
        <v>190</v>
      </c>
    </row>
    <row r="3" spans="1:22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205</v>
      </c>
      <c r="K3" s="11" t="s">
        <v>204</v>
      </c>
      <c r="L3" s="11" t="s">
        <v>127</v>
      </c>
      <c r="M3" s="11" t="s">
        <v>4</v>
      </c>
      <c r="N3" s="11" t="s">
        <v>0</v>
      </c>
      <c r="O3" s="11" t="s">
        <v>8</v>
      </c>
      <c r="P3" s="11" t="s">
        <v>71</v>
      </c>
      <c r="Q3" s="54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152</v>
      </c>
      <c r="J4" s="20" t="s">
        <v>208</v>
      </c>
      <c r="K4" s="20" t="s">
        <v>209</v>
      </c>
      <c r="L4" s="20" t="s">
        <v>128</v>
      </c>
      <c r="M4" s="20" t="s">
        <v>130</v>
      </c>
      <c r="N4" s="20" t="s">
        <v>134</v>
      </c>
      <c r="O4" s="20" t="s">
        <v>132</v>
      </c>
      <c r="P4" s="20" t="s">
        <v>83</v>
      </c>
      <c r="Q4" s="55" t="s">
        <v>72</v>
      </c>
      <c r="R4" s="20" t="s">
        <v>73</v>
      </c>
      <c r="S4" s="20" t="s">
        <v>164</v>
      </c>
      <c r="T4" s="20" t="s">
        <v>166</v>
      </c>
      <c r="U4" s="20" t="s">
        <v>86</v>
      </c>
      <c r="V4" s="20" t="s">
        <v>189</v>
      </c>
    </row>
    <row r="5" spans="1:22" ht="20.100000000000001" customHeight="1" x14ac:dyDescent="0.3">
      <c r="A5" s="24">
        <v>100001</v>
      </c>
      <c r="B5" s="22">
        <v>100001</v>
      </c>
      <c r="C5" s="36" t="s">
        <v>226</v>
      </c>
      <c r="D5" s="22">
        <v>1</v>
      </c>
      <c r="E5" s="22">
        <f>INDEX('!참조_ENUM'!$B$3:$B$80,MATCH(F5,'!참조_ENUM'!$C$3:$C$80,0))</f>
        <v>6</v>
      </c>
      <c r="F5" s="32" t="s">
        <v>167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170</v>
      </c>
      <c r="L5" s="25">
        <f>INDEX('!참조_ENUM'!$AD$3:$AD$5,MATCH(M5,'!참조_ENUM'!$AE$3:$AE$5,0))</f>
        <v>0</v>
      </c>
      <c r="M5" s="43" t="s">
        <v>170</v>
      </c>
      <c r="N5" s="25">
        <v>0</v>
      </c>
      <c r="O5" s="25">
        <v>0</v>
      </c>
      <c r="P5" s="22">
        <v>100</v>
      </c>
      <c r="Q5" s="56" t="s">
        <v>253</v>
      </c>
      <c r="R5" s="25">
        <v>0</v>
      </c>
      <c r="S5" s="25">
        <v>0</v>
      </c>
      <c r="T5" s="25">
        <v>0</v>
      </c>
      <c r="U5" s="25" t="s">
        <v>191</v>
      </c>
      <c r="V5" s="25"/>
    </row>
    <row r="6" spans="1:22" ht="20.100000000000001" customHeight="1" x14ac:dyDescent="0.3">
      <c r="A6" s="26">
        <v>100002</v>
      </c>
      <c r="B6" s="7">
        <v>100002</v>
      </c>
      <c r="C6" s="37" t="s">
        <v>227</v>
      </c>
      <c r="D6" s="7">
        <v>0</v>
      </c>
      <c r="E6" s="7">
        <f>INDEX('!참조_ENUM'!$B$3:$B$80,MATCH(F6,'!참조_ENUM'!$C$3:$C$80,0))</f>
        <v>3001</v>
      </c>
      <c r="F6" s="33" t="s">
        <v>188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170</v>
      </c>
      <c r="L6" s="4">
        <f>INDEX('!참조_ENUM'!$AD$3:$AD$5,MATCH(M6,'!참조_ENUM'!$AE$3:$AE$5,0))</f>
        <v>0</v>
      </c>
      <c r="M6" s="44" t="s">
        <v>170</v>
      </c>
      <c r="N6" s="4">
        <v>0</v>
      </c>
      <c r="O6" s="4">
        <v>0</v>
      </c>
      <c r="P6" s="7">
        <v>100</v>
      </c>
      <c r="Q6" s="57" t="s">
        <v>254</v>
      </c>
      <c r="R6" s="4">
        <v>0</v>
      </c>
      <c r="S6" s="4">
        <v>0</v>
      </c>
      <c r="T6" s="4">
        <v>0</v>
      </c>
      <c r="U6" s="4" t="s">
        <v>192</v>
      </c>
      <c r="V6" s="4"/>
    </row>
    <row r="7" spans="1:22" ht="20.100000000000001" customHeight="1" x14ac:dyDescent="0.3">
      <c r="A7" s="26">
        <v>100003</v>
      </c>
      <c r="B7" s="7">
        <v>100003</v>
      </c>
      <c r="C7" s="37" t="s">
        <v>228</v>
      </c>
      <c r="D7" s="7">
        <v>1</v>
      </c>
      <c r="E7" s="7">
        <f>INDEX('!참조_ENUM'!$B$3:$B$80,MATCH(F7,'!참조_ENUM'!$C$3:$C$80,0))</f>
        <v>6</v>
      </c>
      <c r="F7" s="33" t="s">
        <v>167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8" t="s">
        <v>170</v>
      </c>
      <c r="L7" s="4">
        <f>INDEX('!참조_ENUM'!$AD$3:$AD$5,MATCH(M7,'!참조_ENUM'!$AE$3:$AE$5,0))</f>
        <v>0</v>
      </c>
      <c r="M7" s="44" t="s">
        <v>170</v>
      </c>
      <c r="N7" s="4">
        <v>0</v>
      </c>
      <c r="O7" s="4">
        <v>0</v>
      </c>
      <c r="P7" s="7">
        <v>100</v>
      </c>
      <c r="Q7" s="57" t="s">
        <v>255</v>
      </c>
      <c r="R7" s="4">
        <v>0</v>
      </c>
      <c r="S7" s="4">
        <v>0</v>
      </c>
      <c r="T7" s="4">
        <v>0</v>
      </c>
      <c r="U7" s="4" t="s">
        <v>191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38" t="s">
        <v>229</v>
      </c>
      <c r="D8" s="23">
        <v>0</v>
      </c>
      <c r="E8" s="23">
        <f>INDEX('!참조_ENUM'!$B$3:$B$80,MATCH(F8,'!참조_ENUM'!$C$3:$C$80,0))</f>
        <v>2</v>
      </c>
      <c r="F8" s="34" t="s">
        <v>224</v>
      </c>
      <c r="G8" s="23">
        <v>0</v>
      </c>
      <c r="H8" s="23">
        <v>5</v>
      </c>
      <c r="I8" s="23">
        <v>0</v>
      </c>
      <c r="J8" s="23">
        <v>0</v>
      </c>
      <c r="K8" s="49" t="s">
        <v>170</v>
      </c>
      <c r="L8" s="28">
        <v>0</v>
      </c>
      <c r="M8" s="45" t="s">
        <v>170</v>
      </c>
      <c r="N8" s="28">
        <v>0</v>
      </c>
      <c r="O8" s="28">
        <v>0</v>
      </c>
      <c r="P8" s="23">
        <v>100</v>
      </c>
      <c r="Q8" s="58" t="s">
        <v>256</v>
      </c>
      <c r="R8" s="28">
        <v>0</v>
      </c>
      <c r="S8" s="28">
        <v>0</v>
      </c>
      <c r="T8" s="28">
        <v>0</v>
      </c>
      <c r="U8" s="28" t="s">
        <v>192</v>
      </c>
      <c r="V8" s="28"/>
    </row>
    <row r="9" spans="1:22" ht="20.100000000000001" customHeight="1" x14ac:dyDescent="0.3">
      <c r="A9" s="24">
        <v>100101</v>
      </c>
      <c r="B9" s="22">
        <v>100101</v>
      </c>
      <c r="C9" s="36" t="s">
        <v>230</v>
      </c>
      <c r="D9" s="22">
        <v>1</v>
      </c>
      <c r="E9" s="22">
        <f>INDEX('!참조_ENUM'!$B$3:$B$80,MATCH(F9,'!참조_ENUM'!$C$3:$C$80,0))</f>
        <v>6</v>
      </c>
      <c r="F9" s="32" t="s">
        <v>167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7" t="s">
        <v>210</v>
      </c>
      <c r="L9" s="25">
        <f>INDEX('!참조_ENUM'!$AD$3:$AD$5,MATCH(M9,'!참조_ENUM'!$AE$3:$AE$5,0))</f>
        <v>0</v>
      </c>
      <c r="M9" s="43" t="s">
        <v>170</v>
      </c>
      <c r="N9" s="25">
        <v>0</v>
      </c>
      <c r="O9" s="25">
        <v>0</v>
      </c>
      <c r="P9" s="22">
        <v>100</v>
      </c>
      <c r="Q9" s="56">
        <v>10010101</v>
      </c>
      <c r="R9" s="25">
        <v>0</v>
      </c>
      <c r="S9" s="25">
        <v>0</v>
      </c>
      <c r="T9" s="25">
        <v>0</v>
      </c>
      <c r="U9" s="25" t="s">
        <v>191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37" t="s">
        <v>244</v>
      </c>
      <c r="D10" s="7">
        <v>1</v>
      </c>
      <c r="E10" s="7">
        <f>INDEX('!참조_ENUM'!$B$3:$B$80,MATCH(F10,'!참조_ENUM'!$C$3:$C$80,0))</f>
        <v>6</v>
      </c>
      <c r="F10" s="33" t="s">
        <v>167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8" t="s">
        <v>210</v>
      </c>
      <c r="L10" s="4">
        <f>INDEX('!참조_ENUM'!$AD$3:$AD$5,MATCH(M10,'!참조_ENUM'!$AE$3:$AE$5,0))</f>
        <v>0</v>
      </c>
      <c r="M10" s="44" t="s">
        <v>170</v>
      </c>
      <c r="N10" s="4">
        <v>0</v>
      </c>
      <c r="O10" s="4">
        <v>0</v>
      </c>
      <c r="P10" s="7">
        <v>100</v>
      </c>
      <c r="Q10" s="57">
        <v>10010201</v>
      </c>
      <c r="R10" s="4">
        <v>0</v>
      </c>
      <c r="S10" s="4">
        <v>0</v>
      </c>
      <c r="T10" s="4">
        <v>0</v>
      </c>
      <c r="U10" s="4" t="s">
        <v>191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37" t="s">
        <v>249</v>
      </c>
      <c r="D11" s="7">
        <v>1</v>
      </c>
      <c r="E11" s="7">
        <f>INDEX('!참조_ENUM'!$B$3:$B$80,MATCH(F11,'!참조_ENUM'!$C$3:$C$80,0))</f>
        <v>6</v>
      </c>
      <c r="F11" s="33" t="s">
        <v>167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8" t="s">
        <v>241</v>
      </c>
      <c r="L11" s="4">
        <f>INDEX('!참조_ENUM'!$AD$3:$AD$5,MATCH(M11,'!참조_ENUM'!$AE$3:$AE$5,0))</f>
        <v>0</v>
      </c>
      <c r="M11" s="44" t="s">
        <v>170</v>
      </c>
      <c r="N11" s="4">
        <v>0</v>
      </c>
      <c r="O11" s="4">
        <v>0</v>
      </c>
      <c r="P11" s="7">
        <v>100</v>
      </c>
      <c r="Q11" s="57" t="s">
        <v>250</v>
      </c>
      <c r="R11" s="4">
        <v>0</v>
      </c>
      <c r="S11" s="4">
        <v>0</v>
      </c>
      <c r="T11" s="4">
        <v>0</v>
      </c>
      <c r="U11" s="4" t="s">
        <v>260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37" t="s">
        <v>243</v>
      </c>
      <c r="D12" s="7">
        <v>1</v>
      </c>
      <c r="E12" s="7">
        <f>INDEX('!참조_ENUM'!$B$3:$B$80,MATCH(F12,'!참조_ENUM'!$C$3:$C$80,0))</f>
        <v>6</v>
      </c>
      <c r="F12" s="33" t="s">
        <v>167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8" t="s">
        <v>210</v>
      </c>
      <c r="L12" s="4">
        <f>INDEX('!참조_ENUM'!$AD$3:$AD$5,MATCH(M12,'!참조_ENUM'!$AE$3:$AE$5,0))</f>
        <v>1</v>
      </c>
      <c r="M12" s="44" t="s">
        <v>246</v>
      </c>
      <c r="N12" s="4">
        <v>0</v>
      </c>
      <c r="O12" s="4">
        <v>3</v>
      </c>
      <c r="P12" s="7" t="s">
        <v>240</v>
      </c>
      <c r="Q12" s="57" t="s">
        <v>248</v>
      </c>
      <c r="R12" s="4">
        <v>0</v>
      </c>
      <c r="S12" s="4">
        <v>10010303</v>
      </c>
      <c r="T12" s="4">
        <v>0</v>
      </c>
      <c r="U12" s="4" t="s">
        <v>191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38" t="s">
        <v>245</v>
      </c>
      <c r="D13" s="23">
        <v>1</v>
      </c>
      <c r="E13" s="23">
        <f>INDEX('!참조_ENUM'!$B$3:$B$80,MATCH(F13,'!참조_ENUM'!$C$3:$C$80,0))</f>
        <v>2</v>
      </c>
      <c r="F13" s="34" t="s">
        <v>224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9" t="s">
        <v>170</v>
      </c>
      <c r="L13" s="28">
        <f>INDEX('!참조_ENUM'!$AD$3:$AD$5,MATCH(M13,'!참조_ENUM'!$AE$3:$AE$5,0))</f>
        <v>0</v>
      </c>
      <c r="M13" s="45" t="s">
        <v>170</v>
      </c>
      <c r="N13" s="28">
        <v>0</v>
      </c>
      <c r="O13" s="28">
        <v>0</v>
      </c>
      <c r="P13" s="23">
        <v>100</v>
      </c>
      <c r="Q13" s="58" t="s">
        <v>252</v>
      </c>
      <c r="R13" s="28">
        <v>0</v>
      </c>
      <c r="S13" s="28">
        <v>0</v>
      </c>
      <c r="T13" s="28">
        <v>0</v>
      </c>
      <c r="U13" s="28" t="s">
        <v>191</v>
      </c>
      <c r="V13" s="28"/>
    </row>
    <row r="14" spans="1:22" ht="20.100000000000001" customHeight="1" x14ac:dyDescent="0.3">
      <c r="A14" s="40">
        <v>100201</v>
      </c>
      <c r="B14" s="40">
        <v>100201</v>
      </c>
      <c r="C14" s="64" t="s">
        <v>112</v>
      </c>
      <c r="D14" s="40">
        <v>1</v>
      </c>
      <c r="E14" s="40">
        <f>INDEX('!참조_ENUM'!$B$3:$B$80,MATCH(F14,'!참조_ENUM'!$C$3:$C$80,0))</f>
        <v>6</v>
      </c>
      <c r="F14" s="41" t="s">
        <v>167</v>
      </c>
      <c r="G14" s="40">
        <v>0</v>
      </c>
      <c r="H14" s="40">
        <v>1</v>
      </c>
      <c r="I14" s="40">
        <v>0</v>
      </c>
      <c r="J14" s="40">
        <f>INDEX('!참조_ENUM'!$AH$3:$AH$5,MATCH(K14,'!참조_ENUM'!$AI$3:$AI$5,0))</f>
        <v>0</v>
      </c>
      <c r="K14" s="60" t="s">
        <v>170</v>
      </c>
      <c r="L14" s="42">
        <f>INDEX('!참조_ENUM'!$AD$3:$AD$5,MATCH(M14,'!참조_ENUM'!$AE$3:$AE$5,0))</f>
        <v>0</v>
      </c>
      <c r="M14" s="61" t="s">
        <v>170</v>
      </c>
      <c r="N14" s="42">
        <v>0</v>
      </c>
      <c r="O14" s="42">
        <v>0</v>
      </c>
      <c r="P14" s="40">
        <v>100</v>
      </c>
      <c r="Q14" s="62">
        <v>100007</v>
      </c>
      <c r="R14" s="42">
        <v>0</v>
      </c>
      <c r="S14" s="42">
        <v>0</v>
      </c>
      <c r="T14" s="42">
        <v>0</v>
      </c>
      <c r="U14" s="42" t="s">
        <v>87</v>
      </c>
      <c r="V14" s="42"/>
    </row>
    <row r="15" spans="1:22" ht="20.100000000000001" customHeight="1" x14ac:dyDescent="0.3">
      <c r="A15" s="7">
        <v>100202</v>
      </c>
      <c r="B15" s="7">
        <v>100202</v>
      </c>
      <c r="C15" s="65" t="s">
        <v>119</v>
      </c>
      <c r="D15" s="7">
        <v>1</v>
      </c>
      <c r="E15" s="7">
        <f>INDEX('!참조_ENUM'!$B$3:$B$80,MATCH(F15,'!참조_ENUM'!$C$3:$C$80,0))</f>
        <v>6</v>
      </c>
      <c r="F15" s="33" t="s">
        <v>167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8" t="s">
        <v>170</v>
      </c>
      <c r="L15" s="4">
        <f>INDEX('!참조_ENUM'!$AD$3:$AD$5,MATCH(M15,'!참조_ENUM'!$AE$3:$AE$5,0))</f>
        <v>0</v>
      </c>
      <c r="M15" s="44" t="s">
        <v>170</v>
      </c>
      <c r="N15" s="4">
        <v>0</v>
      </c>
      <c r="O15" s="4">
        <v>0</v>
      </c>
      <c r="P15" s="7">
        <v>100</v>
      </c>
      <c r="Q15" s="57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65" t="s">
        <v>120</v>
      </c>
      <c r="D16" s="7">
        <v>1</v>
      </c>
      <c r="E16" s="7">
        <f>INDEX('!참조_ENUM'!$B$3:$B$80,MATCH(F16,'!참조_ENUM'!$C$3:$C$80,0))</f>
        <v>10</v>
      </c>
      <c r="F16" s="33" t="s">
        <v>168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8" t="s">
        <v>170</v>
      </c>
      <c r="L16" s="4">
        <f>INDEX('!참조_ENUM'!$AD$3:$AD$5,MATCH(M16,'!참조_ENUM'!$AE$3:$AE$5,0))</f>
        <v>0</v>
      </c>
      <c r="M16" s="44" t="s">
        <v>170</v>
      </c>
      <c r="N16" s="4">
        <v>0</v>
      </c>
      <c r="O16" s="4">
        <v>0</v>
      </c>
      <c r="P16" s="7" t="s">
        <v>149</v>
      </c>
      <c r="Q16" s="57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100301</v>
      </c>
      <c r="B17" s="7">
        <v>100301</v>
      </c>
      <c r="C17" s="65" t="s">
        <v>113</v>
      </c>
      <c r="D17" s="7">
        <v>1</v>
      </c>
      <c r="E17" s="7">
        <f>INDEX('!참조_ENUM'!$B$3:$B$80,MATCH(F17,'!참조_ENUM'!$C$3:$C$80,0))</f>
        <v>6</v>
      </c>
      <c r="F17" s="33" t="s">
        <v>167</v>
      </c>
      <c r="G17" s="7">
        <v>0</v>
      </c>
      <c r="H17" s="7">
        <v>1</v>
      </c>
      <c r="I17" s="7">
        <v>0</v>
      </c>
      <c r="J17" s="7">
        <f>INDEX('!참조_ENUM'!$AH$3:$AH$5,MATCH(K17,'!참조_ENUM'!$AI$3:$AI$5,0))</f>
        <v>2</v>
      </c>
      <c r="K17" s="48" t="s">
        <v>210</v>
      </c>
      <c r="L17" s="4">
        <f>INDEX('!참조_ENUM'!$AD$3:$AD$5,MATCH(M17,'!참조_ENUM'!$AE$3:$AE$5,0))</f>
        <v>0</v>
      </c>
      <c r="M17" s="44" t="s">
        <v>170</v>
      </c>
      <c r="N17" s="4">
        <v>0</v>
      </c>
      <c r="O17" s="4">
        <v>0</v>
      </c>
      <c r="P17" s="7">
        <v>100</v>
      </c>
      <c r="Q17" s="57">
        <v>100010</v>
      </c>
      <c r="R17" s="4">
        <v>0</v>
      </c>
      <c r="S17" s="4">
        <v>0</v>
      </c>
      <c r="T17" s="4">
        <v>0</v>
      </c>
      <c r="U17" s="4" t="s">
        <v>87</v>
      </c>
      <c r="V17" s="4" t="s">
        <v>108</v>
      </c>
    </row>
    <row r="18" spans="1:22" ht="20.100000000000001" customHeight="1" x14ac:dyDescent="0.3">
      <c r="A18" s="7">
        <v>100302</v>
      </c>
      <c r="B18" s="7">
        <v>100302</v>
      </c>
      <c r="C18" s="65" t="s">
        <v>154</v>
      </c>
      <c r="D18" s="7">
        <v>1</v>
      </c>
      <c r="E18" s="7">
        <f>INDEX('!참조_ENUM'!$B$3:$B$80,MATCH(F18,'!참조_ENUM'!$C$3:$C$80,0))</f>
        <v>6</v>
      </c>
      <c r="F18" s="33" t="s">
        <v>167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8" t="s">
        <v>210</v>
      </c>
      <c r="L18" s="4">
        <f>INDEX('!참조_ENUM'!$AD$3:$AD$5,MATCH(M18,'!참조_ENUM'!$AE$3:$AE$5,0))</f>
        <v>0</v>
      </c>
      <c r="M18" s="44" t="s">
        <v>170</v>
      </c>
      <c r="N18" s="4">
        <v>0</v>
      </c>
      <c r="O18" s="4">
        <v>0</v>
      </c>
      <c r="P18" s="7">
        <v>100</v>
      </c>
      <c r="Q18" s="57">
        <v>0</v>
      </c>
      <c r="R18" s="4">
        <v>500006</v>
      </c>
      <c r="S18" s="4">
        <v>0</v>
      </c>
      <c r="T18" s="4">
        <v>0</v>
      </c>
      <c r="U18" s="4" t="s">
        <v>157</v>
      </c>
      <c r="V18" s="4" t="s">
        <v>109</v>
      </c>
    </row>
    <row r="19" spans="1:22" ht="20.100000000000001" customHeight="1" x14ac:dyDescent="0.3">
      <c r="A19" s="7">
        <v>100303</v>
      </c>
      <c r="B19" s="7">
        <v>100303</v>
      </c>
      <c r="C19" s="65" t="s">
        <v>153</v>
      </c>
      <c r="D19" s="7">
        <v>1</v>
      </c>
      <c r="E19" s="7">
        <f>INDEX('!참조_ENUM'!$B$3:$B$80,MATCH(F19,'!참조_ENUM'!$C$3:$C$80,0))</f>
        <v>6</v>
      </c>
      <c r="F19" s="33" t="s">
        <v>167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8" t="s">
        <v>210</v>
      </c>
      <c r="L19" s="4">
        <f>INDEX('!참조_ENUM'!$AD$3:$AD$5,MATCH(M19,'!참조_ENUM'!$AE$3:$AE$5,0))</f>
        <v>0</v>
      </c>
      <c r="M19" s="44" t="s">
        <v>170</v>
      </c>
      <c r="N19" s="4">
        <v>0</v>
      </c>
      <c r="O19" s="4">
        <v>0</v>
      </c>
      <c r="P19" s="7" t="s">
        <v>91</v>
      </c>
      <c r="Q19" s="57">
        <v>100011</v>
      </c>
      <c r="R19" s="4">
        <v>0</v>
      </c>
      <c r="S19" s="4">
        <v>0</v>
      </c>
      <c r="T19" s="4">
        <v>0</v>
      </c>
      <c r="U19" s="4" t="s">
        <v>87</v>
      </c>
      <c r="V19" s="4" t="s">
        <v>108</v>
      </c>
    </row>
    <row r="20" spans="1:22" ht="20.100000000000001" customHeight="1" x14ac:dyDescent="0.3">
      <c r="A20" s="7">
        <v>100401</v>
      </c>
      <c r="B20" s="7">
        <v>100401</v>
      </c>
      <c r="C20" s="65" t="s">
        <v>114</v>
      </c>
      <c r="D20" s="7">
        <v>1</v>
      </c>
      <c r="E20" s="7">
        <f>INDEX('!참조_ENUM'!$B$3:$B$80,MATCH(F20,'!참조_ENUM'!$C$3:$C$80,0))</f>
        <v>6</v>
      </c>
      <c r="F20" s="33" t="s">
        <v>167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8" t="s">
        <v>210</v>
      </c>
      <c r="L20" s="4">
        <f>INDEX('!참조_ENUM'!$AD$3:$AD$5,MATCH(M20,'!참조_ENUM'!$AE$3:$AE$5,0))</f>
        <v>0</v>
      </c>
      <c r="M20" s="44" t="s">
        <v>170</v>
      </c>
      <c r="N20" s="4">
        <v>0</v>
      </c>
      <c r="O20" s="4">
        <v>0</v>
      </c>
      <c r="P20" s="7">
        <v>100</v>
      </c>
      <c r="Q20" s="57">
        <v>100012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100402</v>
      </c>
      <c r="B21" s="7">
        <v>100402</v>
      </c>
      <c r="C21" s="65" t="s">
        <v>155</v>
      </c>
      <c r="D21" s="7">
        <v>0</v>
      </c>
      <c r="E21" s="7">
        <f>INDEX('!참조_ENUM'!$B$3:$B$80,MATCH(F21,'!참조_ENUM'!$C$3:$C$80,0))</f>
        <v>3002</v>
      </c>
      <c r="F21" s="33" t="s">
        <v>169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8" t="s">
        <v>210</v>
      </c>
      <c r="L21" s="4">
        <f>INDEX('!참조_ENUM'!$AD$3:$AD$5,MATCH(M21,'!참조_ENUM'!$AE$3:$AE$5,0))</f>
        <v>0</v>
      </c>
      <c r="M21" s="44" t="s">
        <v>170</v>
      </c>
      <c r="N21" s="4">
        <v>0</v>
      </c>
      <c r="O21" s="4">
        <v>0</v>
      </c>
      <c r="P21" s="7">
        <v>100</v>
      </c>
      <c r="Q21" s="57">
        <v>100013</v>
      </c>
      <c r="R21" s="4">
        <v>0</v>
      </c>
      <c r="S21" s="4">
        <v>0</v>
      </c>
      <c r="T21" s="4">
        <v>0</v>
      </c>
      <c r="U21" s="4" t="s">
        <v>107</v>
      </c>
      <c r="V21" s="4" t="s">
        <v>109</v>
      </c>
    </row>
    <row r="22" spans="1:22" ht="20.100000000000001" customHeight="1" x14ac:dyDescent="0.3">
      <c r="A22" s="7">
        <v>100403</v>
      </c>
      <c r="B22" s="7">
        <v>100403</v>
      </c>
      <c r="C22" s="65" t="s">
        <v>121</v>
      </c>
      <c r="D22" s="7">
        <v>1</v>
      </c>
      <c r="E22" s="7">
        <f>INDEX('!참조_ENUM'!$B$3:$B$80,MATCH(F22,'!참조_ENUM'!$C$3:$C$80,0))</f>
        <v>6</v>
      </c>
      <c r="F22" s="33" t="s">
        <v>167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8" t="s">
        <v>210</v>
      </c>
      <c r="L22" s="4">
        <f>INDEX('!참조_ENUM'!$AD$3:$AD$5,MATCH(M22,'!참조_ENUM'!$AE$3:$AE$5,0))</f>
        <v>0</v>
      </c>
      <c r="M22" s="44" t="s">
        <v>170</v>
      </c>
      <c r="N22" s="4">
        <v>0</v>
      </c>
      <c r="O22" s="4">
        <v>0</v>
      </c>
      <c r="P22" s="7">
        <v>100</v>
      </c>
      <c r="Q22" s="57">
        <v>100014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100501</v>
      </c>
      <c r="B23" s="7">
        <v>100501</v>
      </c>
      <c r="C23" s="7" t="s">
        <v>112</v>
      </c>
      <c r="D23" s="7">
        <v>1</v>
      </c>
      <c r="E23" s="7">
        <f>INDEX('!참조_ENUM'!$B$3:$B$80,MATCH(F23,'!참조_ENUM'!$C$3:$C$80,0))</f>
        <v>6</v>
      </c>
      <c r="F23" s="33" t="s">
        <v>167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8" t="s">
        <v>210</v>
      </c>
      <c r="L23" s="4">
        <f>INDEX('!참조_ENUM'!$AD$3:$AD$5,MATCH(M23,'!참조_ENUM'!$AE$3:$AE$5,0))</f>
        <v>0</v>
      </c>
      <c r="M23" s="44" t="s">
        <v>170</v>
      </c>
      <c r="N23" s="4">
        <v>0</v>
      </c>
      <c r="O23" s="4">
        <v>0</v>
      </c>
      <c r="P23" s="7">
        <v>100</v>
      </c>
      <c r="Q23" s="57">
        <v>100015</v>
      </c>
      <c r="R23" s="4">
        <v>0</v>
      </c>
      <c r="S23" s="4">
        <v>0</v>
      </c>
      <c r="T23" s="4">
        <v>0</v>
      </c>
      <c r="U23" s="4" t="s">
        <v>87</v>
      </c>
      <c r="V23" s="4" t="s">
        <v>211</v>
      </c>
    </row>
    <row r="24" spans="1:22" ht="20.100000000000001" customHeight="1" x14ac:dyDescent="0.3">
      <c r="A24" s="7">
        <v>100502</v>
      </c>
      <c r="B24" s="7">
        <v>100502</v>
      </c>
      <c r="C24" s="7" t="s">
        <v>162</v>
      </c>
      <c r="D24" s="7">
        <v>1</v>
      </c>
      <c r="E24" s="7">
        <f>INDEX('!참조_ENUM'!$B$3:$B$80,MATCH(F24,'!참조_ENUM'!$C$3:$C$80,0))</f>
        <v>6</v>
      </c>
      <c r="F24" s="33" t="s">
        <v>167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8" t="s">
        <v>210</v>
      </c>
      <c r="L24" s="4">
        <f>INDEX('!참조_ENUM'!$AD$3:$AD$5,MATCH(M24,'!참조_ENUM'!$AE$3:$AE$5,0))</f>
        <v>0</v>
      </c>
      <c r="M24" s="44" t="s">
        <v>170</v>
      </c>
      <c r="N24" s="4">
        <v>0</v>
      </c>
      <c r="O24" s="4">
        <v>0</v>
      </c>
      <c r="P24" s="7">
        <v>100</v>
      </c>
      <c r="Q24" s="57">
        <v>0</v>
      </c>
      <c r="R24" s="4">
        <v>500005</v>
      </c>
      <c r="S24" s="4">
        <v>0</v>
      </c>
      <c r="T24" s="4">
        <v>0</v>
      </c>
      <c r="U24" s="4" t="s">
        <v>157</v>
      </c>
      <c r="V24" s="4" t="s">
        <v>109</v>
      </c>
    </row>
    <row r="25" spans="1:22" ht="20.100000000000001" customHeight="1" x14ac:dyDescent="0.3">
      <c r="A25" s="7">
        <v>100503</v>
      </c>
      <c r="B25" s="7">
        <v>100503</v>
      </c>
      <c r="C25" s="7" t="s">
        <v>161</v>
      </c>
      <c r="D25" s="7">
        <v>1</v>
      </c>
      <c r="E25" s="7">
        <f>INDEX('!참조_ENUM'!$B$3:$B$80,MATCH(F25,'!참조_ENUM'!$C$3:$C$80,0))</f>
        <v>6</v>
      </c>
      <c r="F25" s="33" t="s">
        <v>167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8" t="s">
        <v>210</v>
      </c>
      <c r="L25" s="4">
        <f>INDEX('!참조_ENUM'!$AD$3:$AD$5,MATCH(M25,'!참조_ENUM'!$AE$3:$AE$5,0))</f>
        <v>2</v>
      </c>
      <c r="M25" s="44" t="s">
        <v>225</v>
      </c>
      <c r="N25" s="4">
        <v>0</v>
      </c>
      <c r="O25" s="4">
        <v>10</v>
      </c>
      <c r="P25" s="7" t="s">
        <v>91</v>
      </c>
      <c r="Q25" s="57">
        <v>100017</v>
      </c>
      <c r="R25" s="4">
        <v>0</v>
      </c>
      <c r="S25" s="4">
        <v>100018</v>
      </c>
      <c r="T25" s="4">
        <v>0</v>
      </c>
      <c r="U25" s="4" t="s">
        <v>87</v>
      </c>
      <c r="V25" s="4"/>
    </row>
  </sheetData>
  <phoneticPr fontId="1" type="noConversion"/>
  <dataValidations count="1">
    <dataValidation type="list" allowBlank="1" showInputMessage="1" showErrorMessage="1" sqref="U5:U25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D5:D25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K5:K25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M5:M25</xm:sqref>
        </x14:dataValidation>
        <x14:dataValidation type="list" allowBlank="1" showInputMessage="1" showErrorMessage="1" xr:uid="{3C5E7B1E-7CC4-44B0-8D75-0C9339872AAA}">
          <x14:formula1>
            <xm:f>'!참조_ENUM'!$C$3:$C$80</xm:f>
          </x14:formula1>
          <xm:sqref>F5:F25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6"/>
  <sheetViews>
    <sheetView workbookViewId="0">
      <selection activeCell="A9" sqref="A9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0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10000101</v>
      </c>
      <c r="B5" s="22">
        <f>INDEX('!참조_ENUM'!$R$3:$R$6,MATCH(C5,'!참조_ENUM'!$S$3:$S$6,0))</f>
        <v>1</v>
      </c>
      <c r="C5" s="32" t="s">
        <v>171</v>
      </c>
      <c r="D5" s="22">
        <f>INDEX('!참조_ENUM'!$F$3:$F$13,MATCH(E5,'!참조_ENUM'!$G$3:$G$13,0))</f>
        <v>101</v>
      </c>
      <c r="E5" s="32" t="s">
        <v>173</v>
      </c>
      <c r="F5" s="25">
        <v>0</v>
      </c>
      <c r="G5" s="22">
        <v>1</v>
      </c>
      <c r="H5" s="50" t="s">
        <v>199</v>
      </c>
    </row>
    <row r="6" spans="1:8" x14ac:dyDescent="0.3">
      <c r="A6" s="26">
        <v>10000201</v>
      </c>
      <c r="B6" s="7">
        <f>INDEX('!참조_ENUM'!$R$3:$R$6,MATCH(C6,'!참조_ENUM'!$S$3:$S$6,0))</f>
        <v>2</v>
      </c>
      <c r="C6" s="33" t="s">
        <v>172</v>
      </c>
      <c r="D6" s="7">
        <f>INDEX('!참조_ENUM'!$F$3:$F$13,MATCH(E6,'!참조_ENUM'!$G$3:$G$13,0))</f>
        <v>300</v>
      </c>
      <c r="E6" s="33" t="s">
        <v>174</v>
      </c>
      <c r="F6" s="4">
        <v>0</v>
      </c>
      <c r="G6" s="7">
        <v>0.1</v>
      </c>
      <c r="H6" s="51" t="s">
        <v>200</v>
      </c>
    </row>
    <row r="7" spans="1:8" x14ac:dyDescent="0.3">
      <c r="A7" s="26">
        <v>10000301</v>
      </c>
      <c r="B7" s="7">
        <f>INDEX('!참조_ENUM'!$R$3:$R$6,MATCH(C7,'!참조_ENUM'!$S$3:$S$6,0))</f>
        <v>1</v>
      </c>
      <c r="C7" s="33" t="s">
        <v>171</v>
      </c>
      <c r="D7" s="7">
        <f>INDEX('!참조_ENUM'!$F$3:$F$13,MATCH(E7,'!참조_ENUM'!$G$3:$G$13,0))</f>
        <v>101</v>
      </c>
      <c r="E7" s="33" t="s">
        <v>173</v>
      </c>
      <c r="F7" s="4">
        <v>0</v>
      </c>
      <c r="G7" s="7">
        <v>1.2</v>
      </c>
      <c r="H7" s="51" t="s">
        <v>201</v>
      </c>
    </row>
    <row r="8" spans="1:8" ht="17.25" thickBot="1" x14ac:dyDescent="0.35">
      <c r="A8" s="31">
        <v>10000401</v>
      </c>
      <c r="B8" s="29">
        <f>INDEX('!참조_ENUM'!$R$3:$R$6,MATCH(C8,'!참조_ENUM'!$S$3:$S$6,0))</f>
        <v>2</v>
      </c>
      <c r="C8" s="35" t="s">
        <v>172</v>
      </c>
      <c r="D8" s="29">
        <f>INDEX('!참조_ENUM'!$F$3:$F$13,MATCH(E8,'!참조_ENUM'!$G$3:$G$13,0))</f>
        <v>300</v>
      </c>
      <c r="E8" s="35" t="s">
        <v>174</v>
      </c>
      <c r="F8" s="30">
        <v>0</v>
      </c>
      <c r="G8" s="29">
        <v>0.2</v>
      </c>
      <c r="H8" s="63" t="s">
        <v>200</v>
      </c>
    </row>
    <row r="9" spans="1:8" x14ac:dyDescent="0.3">
      <c r="A9" s="24">
        <v>10010101</v>
      </c>
      <c r="B9" s="22">
        <f>INDEX('!참조_ENUM'!$R$3:$R$6,MATCH(C9,'!참조_ENUM'!$S$3:$S$6,0))</f>
        <v>1</v>
      </c>
      <c r="C9" s="32" t="s">
        <v>171</v>
      </c>
      <c r="D9" s="22">
        <f>INDEX('!참조_ENUM'!$F$3:$F$13,MATCH(E9,'!참조_ENUM'!$G$3:$G$13,0))</f>
        <v>101</v>
      </c>
      <c r="E9" s="32" t="s">
        <v>173</v>
      </c>
      <c r="F9" s="25">
        <v>0</v>
      </c>
      <c r="G9" s="22">
        <v>1</v>
      </c>
      <c r="H9" s="50" t="s">
        <v>238</v>
      </c>
    </row>
    <row r="10" spans="1:8" x14ac:dyDescent="0.3">
      <c r="A10" s="26">
        <v>10010201</v>
      </c>
      <c r="B10" s="7">
        <f>INDEX('!참조_ENUM'!$R$3:$R$6,MATCH(C10,'!참조_ENUM'!$S$3:$S$6,0))</f>
        <v>1</v>
      </c>
      <c r="C10" s="33" t="s">
        <v>171</v>
      </c>
      <c r="D10" s="7">
        <f>INDEX('!참조_ENUM'!$F$3:$F$13,MATCH(E10,'!참조_ENUM'!$G$3:$G$13,0))</f>
        <v>101</v>
      </c>
      <c r="E10" s="33" t="s">
        <v>173</v>
      </c>
      <c r="F10" s="4">
        <v>0</v>
      </c>
      <c r="G10" s="7">
        <v>1.1000000000000001</v>
      </c>
      <c r="H10" s="51" t="s">
        <v>239</v>
      </c>
    </row>
    <row r="11" spans="1:8" x14ac:dyDescent="0.3">
      <c r="A11" s="26">
        <v>10010301</v>
      </c>
      <c r="B11" s="7">
        <f>INDEX('!참조_ENUM'!$R$3:$R$6,MATCH(C11,'!참조_ENUM'!$S$3:$S$6,0))</f>
        <v>3</v>
      </c>
      <c r="C11" s="33" t="s">
        <v>251</v>
      </c>
      <c r="D11" s="7">
        <f>INDEX('!참조_ENUM'!$F$3:$F$13,MATCH(E11,'!참조_ENUM'!$G$3:$G$13,0))</f>
        <v>0</v>
      </c>
      <c r="E11" s="33" t="s">
        <v>170</v>
      </c>
      <c r="F11" s="4">
        <v>0</v>
      </c>
      <c r="G11" s="7">
        <v>0</v>
      </c>
      <c r="H11" s="51" t="s">
        <v>242</v>
      </c>
    </row>
    <row r="12" spans="1:8" x14ac:dyDescent="0.3">
      <c r="A12" s="26">
        <v>10010302</v>
      </c>
      <c r="B12" s="7">
        <f>INDEX('!참조_ENUM'!$R$3:$R$6,MATCH(C12,'!참조_ENUM'!$S$3:$S$6,0))</f>
        <v>1</v>
      </c>
      <c r="C12" s="33" t="s">
        <v>171</v>
      </c>
      <c r="D12" s="7">
        <f>INDEX('!참조_ENUM'!$F$3:$F$13,MATCH(E12,'!참조_ENUM'!$G$3:$G$13,0))</f>
        <v>101</v>
      </c>
      <c r="E12" s="33" t="s">
        <v>173</v>
      </c>
      <c r="F12" s="4">
        <v>0</v>
      </c>
      <c r="G12" s="7">
        <v>1.3</v>
      </c>
      <c r="H12" s="51" t="s">
        <v>247</v>
      </c>
    </row>
    <row r="13" spans="1:8" x14ac:dyDescent="0.3">
      <c r="A13" s="26">
        <v>10010303</v>
      </c>
      <c r="B13" s="7">
        <f>INDEX('!참조_ENUM'!$R$3:$R$6,MATCH(C13,'!참조_ENUM'!$S$3:$S$6,0))</f>
        <v>1</v>
      </c>
      <c r="C13" s="33" t="s">
        <v>171</v>
      </c>
      <c r="D13" s="7">
        <f>INDEX('!참조_ENUM'!$F$3:$F$13,MATCH(E13,'!참조_ENUM'!$G$3:$G$13,0))</f>
        <v>101</v>
      </c>
      <c r="E13" s="33" t="s">
        <v>173</v>
      </c>
      <c r="F13" s="4">
        <v>0</v>
      </c>
      <c r="G13" s="7">
        <v>1.3</v>
      </c>
      <c r="H13" s="51" t="s">
        <v>238</v>
      </c>
    </row>
    <row r="14" spans="1:8" ht="17.25" thickBot="1" x14ac:dyDescent="0.35">
      <c r="A14" s="27">
        <v>10010401</v>
      </c>
      <c r="B14" s="23">
        <f>INDEX('!참조_ENUM'!$R$3:$R$6,MATCH(C14,'!참조_ENUM'!$S$3:$S$6,0))</f>
        <v>1</v>
      </c>
      <c r="C14" s="34" t="s">
        <v>171</v>
      </c>
      <c r="D14" s="23">
        <f>INDEX('!참조_ENUM'!$F$3:$F$13,MATCH(E14,'!참조_ENUM'!$G$3:$G$13,0))</f>
        <v>101</v>
      </c>
      <c r="E14" s="34" t="s">
        <v>173</v>
      </c>
      <c r="F14" s="28">
        <v>0</v>
      </c>
      <c r="G14" s="23">
        <v>1.5</v>
      </c>
      <c r="H14" s="51" t="s">
        <v>239</v>
      </c>
    </row>
    <row r="15" spans="1:8" x14ac:dyDescent="0.3">
      <c r="A15" s="39">
        <v>100007</v>
      </c>
      <c r="B15" s="40">
        <f>INDEX('!참조_ENUM'!$R$3:$R$6,MATCH(C15,'!참조_ENUM'!$S$3:$S$6,0))</f>
        <v>1</v>
      </c>
      <c r="C15" s="41" t="s">
        <v>171</v>
      </c>
      <c r="D15" s="40">
        <f>INDEX('!참조_ENUM'!$F$3:$F$13,MATCH(E15,'!참조_ENUM'!$G$3:$G$13,0))</f>
        <v>101</v>
      </c>
      <c r="E15" s="41" t="s">
        <v>173</v>
      </c>
      <c r="F15" s="42">
        <v>0</v>
      </c>
      <c r="G15" s="40">
        <v>1</v>
      </c>
      <c r="H15" s="42" t="s">
        <v>101</v>
      </c>
    </row>
    <row r="16" spans="1:8" x14ac:dyDescent="0.3">
      <c r="A16" s="26">
        <v>100008</v>
      </c>
      <c r="B16" s="7">
        <f>INDEX('!참조_ENUM'!$R$3:$R$6,MATCH(C16,'!참조_ENUM'!$S$3:$S$6,0))</f>
        <v>1</v>
      </c>
      <c r="C16" s="33" t="s">
        <v>171</v>
      </c>
      <c r="D16" s="7">
        <f>INDEX('!참조_ENUM'!$F$3:$F$13,MATCH(E16,'!참조_ENUM'!$G$3:$G$13,0))</f>
        <v>101</v>
      </c>
      <c r="E16" s="33" t="s">
        <v>173</v>
      </c>
      <c r="F16" s="4">
        <v>0</v>
      </c>
      <c r="G16" s="7">
        <v>1.2</v>
      </c>
      <c r="H16" s="4" t="s">
        <v>101</v>
      </c>
    </row>
    <row r="17" spans="1:8" ht="17.25" thickBot="1" x14ac:dyDescent="0.35">
      <c r="A17" s="31">
        <v>100009</v>
      </c>
      <c r="B17" s="29">
        <f>INDEX('!참조_ENUM'!$R$3:$R$6,MATCH(C17,'!참조_ENUM'!$S$3:$S$6,0))</f>
        <v>1</v>
      </c>
      <c r="C17" s="35" t="s">
        <v>171</v>
      </c>
      <c r="D17" s="29">
        <f>INDEX('!참조_ENUM'!$F$3:$F$13,MATCH(E17,'!참조_ENUM'!$G$3:$G$13,0))</f>
        <v>101</v>
      </c>
      <c r="E17" s="35" t="s">
        <v>173</v>
      </c>
      <c r="F17" s="30">
        <v>0</v>
      </c>
      <c r="G17" s="29">
        <v>0.8</v>
      </c>
      <c r="H17" s="30" t="s">
        <v>156</v>
      </c>
    </row>
    <row r="18" spans="1:8" x14ac:dyDescent="0.3">
      <c r="A18" s="24">
        <v>100010</v>
      </c>
      <c r="B18" s="22">
        <f>INDEX('!참조_ENUM'!$R$3:$R$6,MATCH(C18,'!참조_ENUM'!$S$3:$S$6,0))</f>
        <v>1</v>
      </c>
      <c r="C18" s="32" t="s">
        <v>171</v>
      </c>
      <c r="D18" s="22">
        <f>INDEX('!참조_ENUM'!$F$3:$F$13,MATCH(E18,'!참조_ENUM'!$G$3:$G$13,0))</f>
        <v>101</v>
      </c>
      <c r="E18" s="32" t="s">
        <v>173</v>
      </c>
      <c r="F18" s="25">
        <v>0</v>
      </c>
      <c r="G18" s="22">
        <v>1</v>
      </c>
      <c r="H18" s="25" t="s">
        <v>101</v>
      </c>
    </row>
    <row r="19" spans="1:8" ht="17.25" thickBot="1" x14ac:dyDescent="0.35">
      <c r="A19" s="31">
        <v>100011</v>
      </c>
      <c r="B19" s="29">
        <f>INDEX('!참조_ENUM'!$R$3:$R$6,MATCH(C19,'!참조_ENUM'!$S$3:$S$6,0))</f>
        <v>1</v>
      </c>
      <c r="C19" s="35" t="s">
        <v>171</v>
      </c>
      <c r="D19" s="29">
        <f>INDEX('!참조_ENUM'!$F$3:$F$13,MATCH(E19,'!참조_ENUM'!$G$3:$G$13,0))</f>
        <v>101</v>
      </c>
      <c r="E19" s="35" t="s">
        <v>173</v>
      </c>
      <c r="F19" s="30">
        <v>0</v>
      </c>
      <c r="G19" s="29">
        <v>1.2</v>
      </c>
      <c r="H19" s="30" t="s">
        <v>101</v>
      </c>
    </row>
    <row r="20" spans="1:8" x14ac:dyDescent="0.3">
      <c r="A20" s="24">
        <v>100012</v>
      </c>
      <c r="B20" s="22">
        <f>INDEX('!참조_ENUM'!$R$3:$R$6,MATCH(C20,'!참조_ENUM'!$S$3:$S$6,0))</f>
        <v>1</v>
      </c>
      <c r="C20" s="32" t="s">
        <v>171</v>
      </c>
      <c r="D20" s="22">
        <f>INDEX('!참조_ENUM'!$F$3:$F$13,MATCH(E20,'!참조_ENUM'!$G$3:$G$13,0))</f>
        <v>101</v>
      </c>
      <c r="E20" s="32" t="s">
        <v>173</v>
      </c>
      <c r="F20" s="25">
        <v>0</v>
      </c>
      <c r="G20" s="22">
        <v>1</v>
      </c>
      <c r="H20" s="25" t="s">
        <v>101</v>
      </c>
    </row>
    <row r="21" spans="1:8" x14ac:dyDescent="0.3">
      <c r="A21" s="26">
        <v>100013</v>
      </c>
      <c r="B21" s="7">
        <f>INDEX('!참조_ENUM'!$R$3:$R$6,MATCH(C21,'!참조_ENUM'!$S$3:$S$6,0))</f>
        <v>2</v>
      </c>
      <c r="C21" s="33" t="s">
        <v>172</v>
      </c>
      <c r="D21" s="7">
        <f>INDEX('!참조_ENUM'!$F$3:$F$13,MATCH(E21,'!참조_ENUM'!$G$3:$G$13,0))</f>
        <v>300</v>
      </c>
      <c r="E21" s="33" t="s">
        <v>174</v>
      </c>
      <c r="F21" s="4">
        <v>0</v>
      </c>
      <c r="G21" s="7">
        <v>0.3</v>
      </c>
      <c r="H21" s="4" t="s">
        <v>102</v>
      </c>
    </row>
    <row r="22" spans="1:8" ht="17.25" thickBot="1" x14ac:dyDescent="0.35">
      <c r="A22" s="27">
        <v>100014</v>
      </c>
      <c r="B22" s="23">
        <f>INDEX('!참조_ENUM'!$R$3:$R$6,MATCH(C22,'!참조_ENUM'!$S$3:$S$6,0))</f>
        <v>1</v>
      </c>
      <c r="C22" s="34" t="s">
        <v>171</v>
      </c>
      <c r="D22" s="23">
        <f>INDEX('!참조_ENUM'!$F$3:$F$13,MATCH(E22,'!참조_ENUM'!$G$3:$G$13,0))</f>
        <v>101</v>
      </c>
      <c r="E22" s="34" t="s">
        <v>173</v>
      </c>
      <c r="F22" s="28">
        <v>0</v>
      </c>
      <c r="G22" s="23">
        <v>1.2</v>
      </c>
      <c r="H22" s="28" t="s">
        <v>101</v>
      </c>
    </row>
    <row r="23" spans="1:8" x14ac:dyDescent="0.3">
      <c r="A23" s="39">
        <v>100015</v>
      </c>
      <c r="B23" s="40">
        <f>INDEX('!참조_ENUM'!$R$3:$R$6,MATCH(C23,'!참조_ENUM'!$S$3:$S$6,0))</f>
        <v>1</v>
      </c>
      <c r="C23" s="41" t="s">
        <v>171</v>
      </c>
      <c r="D23" s="40">
        <f>INDEX('!참조_ENUM'!$F$3:$F$13,MATCH(E23,'!참조_ENUM'!$G$3:$G$13,0))</f>
        <v>101</v>
      </c>
      <c r="E23" s="41" t="s">
        <v>173</v>
      </c>
      <c r="F23" s="42">
        <v>0</v>
      </c>
      <c r="G23" s="40">
        <v>1</v>
      </c>
      <c r="H23" s="42" t="s">
        <v>101</v>
      </c>
    </row>
    <row r="24" spans="1:8" ht="17.25" thickBot="1" x14ac:dyDescent="0.35">
      <c r="A24" s="27">
        <v>100016</v>
      </c>
      <c r="B24" s="23">
        <f>INDEX('!참조_ENUM'!$R$3:$R$6,MATCH(C24,'!참조_ENUM'!$S$3:$S$6,0))</f>
        <v>1</v>
      </c>
      <c r="C24" s="34" t="s">
        <v>171</v>
      </c>
      <c r="D24" s="23">
        <f>INDEX('!참조_ENUM'!$F$3:$F$13,MATCH(E24,'!참조_ENUM'!$G$3:$G$13,0))</f>
        <v>101</v>
      </c>
      <c r="E24" s="34" t="s">
        <v>173</v>
      </c>
      <c r="F24" s="28">
        <v>0</v>
      </c>
      <c r="G24" s="23">
        <v>1.2</v>
      </c>
      <c r="H24" s="28" t="s">
        <v>101</v>
      </c>
    </row>
    <row r="25" spans="1:8" ht="17.25" thickBot="1" x14ac:dyDescent="0.35">
      <c r="A25" s="27">
        <v>100017</v>
      </c>
      <c r="B25" s="23">
        <f>INDEX('!참조_ENUM'!$R$3:$R$6,MATCH(C25,'!참조_ENUM'!$S$3:$S$6,0))</f>
        <v>1</v>
      </c>
      <c r="C25" s="34" t="s">
        <v>171</v>
      </c>
      <c r="D25" s="23">
        <f>INDEX('!참조_ENUM'!$F$3:$F$13,MATCH(E25,'!참조_ENUM'!$G$3:$G$13,0))</f>
        <v>101</v>
      </c>
      <c r="E25" s="34" t="s">
        <v>173</v>
      </c>
      <c r="F25" s="28">
        <v>0</v>
      </c>
      <c r="G25" s="23">
        <v>1.3</v>
      </c>
      <c r="H25" s="28" t="s">
        <v>150</v>
      </c>
    </row>
    <row r="26" spans="1:8" ht="17.25" thickBot="1" x14ac:dyDescent="0.35">
      <c r="A26" s="27">
        <v>100018</v>
      </c>
      <c r="B26" s="23">
        <f>INDEX('!참조_ENUM'!$R$3:$R$6,MATCH(C26,'!참조_ENUM'!$S$3:$S$6,0))</f>
        <v>1</v>
      </c>
      <c r="C26" s="34" t="s">
        <v>171</v>
      </c>
      <c r="D26" s="23">
        <f>INDEX('!참조_ENUM'!$F$3:$F$13,MATCH(E26,'!참조_ENUM'!$G$3:$G$13,0))</f>
        <v>101</v>
      </c>
      <c r="E26" s="34" t="s">
        <v>173</v>
      </c>
      <c r="F26" s="28">
        <v>0</v>
      </c>
      <c r="G26" s="23">
        <v>1.3</v>
      </c>
      <c r="H26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9C3E93-8AD6-415C-8AC6-F2BA65FB1FD4}">
          <x14:formula1>
            <xm:f>'!참조_ENUM'!$G$3:$G$13</xm:f>
          </x14:formula1>
          <xm:sqref>E5:E26</xm:sqref>
        </x14:dataValidation>
        <x14:dataValidation type="list" allowBlank="1" showInputMessage="1" showErrorMessage="1" xr:uid="{A18B30A2-C6FB-47B8-BED5-149002997F3A}">
          <x14:formula1>
            <xm:f>'!참조_ENUM'!$S$3:$S$6</xm:f>
          </x14:formula1>
          <xm:sqref>C5:C26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2"/>
  <sheetViews>
    <sheetView zoomScaleNormal="100" workbookViewId="0">
      <selection activeCell="D27" sqref="D27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INDEX('!참조_ENUM'!$V$3:$V$14,MATCH(C5,'!참조_ENUM'!$W$3:$W$14,0))</f>
        <v>1</v>
      </c>
      <c r="C5" s="33" t="s">
        <v>175</v>
      </c>
      <c r="D5" s="4">
        <f>INDEX('!참조_ENUM'!$Z$3:$Z$6,MATCH(E5,'!참조_ENUM'!$AA$3:$AA$6,0))</f>
        <v>2</v>
      </c>
      <c r="E5" s="33" t="s">
        <v>181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183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INDEX('!참조_ENUM'!$V$3:$V$14,MATCH(C6,'!참조_ENUM'!$W$3:$W$14,0))</f>
        <v>106</v>
      </c>
      <c r="C6" s="33" t="s">
        <v>176</v>
      </c>
      <c r="D6" s="4">
        <f>INDEX('!참조_ENUM'!$Z$3:$Z$6,MATCH(E6,'!참조_ENUM'!$AA$3:$AA$6,0))</f>
        <v>1</v>
      </c>
      <c r="E6" s="33" t="s">
        <v>182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173</v>
      </c>
      <c r="M6" s="4">
        <v>0</v>
      </c>
      <c r="N6" s="7">
        <v>0.2</v>
      </c>
      <c r="O6" s="4">
        <v>10000</v>
      </c>
      <c r="P6" s="4" t="s">
        <v>122</v>
      </c>
      <c r="Q6" s="4" t="b">
        <v>1</v>
      </c>
    </row>
    <row r="7" spans="1:17" x14ac:dyDescent="0.3">
      <c r="A7" s="7">
        <v>500003</v>
      </c>
      <c r="B7" s="7">
        <f>INDEX('!참조_ENUM'!$V$3:$V$14,MATCH(C7,'!참조_ENUM'!$W$3:$W$14,0))</f>
        <v>107</v>
      </c>
      <c r="C7" s="33" t="s">
        <v>177</v>
      </c>
      <c r="D7" s="4">
        <f>INDEX('!참조_ENUM'!$Z$3:$Z$6,MATCH(E7,'!참조_ENUM'!$AA$3:$AA$6,0))</f>
        <v>1</v>
      </c>
      <c r="E7" s="33" t="s">
        <v>182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184</v>
      </c>
      <c r="M7" s="4">
        <v>0</v>
      </c>
      <c r="N7" s="7">
        <v>0.1</v>
      </c>
      <c r="O7" s="4">
        <v>10000</v>
      </c>
      <c r="P7" s="4" t="s">
        <v>123</v>
      </c>
      <c r="Q7" s="4" t="b">
        <v>1</v>
      </c>
    </row>
    <row r="8" spans="1:17" x14ac:dyDescent="0.3">
      <c r="A8" s="7">
        <v>500004</v>
      </c>
      <c r="B8" s="7">
        <f>INDEX('!참조_ENUM'!$V$3:$V$14,MATCH(C8,'!참조_ENUM'!$W$3:$W$14,0))</f>
        <v>106</v>
      </c>
      <c r="C8" s="33" t="s">
        <v>176</v>
      </c>
      <c r="D8" s="4">
        <f>INDEX('!참조_ENUM'!$Z$3:$Z$6,MATCH(E8,'!참조_ENUM'!$AA$3:$AA$6,0))</f>
        <v>1</v>
      </c>
      <c r="E8" s="33" t="s">
        <v>182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173</v>
      </c>
      <c r="M8" s="4">
        <v>0</v>
      </c>
      <c r="N8" s="7">
        <v>0.1</v>
      </c>
      <c r="O8" s="4">
        <v>10000</v>
      </c>
      <c r="P8" s="4" t="s">
        <v>122</v>
      </c>
      <c r="Q8" s="4" t="b">
        <v>1</v>
      </c>
    </row>
    <row r="9" spans="1:17" x14ac:dyDescent="0.3">
      <c r="A9" s="7">
        <v>500005</v>
      </c>
      <c r="B9" s="7">
        <f>INDEX('!참조_ENUM'!$V$3:$V$14,MATCH(C9,'!참조_ENUM'!$W$3:$W$14,0))</f>
        <v>108</v>
      </c>
      <c r="C9" s="33" t="s">
        <v>178</v>
      </c>
      <c r="D9" s="4">
        <f>INDEX('!참조_ENUM'!$Z$3:$Z$6,MATCH(E9,'!참조_ENUM'!$AA$3:$AA$6,0))</f>
        <v>1</v>
      </c>
      <c r="E9" s="33" t="s">
        <v>182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173</v>
      </c>
      <c r="M9" s="4">
        <v>0</v>
      </c>
      <c r="N9" s="7">
        <v>0.15</v>
      </c>
      <c r="O9" s="4">
        <v>5000</v>
      </c>
      <c r="P9" s="4" t="s">
        <v>135</v>
      </c>
      <c r="Q9" s="4" t="b">
        <v>1</v>
      </c>
    </row>
    <row r="10" spans="1:17" x14ac:dyDescent="0.3">
      <c r="A10" s="7">
        <v>500006</v>
      </c>
      <c r="B10" s="7">
        <f>INDEX('!참조_ENUM'!$V$3:$V$14,MATCH(C10,'!참조_ENUM'!$W$3:$W$14,0))</f>
        <v>109</v>
      </c>
      <c r="C10" s="33" t="s">
        <v>179</v>
      </c>
      <c r="D10" s="4">
        <f>INDEX('!참조_ENUM'!$Z$3:$Z$6,MATCH(E10,'!참조_ENUM'!$AA$3:$AA$6,0))</f>
        <v>1</v>
      </c>
      <c r="E10" s="33" t="s">
        <v>182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184</v>
      </c>
      <c r="M10" s="4">
        <v>0</v>
      </c>
      <c r="N10" s="7">
        <v>0.2</v>
      </c>
      <c r="O10" s="4">
        <v>5000</v>
      </c>
      <c r="P10" s="4" t="s">
        <v>158</v>
      </c>
      <c r="Q10" s="4" t="b">
        <v>1</v>
      </c>
    </row>
    <row r="11" spans="1:17" x14ac:dyDescent="0.3">
      <c r="A11" s="7">
        <v>500007</v>
      </c>
      <c r="B11" s="7">
        <f>INDEX('!참조_ENUM'!$V$3:$V$14,MATCH(C11,'!참조_ENUM'!$W$3:$W$14,0))</f>
        <v>105</v>
      </c>
      <c r="C11" s="33" t="s">
        <v>180</v>
      </c>
      <c r="D11" s="4">
        <f>INDEX('!참조_ENUM'!$Z$3:$Z$6,MATCH(E11,'!참조_ENUM'!$AA$3:$AA$6,0))</f>
        <v>1</v>
      </c>
      <c r="E11" s="33" t="s">
        <v>182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170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  <row r="12" spans="1:17" x14ac:dyDescent="0.3">
      <c r="A12" s="7">
        <v>500008</v>
      </c>
      <c r="B12" s="7">
        <f>INDEX('!참조_ENUM'!$V$3:$V$14,MATCH(C12,'!참조_ENUM'!$W$3:$W$14,0))</f>
        <v>110</v>
      </c>
      <c r="C12" s="33" t="s">
        <v>231</v>
      </c>
      <c r="D12" s="4">
        <f>INDEX('!참조_ENUM'!$Z$3:$Z$6,MATCH(E12,'!참조_ENUM'!$AA$3:$AA$6,0))</f>
        <v>1</v>
      </c>
      <c r="E12" s="33" t="s">
        <v>182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170</v>
      </c>
      <c r="M12" s="4">
        <v>0</v>
      </c>
      <c r="N12" s="7">
        <v>0</v>
      </c>
      <c r="O12" s="4">
        <v>3000</v>
      </c>
      <c r="P12" s="4" t="s">
        <v>106</v>
      </c>
      <c r="Q12" s="4" t="b">
        <v>0</v>
      </c>
    </row>
  </sheetData>
  <phoneticPr fontId="1" type="noConversion"/>
  <dataValidations count="1">
    <dataValidation type="list" allowBlank="1" showInputMessage="1" showErrorMessage="1" sqref="Q5:Q12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L5:L12</xm:sqref>
        </x14:dataValidation>
        <x14:dataValidation type="list" allowBlank="1" showInputMessage="1" showErrorMessage="1" xr:uid="{6B324AAC-5A13-42AC-8334-D62D75A8A806}">
          <x14:formula1>
            <xm:f>'!참조_ENUM'!$W$3:$W$14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2024-01-19T07:36:47Z</dcterms:modified>
</cp:coreProperties>
</file>