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07660285-56D4-4C10-9E4E-7EE17D1C6AD3}" xr6:coauthVersionLast="47" xr6:coauthVersionMax="47" xr10:uidLastSave="{00000000-0000-0000-0000-000000000000}"/>
  <bookViews>
    <workbookView xWindow="-120" yWindow="-120" windowWidth="38640" windowHeight="21240" tabRatio="707" firstSheet="2" activeTab="3" xr2:uid="{12AB0069-08DC-4F06-9A7D-57D2D5173796}"/>
  </bookViews>
  <sheets>
    <sheet name="!Usable" sheetId="4" r:id="rId1"/>
    <sheet name="!Desc" sheetId="1" r:id="rId2"/>
    <sheet name="!참조_ENUM" sheetId="3" r:id="rId3"/>
    <sheet name="!me_resource_data" sheetId="5" r:id="rId4"/>
    <sheet name="!me_state_data" sheetId="13" r:id="rId5"/>
    <sheet name="!me_interaction_data" sheetId="9" r:id="rId6"/>
    <sheet name="me_chat_motion_data" sheetId="11" r:id="rId7"/>
    <sheet name="me_serifu_data" sheetId="2" r:id="rId8"/>
    <sheet name="!me_timeline_data" sheetId="14" r:id="rId9"/>
  </sheets>
  <externalReferences>
    <externalReference r:id="rId10"/>
    <externalReference r:id="rId11"/>
  </externalReferences>
  <definedNames>
    <definedName name="inequality_type" comment="부등호 값">'!참조_ENUM'!$J$3:$J$9</definedName>
    <definedName name="inequality_type_desc" comment="부등호 값 설명">'!참조_ENUM'!$K$3:$K$9</definedName>
    <definedName name="me_chat_motion_data_id">me_chat_motion_data!#REF!</definedName>
    <definedName name="me_serifu_data_id">me_serifu_data!$A$5:$A$67</definedName>
    <definedName name="touch_body_type" comment="터치 가능한 신체">'!참조_ENUM'!$B$3:$B$16</definedName>
    <definedName name="touch_body_type_desc">'!참조_ENUM'!$C$3:$C$16</definedName>
    <definedName name="touch_gesture_type" comment="제스쳐 방법">'!참조_ENUM'!$F$3:$F$9</definedName>
    <definedName name="touch_gesture_type_desc">'!참조_ENUM'!$G$3:$G$9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1" l="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2" i="11"/>
  <c r="F21" i="11"/>
  <c r="F20" i="11"/>
  <c r="F19" i="11"/>
  <c r="F9" i="11"/>
  <c r="F8" i="11"/>
  <c r="F7" i="11"/>
  <c r="F6" i="11"/>
  <c r="F5" i="1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5" i="2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7" i="2"/>
  <c r="E8" i="2"/>
  <c r="E9" i="2"/>
  <c r="E10" i="2"/>
  <c r="F15" i="11" s="1"/>
  <c r="E11" i="2"/>
  <c r="E12" i="2"/>
  <c r="E13" i="2"/>
  <c r="E14" i="2"/>
  <c r="E15" i="2"/>
  <c r="E16" i="2"/>
  <c r="E17" i="2"/>
  <c r="E18" i="2"/>
  <c r="E19" i="2"/>
  <c r="E20" i="2"/>
  <c r="E21" i="2"/>
  <c r="E22" i="2"/>
  <c r="F23" i="11" s="1"/>
  <c r="E23" i="2"/>
  <c r="E24" i="2"/>
  <c r="E25" i="2"/>
  <c r="E26" i="2"/>
  <c r="E27" i="2"/>
  <c r="E28" i="2"/>
  <c r="E29" i="2"/>
  <c r="F12" i="11" s="1"/>
  <c r="E30" i="2"/>
  <c r="E31" i="2"/>
  <c r="E32" i="2"/>
  <c r="E33" i="2"/>
  <c r="E34" i="2"/>
  <c r="F16" i="11" s="1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F13" i="11" s="1"/>
  <c r="E56" i="2"/>
  <c r="E57" i="2"/>
  <c r="E58" i="2"/>
  <c r="F17" i="11" s="1"/>
  <c r="E59" i="2"/>
  <c r="E60" i="2"/>
  <c r="E61" i="2"/>
  <c r="E62" i="2"/>
  <c r="E63" i="2"/>
  <c r="E64" i="2"/>
  <c r="F10" i="11" s="1"/>
  <c r="E65" i="2"/>
  <c r="E66" i="2"/>
  <c r="E67" i="2"/>
  <c r="F14" i="11" s="1"/>
  <c r="E68" i="2"/>
  <c r="E69" i="2"/>
  <c r="E70" i="2"/>
  <c r="F18" i="11" s="1"/>
  <c r="E71" i="2"/>
  <c r="E72" i="2"/>
  <c r="E73" i="2"/>
  <c r="E74" i="2"/>
  <c r="E75" i="2"/>
  <c r="E6" i="2"/>
  <c r="E5" i="2"/>
  <c r="F11" i="11" s="1"/>
  <c r="E17" i="9" l="1"/>
  <c r="E19" i="9"/>
  <c r="E26" i="9"/>
  <c r="E16" i="9"/>
  <c r="E25" i="9"/>
  <c r="E24" i="9"/>
  <c r="E15" i="9"/>
  <c r="E23" i="9"/>
  <c r="E18" i="9"/>
  <c r="E22" i="9"/>
  <c r="E14" i="9"/>
  <c r="E21" i="9"/>
  <c r="E20" i="9"/>
  <c r="H26" i="9"/>
  <c r="H17" i="9"/>
  <c r="H16" i="9"/>
  <c r="H19" i="9"/>
  <c r="H23" i="9"/>
  <c r="H25" i="9"/>
  <c r="H14" i="9"/>
  <c r="H18" i="9"/>
  <c r="H15" i="9"/>
  <c r="H24" i="9"/>
  <c r="H20" i="9"/>
  <c r="H22" i="9"/>
  <c r="H21" i="9"/>
  <c r="E11" i="9"/>
  <c r="E5" i="9"/>
  <c r="E9" i="9"/>
  <c r="E10" i="9"/>
  <c r="E6" i="9"/>
  <c r="E13" i="9"/>
  <c r="E7" i="9"/>
  <c r="E8" i="9"/>
  <c r="E12" i="9"/>
  <c r="H13" i="9"/>
  <c r="H8" i="9"/>
  <c r="H9" i="9"/>
  <c r="H5" i="9"/>
  <c r="H6" i="9"/>
  <c r="H7" i="9"/>
  <c r="H10" i="9"/>
  <c r="H11" i="9"/>
  <c r="H12" i="9"/>
</calcChain>
</file>

<file path=xl/sharedStrings.xml><?xml version="1.0" encoding="utf-8"?>
<sst xmlns="http://schemas.openxmlformats.org/spreadsheetml/2006/main" count="529" uniqueCount="385">
  <si>
    <t>int</t>
    <phoneticPr fontId="1" type="noConversion"/>
  </si>
  <si>
    <t>캐릭터 고유 인덱스</t>
    <phoneticPr fontId="1" type="noConversion"/>
  </si>
  <si>
    <t>string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</si>
  <si>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</si>
  <si>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</si>
  <si>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</si>
  <si>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</si>
  <si>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</si>
  <si>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</si>
  <si>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</si>
  <si>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</si>
  <si>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</si>
  <si>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</si>
  <si>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</si>
  <si>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</si>
  <si>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</si>
  <si>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</si>
  <si>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</si>
  <si>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</si>
  <si>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Assets/AssetResources/Prefabs/Memorial/Sample/Memorial_Set_Node_Dev_Sample</t>
    <phoneticPr fontId="1" type="noConversion"/>
  </si>
  <si>
    <t>animation_name</t>
    <phoneticPr fontId="1" type="noConversion"/>
  </si>
  <si>
    <t>애니메이션 이름</t>
    <phoneticPr fontId="1" type="noConversion"/>
  </si>
  <si>
    <t>memorial_data</t>
    <phoneticPr fontId="1" type="noConversion"/>
  </si>
  <si>
    <t>메모리얼 인덱스</t>
    <phoneticPr fontId="1" type="noConversion"/>
  </si>
  <si>
    <t>memorial_id</t>
    <phoneticPr fontId="1" type="noConversion"/>
  </si>
  <si>
    <t>script_data</t>
    <phoneticPr fontId="1" type="noConversion"/>
  </si>
  <si>
    <t>order</t>
    <phoneticPr fontId="1" type="noConversion"/>
  </si>
  <si>
    <t>interaction_data</t>
    <phoneticPr fontId="1" type="noConversion"/>
  </si>
  <si>
    <t>interaction_id</t>
    <phoneticPr fontId="1" type="noConversion"/>
  </si>
  <si>
    <t>chat_motion_data</t>
    <phoneticPr fontId="1" type="noConversion"/>
  </si>
  <si>
    <t>chat_motion_id</t>
    <phoneticPr fontId="1" type="noConversion"/>
  </si>
  <si>
    <t>순서</t>
    <phoneticPr fontId="1" type="noConversion"/>
  </si>
  <si>
    <t>player_character_id</t>
    <phoneticPr fontId="1" type="noConversion"/>
  </si>
  <si>
    <t>시트이름</t>
    <phoneticPr fontId="1" type="noConversion"/>
  </si>
  <si>
    <t>설명</t>
    <phoneticPr fontId="1" type="noConversion"/>
  </si>
  <si>
    <t>캐릭터별, 상황별 메모리얼 프리팹을 가져오기 위한 데이터</t>
    <phoneticPr fontId="1" type="noConversion"/>
  </si>
  <si>
    <t>캐릭터의 움직임 + 대사(텍스트 + 음성)을 동일하게 처리하기 위한 데이터</t>
    <phoneticPr fontId="1" type="noConversion"/>
  </si>
  <si>
    <t>리액션 -&gt; 액션의 짝을 맞춰주기 위한 데이터</t>
    <phoneticPr fontId="1" type="noConversion"/>
  </si>
  <si>
    <t>serifu_id</t>
    <phoneticPr fontId="1" type="noConversion"/>
  </si>
  <si>
    <t>대사 인덱스</t>
    <phoneticPr fontId="1" type="noConversion"/>
  </si>
  <si>
    <t>챗모션 id</t>
    <phoneticPr fontId="1" type="noConversion"/>
  </si>
  <si>
    <t>대사 id</t>
    <phoneticPr fontId="1" type="noConversion"/>
  </si>
  <si>
    <t>ENUM:TOUCH_BODY_TYPE:NONE</t>
    <phoneticPr fontId="1" type="noConversion"/>
  </si>
  <si>
    <t>터치 박스 참조</t>
    <phoneticPr fontId="1" type="noConversion"/>
  </si>
  <si>
    <t>#desc</t>
    <phoneticPr fontId="1" type="noConversion"/>
  </si>
  <si>
    <t>터치가능한 신체부위</t>
    <phoneticPr fontId="1" type="noConversion"/>
  </si>
  <si>
    <t>챗모션 인덱스</t>
    <phoneticPr fontId="1" type="noConversion"/>
  </si>
  <si>
    <t>prefab_key</t>
    <phoneticPr fontId="1" type="noConversion"/>
  </si>
  <si>
    <t>인트로 키</t>
    <phoneticPr fontId="1" type="noConversion"/>
  </si>
  <si>
    <t>프리팹 키</t>
    <phoneticPr fontId="1" type="noConversion"/>
  </si>
  <si>
    <t>intro_key</t>
    <phoneticPr fontId="1" type="noConversion"/>
  </si>
  <si>
    <t>Assets/AssetResources/Prefabs/Memorial/Sample/TL_intro</t>
    <phoneticPr fontId="1" type="noConversion"/>
  </si>
  <si>
    <t>Me_Resource_Data</t>
    <phoneticPr fontId="1" type="noConversion"/>
  </si>
  <si>
    <t>Me_Serifu_Data</t>
    <phoneticPr fontId="1" type="noConversion"/>
  </si>
  <si>
    <t>Me_Chat_Motion_Data</t>
    <phoneticPr fontId="1" type="noConversion"/>
  </si>
  <si>
    <t>Me_Interaction_Data</t>
    <phoneticPr fontId="1" type="noConversion"/>
  </si>
  <si>
    <t>serifu_ids</t>
    <phoneticPr fontId="1" type="noConversion"/>
  </si>
  <si>
    <t>idle_animation_name</t>
    <phoneticPr fontId="1" type="noConversion"/>
  </si>
  <si>
    <t>touch_body_type</t>
    <phoneticPr fontId="1" type="noConversion"/>
  </si>
  <si>
    <t>ENUM:TOUCH_GESTURE_TYPE:NONE</t>
    <phoneticPr fontId="1" type="noConversion"/>
  </si>
  <si>
    <t>touch_gesture_type</t>
    <phoneticPr fontId="1" type="noConversion"/>
  </si>
  <si>
    <t>제스쳐 종류</t>
    <phoneticPr fontId="1" type="noConversion"/>
  </si>
  <si>
    <t>제스쳐 종류 참조</t>
    <phoneticPr fontId="1" type="noConversion"/>
  </si>
  <si>
    <t>00_idle</t>
    <phoneticPr fontId="1" type="noConversion"/>
  </si>
  <si>
    <t>특정 상태 조건 고유 인덱스</t>
    <phoneticPr fontId="1" type="noConversion"/>
  </si>
  <si>
    <t>state_id</t>
    <phoneticPr fontId="1" type="noConversion"/>
  </si>
  <si>
    <t>condition_state_ids</t>
    <phoneticPr fontId="1" type="noConversion"/>
  </si>
  <si>
    <t>특정 상태 변환</t>
    <phoneticPr fontId="1" type="noConversion"/>
  </si>
  <si>
    <t>change_state_id</t>
    <phoneticPr fontId="1" type="noConversion"/>
  </si>
  <si>
    <t>시작 상태</t>
    <phoneticPr fontId="1" type="noConversion"/>
  </si>
  <si>
    <t>인터렉션 아이디</t>
    <phoneticPr fontId="1" type="noConversion"/>
  </si>
  <si>
    <t>캐릭터 고유 아이디</t>
    <phoneticPr fontId="1" type="noConversion"/>
  </si>
  <si>
    <t>Me_State_Data</t>
    <phoneticPr fontId="1" type="noConversion"/>
  </si>
  <si>
    <t>연속으로 제스쳐를 한 횟수에 따른 조건</t>
    <phoneticPr fontId="1" type="noConversion"/>
  </si>
  <si>
    <t>상태 고유 아이디</t>
    <phoneticPr fontId="1" type="noConversion"/>
  </si>
  <si>
    <t>아이들 애니메이션 이름</t>
    <phoneticPr fontId="1" type="noConversion"/>
  </si>
  <si>
    <t>상태에 대한 설명</t>
    <phoneticPr fontId="1" type="noConversion"/>
  </si>
  <si>
    <t>기본 상태</t>
    <phoneticPr fontId="1" type="noConversion"/>
  </si>
  <si>
    <t>특정 상태에 대한 설명</t>
    <phoneticPr fontId="1" type="noConversion"/>
  </si>
  <si>
    <t>Assets/AssetResources/Prefabs/Memorial/Lucia/Memorial_Set_Node_Dev_Lucia</t>
    <phoneticPr fontId="1" type="noConversion"/>
  </si>
  <si>
    <t>00_idle_01</t>
    <phoneticPr fontId="1" type="noConversion"/>
  </si>
  <si>
    <t>00_idle_02</t>
    <phoneticPr fontId="1" type="noConversion"/>
  </si>
  <si>
    <t>인트로 이후 연결되는 기본 루프</t>
    <phoneticPr fontId="1" type="noConversion"/>
  </si>
  <si>
    <t>특정 흐름 이후 연결되는 가슴 가리고 있는 상태 루프</t>
    <phoneticPr fontId="1" type="noConversion"/>
  </si>
  <si>
    <t>가슴 터치시 반응 1</t>
    <phoneticPr fontId="1" type="noConversion"/>
  </si>
  <si>
    <t>가슴 터치 연속 3회</t>
    <phoneticPr fontId="1" type="noConversion"/>
  </si>
  <si>
    <t>가슴 더블 터치</t>
    <phoneticPr fontId="1" type="noConversion"/>
  </si>
  <si>
    <t>어깨끈 저지 좌</t>
    <phoneticPr fontId="1" type="noConversion"/>
  </si>
  <si>
    <t>어깨끈 저지 우</t>
    <phoneticPr fontId="1" type="noConversion"/>
  </si>
  <si>
    <t>왼쪽 다리 반응 1</t>
    <phoneticPr fontId="1" type="noConversion"/>
  </si>
  <si>
    <t>왼쪽 다리 반응 2</t>
    <phoneticPr fontId="1" type="noConversion"/>
  </si>
  <si>
    <t>왼쪽 다리 일정이상 시도시</t>
    <phoneticPr fontId="1" type="noConversion"/>
  </si>
  <si>
    <t>팬티 끈 푸는 조작 저지</t>
    <phoneticPr fontId="1" type="noConversion"/>
  </si>
  <si>
    <t>가슴 터치 거부 1</t>
    <phoneticPr fontId="1" type="noConversion"/>
  </si>
  <si>
    <t>어깨끈 방치 좌</t>
    <phoneticPr fontId="1" type="noConversion"/>
  </si>
  <si>
    <t>어깨끈 방치 우</t>
    <phoneticPr fontId="1" type="noConversion"/>
  </si>
  <si>
    <t>팬티 끈 저지하다가 가슴 노출</t>
    <phoneticPr fontId="1" type="noConversion"/>
  </si>
  <si>
    <t>어딜건드려도 거부 1</t>
    <phoneticPr fontId="1" type="noConversion"/>
  </si>
  <si>
    <t>어딜건드려도 거부 2</t>
    <phoneticPr fontId="1" type="noConversion"/>
  </si>
  <si>
    <t>어딜건드려도 거부 3</t>
    <phoneticPr fontId="1" type="noConversion"/>
  </si>
  <si>
    <t>머리 쓰다듬기 1</t>
    <phoneticPr fontId="1" type="noConversion"/>
  </si>
  <si>
    <t>머리 쓰다듬기 2</t>
    <phoneticPr fontId="1" type="noConversion"/>
  </si>
  <si>
    <t>머리 쓰다듬기 3</t>
    <phoneticPr fontId="1" type="noConversion"/>
  </si>
  <si>
    <t>[50000004, 50000005]</t>
    <phoneticPr fontId="1" type="noConversion"/>
  </si>
  <si>
    <t>[50000003, 50000004, 50000005]</t>
  </si>
  <si>
    <t>[50000003, 50000004, 50000005]</t>
    <phoneticPr fontId="1" type="noConversion"/>
  </si>
  <si>
    <t>[50000004, 50000005, 50000006]</t>
    <phoneticPr fontId="1" type="noConversion"/>
  </si>
  <si>
    <t>좌우(L or R)</t>
    <phoneticPr fontId="1" type="noConversion"/>
  </si>
  <si>
    <t>touch_body_direction</t>
    <phoneticPr fontId="1" type="noConversion"/>
  </si>
  <si>
    <t>L</t>
    <phoneticPr fontId="1" type="noConversion"/>
  </si>
  <si>
    <t>R</t>
    <phoneticPr fontId="1" type="noConversion"/>
  </si>
  <si>
    <t>chat_motion_ids</t>
    <phoneticPr fontId="1" type="noConversion"/>
  </si>
  <si>
    <t>[1200002004, 1200002005]</t>
    <phoneticPr fontId="1" type="noConversion"/>
  </si>
  <si>
    <t>01_drag_bra_L_01</t>
    <phoneticPr fontId="1" type="noConversion"/>
  </si>
  <si>
    <t>01_drag_bra_R_01</t>
    <phoneticPr fontId="1" type="noConversion"/>
  </si>
  <si>
    <t>[1200002013, 1200002014]</t>
    <phoneticPr fontId="1" type="noConversion"/>
  </si>
  <si>
    <t>01_drag_Leg_01</t>
  </si>
  <si>
    <t>01_drag_panty</t>
    <phoneticPr fontId="1" type="noConversion"/>
  </si>
  <si>
    <t>부끄러워하는 상태</t>
    <phoneticPr fontId="1" type="noConversion"/>
  </si>
  <si>
    <t>01_drag_bra_L_02</t>
    <phoneticPr fontId="1" type="noConversion"/>
  </si>
  <si>
    <t>00_idle_03</t>
    <phoneticPr fontId="1" type="noConversion"/>
  </si>
  <si>
    <t>이상</t>
    <phoneticPr fontId="1" type="noConversion"/>
  </si>
  <si>
    <t>이하</t>
    <phoneticPr fontId="1" type="noConversion"/>
  </si>
  <si>
    <t>condition_min_gesture_count</t>
    <phoneticPr fontId="1" type="noConversion"/>
  </si>
  <si>
    <t>condition_max_gesture_count</t>
    <phoneticPr fontId="1" type="noConversion"/>
  </si>
  <si>
    <t>drag_animation_name</t>
  </si>
  <si>
    <t>드래그 애니메이션 이름</t>
    <phoneticPr fontId="1" type="noConversion"/>
  </si>
  <si>
    <t>01_drag_bra_R_02</t>
    <phoneticPr fontId="1" type="noConversion"/>
  </si>
  <si>
    <t>bored_chatmotion_ids</t>
    <phoneticPr fontId="1" type="noConversion"/>
  </si>
  <si>
    <t>대기시 자동재생될 반응</t>
    <phoneticPr fontId="1" type="noConversion"/>
  </si>
  <si>
    <t>자동재생될 아이들 애니메이션 출력횟수</t>
    <phoneticPr fontId="1" type="noConversion"/>
  </si>
  <si>
    <t>bored_condition_count</t>
    <phoneticPr fontId="1" type="noConversion"/>
  </si>
  <si>
    <t>1200002001, 1200002002, 1200002003</t>
    <phoneticPr fontId="1" type="noConversion"/>
  </si>
  <si>
    <t>actor_prefab_key</t>
    <phoneticPr fontId="1" type="noConversion"/>
  </si>
  <si>
    <t>background_prefab_key</t>
    <phoneticPr fontId="1" type="noConversion"/>
  </si>
  <si>
    <t>Assets/AssetResources/Prefabs/Memorial/Memorial_BG</t>
    <phoneticPr fontId="1" type="noConversion"/>
  </si>
  <si>
    <t>캐릭터 프리팹 키</t>
    <phoneticPr fontId="1" type="noConversion"/>
  </si>
  <si>
    <t>배경 프리팹 키</t>
    <phoneticPr fontId="1" type="noConversion"/>
  </si>
  <si>
    <t>Assets/AssetResources/Prefabs/Memorial/Lucia/Memorial_Dev2_Lucia</t>
    <phoneticPr fontId="1" type="noConversion"/>
  </si>
  <si>
    <t>[]</t>
    <phoneticPr fontId="1" type="noConversion"/>
  </si>
  <si>
    <t>[]</t>
    <phoneticPr fontId="1" type="noConversion"/>
  </si>
  <si>
    <t>key_1:int</t>
    <phoneticPr fontId="1" type="noConversion"/>
  </si>
  <si>
    <t>애니메이션 내용</t>
    <phoneticPr fontId="1" type="noConversion"/>
  </si>
  <si>
    <t>#animation_name</t>
    <phoneticPr fontId="1" type="noConversion"/>
  </si>
  <si>
    <t>00_idle_normal</t>
  </si>
  <si>
    <t>00_idle_touch</t>
  </si>
  <si>
    <t>20_emotion_angry</t>
  </si>
  <si>
    <t>20_emotion_embarrassed</t>
  </si>
  <si>
    <t>20_emotion_h1</t>
  </si>
  <si>
    <t>20_emotion_h2</t>
  </si>
  <si>
    <t>20_emotion_h3</t>
  </si>
  <si>
    <t>20_emotion_h4</t>
  </si>
  <si>
    <t>20_emotion_h5</t>
  </si>
  <si>
    <t>20_emotion_heart</t>
  </si>
  <si>
    <t>20_emotion_normal</t>
  </si>
  <si>
    <t>20_emotion_panic</t>
  </si>
  <si>
    <t>20_emotion_pleasure</t>
  </si>
  <si>
    <t>20_emotion_sad</t>
  </si>
  <si>
    <t>20_emotion_shy</t>
  </si>
  <si>
    <t>20_emotion_smile</t>
  </si>
  <si>
    <t>20_emotion_upset</t>
  </si>
  <si>
    <t>00_part3_ng_lv0</t>
  </si>
  <si>
    <t>00_part3_ng_lv1</t>
  </si>
  <si>
    <t>00_part3_ok_lv0</t>
  </si>
  <si>
    <t>00_part3_ok_lv1</t>
  </si>
  <si>
    <t>에일린_헤어 거부반응 호감도 낮음</t>
    <phoneticPr fontId="1" type="noConversion"/>
  </si>
  <si>
    <t>에일린_로비용 숨쉬기</t>
    <phoneticPr fontId="1" type="noConversion"/>
  </si>
  <si>
    <t>에일린_근원전달용 숨쉬기(장비해제)</t>
    <phoneticPr fontId="1" type="noConversion"/>
  </si>
  <si>
    <t>에일린_가슴 거부반응 호감도 높음</t>
    <phoneticPr fontId="1" type="noConversion"/>
  </si>
  <si>
    <t>에일린_가슴 성공 호감도 낮음</t>
    <phoneticPr fontId="1" type="noConversion"/>
  </si>
  <si>
    <t>에일린_헤어 거부반응 호감도 높음</t>
    <phoneticPr fontId="1" type="noConversion"/>
  </si>
  <si>
    <t>에일린_헤어 성공 호감도 낮음</t>
    <phoneticPr fontId="1" type="noConversion"/>
  </si>
  <si>
    <t>에일린_헤어 성공 호감도 높음</t>
    <phoneticPr fontId="1" type="noConversion"/>
  </si>
  <si>
    <t>00_part1_ng_lv0</t>
  </si>
  <si>
    <t>00_part1_ng_lv1</t>
  </si>
  <si>
    <t>00_part1_ok_lv0</t>
  </si>
  <si>
    <t>00_part1_ok_lv1</t>
  </si>
  <si>
    <t>00_part2_ng_lv0</t>
  </si>
  <si>
    <t>00_part2_ng_lv1</t>
  </si>
  <si>
    <t>00_part2_ok_lv0</t>
  </si>
  <si>
    <t>00_part2_ok_lv1</t>
  </si>
  <si>
    <t>에일린_얼굴 거부반응 호감도 낮음</t>
    <phoneticPr fontId="1" type="noConversion"/>
  </si>
  <si>
    <t>에일린_얼굴 거부반응 호감도 높음</t>
    <phoneticPr fontId="1" type="noConversion"/>
  </si>
  <si>
    <t>에일린_얼굴 성공 호감도 낮음</t>
    <phoneticPr fontId="1" type="noConversion"/>
  </si>
  <si>
    <t>에일린_얼굴 성공 호감도 높음</t>
    <phoneticPr fontId="1" type="noConversion"/>
  </si>
  <si>
    <t>00_part4_ng_lv0</t>
  </si>
  <si>
    <t>00_part4_ng_lv1</t>
  </si>
  <si>
    <t>00_part4_ok_lv0</t>
  </si>
  <si>
    <t>00_part4_ok_lv1</t>
  </si>
  <si>
    <t>에일린_가슴 거부반응 호감도 낮음</t>
    <phoneticPr fontId="1" type="noConversion"/>
  </si>
  <si>
    <t>에일린_가슴 성공 호감도 높음</t>
    <phoneticPr fontId="1" type="noConversion"/>
  </si>
  <si>
    <t>에일린_사타구니 거부반응 호감도 낮음</t>
  </si>
  <si>
    <t>에일린_사타구니 거부반응 호감도 높음</t>
  </si>
  <si>
    <t>에일린_사타구니 성공 호감도 낮음</t>
  </si>
  <si>
    <t>에일린_대기</t>
    <phoneticPr fontId="1" type="noConversion"/>
  </si>
  <si>
    <t>에일린_사타구니 성공 호감도 높음</t>
    <phoneticPr fontId="1" type="noConversion"/>
  </si>
  <si>
    <t>에일린_페이셜_화남</t>
  </si>
  <si>
    <t>에일린_페이셜_당황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</si>
  <si>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</si>
  <si>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</si>
  <si>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</si>
  <si>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</si>
  <si>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</si>
  <si>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에일린_페이셜_사랑</t>
  </si>
  <si>
    <t>에일린_페이셜_보통</t>
  </si>
  <si>
    <t>에일린_페이셜_패닉</t>
  </si>
  <si>
    <t>에일린_페이셜_기쁨</t>
  </si>
  <si>
    <t>에일린_페이셜_슬픔</t>
  </si>
  <si>
    <t>에일린_페이셜_부끄러움</t>
  </si>
  <si>
    <t>에일린_페이셜_미소</t>
  </si>
  <si>
    <t>에일린_페이셜_속상함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</si>
  <si>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</si>
  <si>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</si>
  <si>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</si>
  <si>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</si>
  <si>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</si>
  <si>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</si>
  <si>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</si>
  <si>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</si>
  <si>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</si>
  <si>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</si>
  <si>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</si>
  <si>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</si>
  <si>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</si>
  <si>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</si>
  <si>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</si>
  <si>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</si>
  <si>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</si>
  <si>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</si>
  <si>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</si>
  <si>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</si>
  <si>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</si>
  <si>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</si>
  <si>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</si>
  <si>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</si>
  <si>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</si>
  <si>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</si>
  <si>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</si>
  <si>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</si>
  <si>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</si>
  <si>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</si>
  <si>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</si>
  <si>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</si>
  <si>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</si>
  <si>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</si>
  <si>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</si>
  <si>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</si>
  <si>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</si>
  <si>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</si>
  <si>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</si>
  <si>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</si>
  <si>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</si>
  <si>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</si>
  <si>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</si>
  <si>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</si>
  <si>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</si>
  <si>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</si>
  <si>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</si>
  <si>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</si>
  <si>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</si>
  <si>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</si>
  <si>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</si>
  <si>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</si>
  <si>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</si>
  <si>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</si>
  <si>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</si>
  <si>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</si>
  <si>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</si>
  <si>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</si>
  <si>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</si>
  <si>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</si>
  <si>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</si>
  <si>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</si>
  <si>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</si>
  <si>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</si>
  <si>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</si>
  <si>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</si>
  <si>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</si>
  <si>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</si>
  <si>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</si>
  <si>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</si>
  <si>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</si>
  <si>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</si>
  <si>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</si>
  <si>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</si>
  <si>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</si>
  <si>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</si>
  <si>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</si>
  <si>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</si>
  <si>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</si>
  <si>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</si>
  <si>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</si>
  <si>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</si>
  <si>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</si>
  <si>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</si>
  <si>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</si>
  <si>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</si>
  <si>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</si>
  <si>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</si>
  <si>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</si>
  <si>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</si>
  <si>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</si>
  <si>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</si>
  <si>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</si>
  <si>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</si>
  <si>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</si>
  <si>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</si>
  <si>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</si>
  <si>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</si>
  <si>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</si>
  <si>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</si>
  <si>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</si>
  <si>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</si>
  <si>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</si>
  <si>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</si>
  <si>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</si>
  <si>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</si>
  <si>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</si>
  <si>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</si>
  <si>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</si>
  <si>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</si>
  <si>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</si>
  <si>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</si>
  <si>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</si>
  <si>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</si>
  <si>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</si>
  <si>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</si>
  <si>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</si>
  <si>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</si>
  <si>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</si>
  <si>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</si>
  <si>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</si>
  <si>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</si>
  <si>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</si>
  <si>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</si>
  <si>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</si>
  <si>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</si>
  <si>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</si>
  <si>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</si>
  <si>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</si>
  <si>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</si>
  <si>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</si>
  <si>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</si>
  <si>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</si>
  <si>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</si>
  <si>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</si>
  <si>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</si>
  <si>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</si>
  <si>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</si>
  <si>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</si>
  <si>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</si>
  <si>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</si>
  <si>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</si>
  <si>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캐릭터 대사</t>
    <phoneticPr fontId="1" type="noConversion"/>
  </si>
  <si>
    <t>dialogue_text_id</t>
    <phoneticPr fontId="1" type="noConversion"/>
  </si>
  <si>
    <t>audio_clip_id</t>
    <phoneticPr fontId="1" type="noConversion"/>
  </si>
  <si>
    <t>보이스 파일 아이디_스트링 테이블 참조</t>
    <phoneticPr fontId="1" type="noConversion"/>
  </si>
  <si>
    <t>대사 내용 추적</t>
    <phoneticPr fontId="1" type="noConversion"/>
  </si>
  <si>
    <t>#dialogue_text</t>
    <phoneticPr fontId="1" type="noConversion"/>
  </si>
  <si>
    <t>Me_Timeline_Data</t>
    <phoneticPr fontId="1" type="noConversion"/>
  </si>
  <si>
    <t>인덱스</t>
    <phoneticPr fontId="1" type="noConversion"/>
  </si>
  <si>
    <t>timeline_id</t>
    <phoneticPr fontId="1" type="noConversion"/>
  </si>
  <si>
    <t>timeline_path</t>
    <phoneticPr fontId="1" type="noConversion"/>
  </si>
  <si>
    <t>아이디 형식 설명</t>
    <phoneticPr fontId="1" type="noConversion"/>
  </si>
  <si>
    <t>#설명</t>
    <phoneticPr fontId="1" type="noConversion"/>
  </si>
  <si>
    <t>아이디 형식은 캐릭터 아이디 + 타임라인 넘버링으로 구성</t>
    <phoneticPr fontId="1" type="noConversion"/>
  </si>
  <si>
    <t>Assets/AssetResources/Prefabs/Standing/ST_Eileen/TL_Part3_Lv0</t>
    <phoneticPr fontId="1" type="noConversion"/>
  </si>
  <si>
    <t>에일린_로비용 터치시 움찔</t>
    <phoneticPr fontId="1" type="noConversion"/>
  </si>
  <si>
    <t>100006048</t>
  </si>
  <si>
    <t>100006060</t>
  </si>
  <si>
    <t>100006001</t>
  </si>
  <si>
    <t>100006025</t>
  </si>
  <si>
    <t>100006051</t>
  </si>
  <si>
    <t>100006063</t>
  </si>
  <si>
    <t>100006006</t>
  </si>
  <si>
    <t>100006030</t>
  </si>
  <si>
    <t>100006054</t>
  </si>
  <si>
    <t>100006066</t>
  </si>
  <si>
    <t>100006036</t>
  </si>
  <si>
    <t>100006057</t>
  </si>
  <si>
    <t>100006069</t>
  </si>
  <si>
    <t>100006042</t>
  </si>
  <si>
    <t>대사 내용</t>
    <phoneticPr fontId="1" type="noConversion"/>
  </si>
  <si>
    <t>[100006036,100006037,1000060368,100006039]</t>
    <phoneticPr fontId="1" type="noConversion"/>
  </si>
  <si>
    <t>[100006013,100006014,100006015,100006016]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</si>
</sst>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StringTable.xlsx" TargetMode="External"/><Relationship Id="rId1" Type="http://schemas.openxmlformats.org/officeDocument/2006/relationships/externalLinkPath" Target="String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  <sheetName val="Enums_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</sheetData>
      <sheetData sheetId="12">
        <row r="1">
          <cell r="A1" t="str">
            <v>TOUCH_GESTURE_TYPE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  <row r="9">
          <cell r="A9"/>
          <cell r="B9"/>
          <cell r="C9"/>
        </row>
        <row r="10">
          <cell r="A10"/>
          <cell r="B10"/>
          <cell r="C10"/>
        </row>
      </sheetData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INEQUALITY_TYPE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EQUAL</v>
          </cell>
          <cell r="B5">
            <v>1</v>
          </cell>
          <cell r="C5" t="str">
            <v>1 같음</v>
          </cell>
        </row>
        <row r="6">
          <cell r="A6" t="str">
            <v>NOT_EQUAL</v>
          </cell>
          <cell r="B6">
            <v>2</v>
          </cell>
          <cell r="C6" t="str">
            <v>2 다름</v>
          </cell>
        </row>
        <row r="7">
          <cell r="A7" t="str">
            <v>GREATER</v>
          </cell>
          <cell r="B7">
            <v>3</v>
          </cell>
          <cell r="C7" t="str">
            <v>3 초과</v>
          </cell>
        </row>
        <row r="8">
          <cell r="A8" t="str">
            <v>LESS</v>
          </cell>
          <cell r="B8">
            <v>4</v>
          </cell>
          <cell r="C8" t="str">
            <v>4 미만</v>
          </cell>
        </row>
        <row r="9">
          <cell r="A9" t="str">
            <v>GREATER_EQUAL</v>
          </cell>
          <cell r="B9">
            <v>5</v>
          </cell>
          <cell r="C9" t="str">
            <v>5 이상</v>
          </cell>
        </row>
        <row r="10">
          <cell r="A10" t="str">
            <v>LESS_EQUAL</v>
          </cell>
          <cell r="B10">
            <v>6</v>
          </cell>
          <cell r="C10" t="str">
            <v>6 이하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</row>
      </sheetData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_ID_RULE"/>
      <sheetName val="system"/>
      <sheetName val="character"/>
      <sheetName val="skill"/>
      <sheetName val="item"/>
      <sheetName val="dialog"/>
      <sheetName val="voice"/>
      <sheetName val="story"/>
      <sheetName val="!system_참고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string ID</v>
          </cell>
          <cell r="C2" t="str">
            <v>한국어</v>
          </cell>
        </row>
        <row r="3">
          <cell r="B3" t="str">
            <v>key_1:string</v>
          </cell>
          <cell r="C3" t="str">
            <v>string</v>
          </cell>
        </row>
        <row r="4">
          <cell r="B4" t="str">
            <v>string_id</v>
          </cell>
          <cell r="C4" t="str">
            <v>kor</v>
          </cell>
        </row>
        <row r="5">
          <cell r="B5" t="str">
            <v>dialog_Eileen_OriginOk_Part1_Lv0_1</v>
          </cell>
          <cell r="C5" t="str">
            <v>머리 안 헝클어지게 해~</v>
          </cell>
        </row>
        <row r="6">
          <cell r="B6" t="str">
            <v>dialog_Eileen_OriginPass_Part1_Lv0_1</v>
          </cell>
          <cell r="C6" t="str">
            <v>되게 진지하네. 그렇게 집중해야 되는 거야?</v>
          </cell>
        </row>
        <row r="7">
          <cell r="B7" t="str">
            <v>dialog_Eileen_OriginPass_Part1_Lv0_2</v>
          </cell>
          <cell r="C7" t="str">
            <v>나는 그냥… 행복이 충전되는 기분?</v>
          </cell>
        </row>
        <row r="8">
          <cell r="B8" t="str">
            <v>dialog_Eileen_OriginPass_Part1_Lv0_3</v>
          </cell>
          <cell r="C8" t="str">
            <v>응. 기분 좋아.</v>
          </cell>
        </row>
        <row r="9">
          <cell r="B9" t="str">
            <v>dialog_Eileen_OriginPass_Part1_Lv0_4</v>
          </cell>
          <cell r="C9" t="str">
            <v>(웃음)너도 해줄까?</v>
          </cell>
        </row>
        <row r="10">
          <cell r="B10" t="str">
            <v>dialog_Eileen_OriginOk_Part2_Lv0_1</v>
          </cell>
          <cell r="C10" t="str">
            <v>뭐, 뭐하게?! 아….</v>
          </cell>
        </row>
        <row r="11">
          <cell r="B11" t="str">
            <v>dialog_Eileen_OriginPass_Part2_Lv0_1</v>
          </cell>
          <cell r="C11" t="str">
            <v>(키, 키스하는 줄 알았네….)</v>
          </cell>
        </row>
        <row r="12">
          <cell r="B12" t="str">
            <v>dialog_Eileen_OriginPass_Part2_Lv0_2</v>
          </cell>
          <cell r="C12" t="str">
            <v>(싫은 건, 아니지만….)</v>
          </cell>
        </row>
        <row r="13">
          <cell r="B13" t="str">
            <v>dialog_Eileen_OriginPass_Part2_Lv0_3</v>
          </cell>
          <cell r="C13" t="str">
            <v>…….</v>
          </cell>
        </row>
        <row r="14">
          <cell r="B14" t="str">
            <v>dialog_Eileen_OriginPass_Part2_Lv0_4</v>
          </cell>
          <cell r="C14" t="str">
            <v>무, 뭐라고 말좀 해.</v>
          </cell>
        </row>
        <row r="15">
          <cell r="B15" t="str">
            <v>dialog_Eileen_OriginPass_Part2_Lv0_5</v>
          </cell>
          <cell r="C15" t="str">
            <v>(으… 자꾸 의식하게 되잖아….)</v>
          </cell>
        </row>
        <row r="16">
          <cell r="B16" t="str">
            <v>dialog_Eileen_OriginOk_Part3_Lv0_1</v>
          </cell>
          <cell r="C16" t="str">
            <v>가슴은 좀 부끄러운데….</v>
          </cell>
        </row>
        <row r="17">
          <cell r="B17" t="str">
            <v>dialog_Eileen_OriginPass_Part3_Lv0_1</v>
          </cell>
          <cell r="C17" t="str">
            <v>그래도 손만 대는 거면-</v>
          </cell>
        </row>
        <row r="18">
          <cell r="B18" t="str">
            <v>dialog_Eileen_OriginPass_Part3_Lv0_2</v>
          </cell>
          <cell r="C18" t="str">
            <v>…누가 그렇게 만지작거리랬어.</v>
          </cell>
        </row>
        <row r="19">
          <cell r="B19" t="str">
            <v>dialog_Eileen_OriginPass_Part3_Lv0_3</v>
          </cell>
          <cell r="C19" t="str">
            <v>하여튼 진짜.</v>
          </cell>
        </row>
        <row r="20">
          <cell r="B20" t="str">
            <v>dialog_Eileen_OriginPass_Part3_Lv0_4</v>
          </cell>
          <cell r="C20" t="str">
            <v>…근데 이게 그렇게 좋아?</v>
          </cell>
        </row>
        <row r="21">
          <cell r="B21" t="str">
            <v>dialog_Eileen_OriginOk_Part4_Lv0_1</v>
          </cell>
          <cell r="C21" t="str">
            <v>……!!</v>
          </cell>
        </row>
        <row r="22">
          <cell r="B22" t="str">
            <v>dialog_Eileen_OriginPass_Part4_Lv0_1</v>
          </cell>
          <cell r="C22" t="str">
            <v>자, 잠깐만! 역시 거기는 조금…!</v>
          </cell>
        </row>
        <row r="23">
          <cell r="B23" t="str">
            <v>dialog_Eileen_OriginPass_Part4_Lv0_2</v>
          </cell>
          <cell r="C23" t="str">
            <v>꺅…?!</v>
          </cell>
        </row>
        <row r="24">
          <cell r="B24" t="str">
            <v>dialog_Eileen_OriginPass_Part4_Lv0_3</v>
          </cell>
          <cell r="C24" t="str">
            <v>그만, 흣, 이상하다구우….</v>
          </cell>
        </row>
        <row r="25">
          <cell r="B25" t="str">
            <v>dialog_Eileen_OriginPass_Part4_Lv0_4</v>
          </cell>
          <cell r="C25" t="str">
            <v>윽… 앗… 흐읏….</v>
          </cell>
        </row>
        <row r="26">
          <cell r="B26" t="str">
            <v>dialog_Eileen_OriginPass_Part4_Lv0_5</v>
          </cell>
          <cell r="C26" t="str">
            <v>하아, 하아, 하아….</v>
          </cell>
        </row>
        <row r="27">
          <cell r="B27" t="str">
            <v>dialog_Eileen_OriginPass_Part4_Lv0_6</v>
          </cell>
          <cell r="C27" t="str">
            <v>…몰라, 멍충아.</v>
          </cell>
        </row>
        <row r="28">
          <cell r="B28" t="str">
            <v>dialog_Eileen_OriginOk_Part1_Lv1_1</v>
          </cell>
          <cell r="C28" t="str">
            <v>뭐해? 빨리 해줘.</v>
          </cell>
        </row>
        <row r="29">
          <cell r="B29" t="str">
            <v>dialog_Eileen_OriginPass_Part1_Lv1_1</v>
          </cell>
          <cell r="C29" t="str">
            <v>(웃음)나, 네가 머리 만져주는 거 좋아하니까.</v>
          </cell>
        </row>
        <row r="30">
          <cell r="B30" t="str">
            <v>dialog_Eileen_OriginPass_Part1_Lv1_2</v>
          </cell>
          <cell r="C30" t="str">
            <v>평소에도 좋지만, 연결될 때는 특히 더 좋아.</v>
          </cell>
        </row>
        <row r="31">
          <cell r="B31" t="str">
            <v>dialog_Eileen_OriginPass_Part1_Lv1_3</v>
          </cell>
          <cell r="C31" t="str">
            <v>사랑받는다는 느낌이 든달까?</v>
          </cell>
        </row>
        <row r="32">
          <cell r="B32" t="str">
            <v>dialog_Eileen_OriginPass_Part1_Lv1_4</v>
          </cell>
          <cell r="C32" t="str">
            <v>헤헷.</v>
          </cell>
        </row>
        <row r="33">
          <cell r="B33" t="str">
            <v>dialog_Eileen_OriginOk_Part2_Lv1_1</v>
          </cell>
          <cell r="C33" t="str">
            <v>…….</v>
          </cell>
        </row>
        <row r="34">
          <cell r="B34" t="str">
            <v>dialog_Eileen_OriginPass_Part2_Lv1_1</v>
          </cell>
          <cell r="C34" t="str">
            <v>(또 이렇게 말없이 보네.)</v>
          </cell>
        </row>
        <row r="35">
          <cell r="B35" t="str">
            <v>dialog_Eileen_OriginPass_Part2_Lv1_2</v>
          </cell>
          <cell r="C35" t="str">
            <v>(뭐, 지금은 이정도로도 충분한가….)</v>
          </cell>
        </row>
        <row r="36">
          <cell r="B36" t="str">
            <v>dialog_Eileen_OriginPass_Part2_Lv1_3</v>
          </cell>
          <cell r="C36" t="str">
            <v>(……아니. 안 충분해.)</v>
          </cell>
        </row>
        <row r="37">
          <cell r="B37" t="str">
            <v>dialog_Eileen_OriginPass_Part2_Lv1_4</v>
          </cell>
          <cell r="C37" t="str">
            <v>[쪽]</v>
          </cell>
        </row>
        <row r="38">
          <cell r="B38" t="str">
            <v>dialog_Eileen_OriginPass_Part2_Lv1_5</v>
          </cell>
          <cell r="C38" t="str">
            <v>(웃음)그냥, 내가 하고 싶었어.</v>
          </cell>
        </row>
        <row r="39">
          <cell r="B39" t="str">
            <v>dialog_Eileen_OriginOk_Part3_Lv1_1</v>
          </cell>
          <cell r="C39" t="str">
            <v>으응….</v>
          </cell>
        </row>
        <row r="40">
          <cell r="B40" t="str">
            <v>dialog_Eileen_OriginPass_Part3_Lv1_1</v>
          </cell>
          <cell r="C40" t="str">
            <v>…근데 너, 점점 능숙해지는 거 아냐?</v>
          </cell>
        </row>
        <row r="41">
          <cell r="B41" t="str">
            <v>dialog_Eileen_OriginPass_Part3_Lv1_2</v>
          </cell>
          <cell r="C41" t="str">
            <v xml:space="preserve">만지는 방법이라던가, 기술이라든가… </v>
          </cell>
        </row>
        <row r="42">
          <cell r="B42" t="str">
            <v>dialog_Eileen_OriginPass_Part3_Lv1_3</v>
          </cell>
          <cell r="C42" t="str">
            <v>나 덕분이라구? (웃음)</v>
          </cell>
        </row>
        <row r="43">
          <cell r="B43" t="str">
            <v>dialog_Eileen_OriginPass_Part3_Lv1_4</v>
          </cell>
          <cell r="C43" t="str">
            <v>그런거면… 음….</v>
          </cell>
        </row>
        <row r="44">
          <cell r="B44" t="str">
            <v>dialog_Eileen_OriginPass_Part3_Lv1_5</v>
          </cell>
          <cell r="C44" t="str">
            <v>더 만져도 되는데…?</v>
          </cell>
        </row>
        <row r="45">
          <cell r="B45" t="str">
            <v>dialog_Eileen_OriginOk_Part4_Lv1_1</v>
          </cell>
          <cell r="C45" t="str">
            <v>으휴, 진짜 변태.</v>
          </cell>
        </row>
        <row r="46">
          <cell r="B46" t="str">
            <v>dialog_Eileen_OriginPass_Part4_Lv1_1</v>
          </cell>
          <cell r="C46" t="str">
            <v>(무드라도 좀 맞춰주든가.)</v>
          </cell>
        </row>
        <row r="47">
          <cell r="B47" t="str">
            <v>dialog_Eileen_OriginPass_Part4_Lv1_2</v>
          </cell>
          <cell r="C47" t="str">
            <v>…….</v>
          </cell>
        </row>
        <row r="48">
          <cell r="B48" t="str">
            <v>dialog_Eileen_OriginPass_Part4_Lv1_3</v>
          </cell>
          <cell r="C48" t="str">
            <v>(…얘도 많이 참고 있는 거구나.)</v>
          </cell>
        </row>
        <row r="49">
          <cell r="B49" t="str">
            <v>dialog_Eileen_OriginPass_Part4_Lv1_4</v>
          </cell>
          <cell r="C49" t="str">
            <v>저기, 있지.</v>
          </cell>
        </row>
        <row r="50">
          <cell r="B50" t="str">
            <v>dialog_Eileen_OriginPass_Part4_Lv1_5</v>
          </cell>
          <cell r="C50" t="str">
            <v>할 거면….</v>
          </cell>
        </row>
        <row r="51">
          <cell r="B51" t="str">
            <v>dialog_Eileen_OriginPass_Part4_Lv1_6</v>
          </cell>
          <cell r="C51" t="str">
            <v>…끝까지, 제대로 해줘.</v>
          </cell>
        </row>
        <row r="52">
          <cell r="B52" t="str">
            <v>dialog_Eileen_OriginNG_Part1_Lv0_1</v>
          </cell>
          <cell r="C52" t="str">
            <v>머리 헝클어지잖아~</v>
          </cell>
        </row>
        <row r="53">
          <cell r="B53" t="str">
            <v>dialog_Eileen_OriginNG_Part1_Lv0_2</v>
          </cell>
          <cell r="C53" t="str">
            <v>되는 거 맞아?</v>
          </cell>
        </row>
        <row r="54">
          <cell r="B54" t="str">
            <v>dialog_Eileen_OriginNG_Part1_Lv0_3</v>
          </cell>
          <cell r="C54" t="str">
            <v>흐음… 나도 해줄까?</v>
          </cell>
        </row>
        <row r="55">
          <cell r="B55" t="str">
            <v>dialog_Eileen_OriginNG_Part2_Lv0_1</v>
          </cell>
          <cell r="C55" t="str">
            <v>그렇게 분위기 잡기야?</v>
          </cell>
        </row>
        <row r="56">
          <cell r="B56" t="str">
            <v>dialog_Eileen_OriginNG_Part2_Lv0_2</v>
          </cell>
          <cell r="C56" t="str">
            <v>(웃음)간지러워.</v>
          </cell>
        </row>
        <row r="57">
          <cell r="B57" t="str">
            <v>dialog_Eileen_OriginNG_Part2_Lv0_3</v>
          </cell>
          <cell r="C57" t="str">
            <v>너 손 진짜 크다.</v>
          </cell>
        </row>
        <row r="58">
          <cell r="B58" t="str">
            <v>dialog_Eileen_OriginNG_Part3_Lv0_1</v>
          </cell>
          <cell r="C58" t="str">
            <v>…제대로 찾고 있는 거 맞지?</v>
          </cell>
        </row>
        <row r="59">
          <cell r="B59" t="str">
            <v>dialog_Eileen_OriginNG_Part3_Lv0_2</v>
          </cell>
          <cell r="C59" t="str">
            <v>…아무리 봐도 그냥 즐기고 있는 것 같은데.</v>
          </cell>
        </row>
        <row r="60">
          <cell r="B60" t="str">
            <v>dialog_Eileen_OriginNG_Part3_Lv0_3</v>
          </cell>
          <cell r="C60" t="str">
            <v xml:space="preserve">……저기요. </v>
          </cell>
        </row>
        <row r="61">
          <cell r="B61" t="str">
            <v>dialog_Eileen_OriginNG_Part4_Lv0_1</v>
          </cell>
          <cell r="C61" t="str">
            <v>뭐, 뭐하는 거야!</v>
          </cell>
        </row>
        <row r="62">
          <cell r="B62" t="str">
            <v>dialog_Eileen_OriginNG_Part4_Lv0_2</v>
          </cell>
          <cell r="C62" t="str">
            <v>아무리 근원 때문이라도 거긴 안 돼!</v>
          </cell>
        </row>
        <row r="63">
          <cell r="B63" t="str">
            <v>dialog_Eileen_OriginNG_Part4_Lv0_3</v>
          </cell>
          <cell r="C63" t="str">
            <v>죽는다 진짜.</v>
          </cell>
        </row>
        <row r="64">
          <cell r="B64" t="str">
            <v>dialog_Eileen_OriginNG_Part1_Lv1_1</v>
          </cell>
          <cell r="C64" t="str">
            <v>좋다아….</v>
          </cell>
        </row>
        <row r="65">
          <cell r="B65" t="str">
            <v>dialog_Eileen_OriginNG_Part1_Lv1_2</v>
          </cell>
          <cell r="C65" t="str">
            <v>안 되는 것 같은데? 기분 좋긴 하지만.</v>
          </cell>
        </row>
        <row r="66">
          <cell r="B66" t="str">
            <v>dialog_Eileen_OriginNG_Part1_Lv1_3</v>
          </cell>
          <cell r="C66" t="str">
            <v>(작은 웃음)그냥 계속해줘.</v>
          </cell>
        </row>
        <row r="67">
          <cell r="B67" t="str">
            <v>dialog_Eileen_OriginNG_Part2_Lv1_1</v>
          </cell>
          <cell r="C67" t="str">
            <v>그렇게 쳐다보면 좀… 부끄러운데.</v>
          </cell>
        </row>
        <row r="68">
          <cell r="B68" t="str">
            <v>dialog_Eileen_OriginNG_Part2_Lv1_2</v>
          </cell>
          <cell r="C68" t="str">
            <v>헤헷. 나도 좋아해.</v>
          </cell>
        </row>
        <row r="69">
          <cell r="B69" t="str">
            <v>dialog_Eileen_OriginNG_Part2_Lv1_3</v>
          </cell>
          <cell r="C69" t="str">
            <v>뭔가 안심되는 기분이야.</v>
          </cell>
        </row>
        <row r="70">
          <cell r="B70" t="str">
            <v>dialog_Eileen_OriginNG_Part3_Lv1_1</v>
          </cell>
          <cell r="C70" t="str">
            <v>(웃음)이게 그렇게 좋아?</v>
          </cell>
        </row>
        <row r="71">
          <cell r="B71" t="str">
            <v>dialog_Eileen_OriginNG_Part3_Lv1_2</v>
          </cell>
          <cell r="C71" t="str">
            <v>역시 그냥 핑계였지?</v>
          </cell>
        </row>
        <row r="72">
          <cell r="B72" t="str">
            <v>dialog_Eileen_OriginNG_Part3_Lv1_3</v>
          </cell>
          <cell r="C72" t="str">
            <v>(웃음)평소에 만지는 걸로는 부족했어?</v>
          </cell>
        </row>
        <row r="73">
          <cell r="B73" t="str">
            <v>dialog_Eileen_OriginNG_Part4_Lv1_1</v>
          </cell>
          <cell r="C73" t="str">
            <v>우리 대장님은 언제 때와 장소를 가리게 될까….</v>
          </cell>
        </row>
        <row r="74">
          <cell r="B74" t="str">
            <v>dialog_Eileen_OriginNG_Part4_Lv1_2</v>
          </cell>
          <cell r="C74" t="str">
            <v>꼭 근원 때문이 아니라도….</v>
          </cell>
        </row>
        <row r="75">
          <cell r="B75" t="str">
            <v>dialog_Eileen_OriginNG_Part4_Lv1_3</v>
          </cell>
          <cell r="C75" t="str">
            <v>너, 너무 본격적으로는 안 돼.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>
    <tabColor theme="1"/>
  </sheetPr>
  <dimension ref="A1:B23"/>
  <sheetViews>
    <sheetView workbookViewId="0">
      <selection activeCell="D33" sqref="D33"/>
    </sheetView>
  </sheetViews>
  <sheetFormatPr defaultColWidth="8.875" defaultRowHeight="16.5" x14ac:dyDescent="0.3"/>
  <sheetData>
    <row r="1" spans="1:2" x14ac:dyDescent="0.3">
      <c r="A1" t="s">
        <v>3</v>
      </c>
    </row>
    <row r="3" spans="1:2" x14ac:dyDescent="0.3">
      <c r="A3" s="6" t="s">
        <v>4</v>
      </c>
    </row>
    <row r="4" spans="1:2" x14ac:dyDescent="0.3">
      <c r="A4" s="7" t="s">
        <v>0</v>
      </c>
    </row>
    <row r="5" spans="1:2" x14ac:dyDescent="0.3">
      <c r="A5" s="7" t="s">
        <v>5</v>
      </c>
    </row>
    <row r="6" spans="1:2" x14ac:dyDescent="0.3">
      <c r="A6" s="7" t="s">
        <v>2</v>
      </c>
    </row>
    <row r="7" spans="1:2" x14ac:dyDescent="0.3">
      <c r="A7" s="7" t="s">
        <v>6</v>
      </c>
    </row>
    <row r="8" spans="1:2" x14ac:dyDescent="0.3">
      <c r="A8" s="7" t="s">
        <v>7</v>
      </c>
      <c r="B8" t="s">
        <v>8</v>
      </c>
    </row>
    <row r="10" spans="1:2" x14ac:dyDescent="0.3">
      <c r="A10" s="6" t="s">
        <v>9</v>
      </c>
    </row>
    <row r="11" spans="1:2" x14ac:dyDescent="0.3">
      <c r="A11" s="7" t="s">
        <v>10</v>
      </c>
    </row>
    <row r="12" spans="1:2" x14ac:dyDescent="0.3">
      <c r="A12" s="7" t="s">
        <v>11</v>
      </c>
    </row>
    <row r="13" spans="1:2" x14ac:dyDescent="0.3">
      <c r="A13" s="7" t="s">
        <v>12</v>
      </c>
    </row>
    <row r="14" spans="1:2" x14ac:dyDescent="0.3">
      <c r="A14" s="7" t="s">
        <v>13</v>
      </c>
    </row>
    <row r="15" spans="1:2" x14ac:dyDescent="0.3">
      <c r="A15" s="7" t="s">
        <v>14</v>
      </c>
      <c r="B15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>
    <tabColor theme="1"/>
  </sheetPr>
  <dimension ref="B2:C7"/>
  <sheetViews>
    <sheetView workbookViewId="0">
      <selection activeCell="B16" sqref="B16"/>
    </sheetView>
  </sheetViews>
  <sheetFormatPr defaultColWidth="8.875" defaultRowHeight="16.5" x14ac:dyDescent="0.3"/>
  <cols>
    <col min="1" max="1" width="20.125" customWidth="1"/>
    <col min="2" max="2" width="25.625" customWidth="1"/>
    <col min="3" max="3" width="65.625" customWidth="1"/>
  </cols>
  <sheetData>
    <row r="2" spans="2:3" x14ac:dyDescent="0.3">
      <c r="B2" s="5" t="s">
        <v>33</v>
      </c>
      <c r="C2" s="5" t="s">
        <v>34</v>
      </c>
    </row>
    <row r="3" spans="2:3" x14ac:dyDescent="0.3">
      <c r="B3" s="4" t="s">
        <v>22</v>
      </c>
      <c r="C3" s="4" t="s">
        <v>35</v>
      </c>
    </row>
    <row r="4" spans="2:3" x14ac:dyDescent="0.3">
      <c r="B4" s="4" t="s">
        <v>29</v>
      </c>
      <c r="C4" s="4" t="s">
        <v>36</v>
      </c>
    </row>
    <row r="5" spans="2:3" x14ac:dyDescent="0.3">
      <c r="B5" s="4" t="s">
        <v>27</v>
      </c>
      <c r="C5" s="4" t="s">
        <v>37</v>
      </c>
    </row>
    <row r="6" spans="2:3" x14ac:dyDescent="0.3">
      <c r="B6" s="4" t="s">
        <v>25</v>
      </c>
      <c r="C6" s="4">
        <v>3</v>
      </c>
    </row>
    <row r="7" spans="2:3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>
    <tabColor theme="1"/>
  </sheetPr>
  <dimension ref="A1:K18"/>
  <sheetViews>
    <sheetView workbookViewId="0">
      <selection activeCell="J2" sqref="J2"/>
    </sheetView>
  </sheetViews>
  <sheetFormatPr defaultColWidth="8.875" defaultRowHeight="16.5" x14ac:dyDescent="0.3"/>
  <cols>
    <col min="1" max="1" width="11.875" bestFit="1" customWidth="1"/>
    <col min="2" max="2" width="12.125" customWidth="1"/>
    <col min="3" max="3" width="15" customWidth="1"/>
    <col min="5" max="5" width="19.125" customWidth="1"/>
    <col min="7" max="7" width="15.625" customWidth="1"/>
    <col min="9" max="9" width="16.5" customWidth="1"/>
    <col min="11" max="11" width="13.625" bestFit="1" customWidth="1"/>
  </cols>
  <sheetData>
    <row r="1" spans="1:11" x14ac:dyDescent="0.3">
      <c r="A1" t="str">
        <f>'[1]@touch_body_type'!$A$1</f>
        <v>TOUCH_BODY_TYPE</v>
      </c>
      <c r="E1" t="str">
        <f>'[1]@touch_gesture_type'!$A$1</f>
        <v>TOUCH_GESTURE_TYPE</v>
      </c>
      <c r="I1" t="str">
        <f>'[1]@inequality_type'!$A$1</f>
        <v>INEQUALITY_TYPE</v>
      </c>
    </row>
    <row r="2" spans="1:11" x14ac:dyDescent="0.3">
      <c r="A2" s="5" t="str">
        <f>'[1]@touch_body_type'!$A3</f>
        <v>type</v>
      </c>
      <c r="B2" s="5" t="str">
        <f>'[1]@touch_body_type'!$B3</f>
        <v>value</v>
      </c>
      <c r="C2" s="5" t="str">
        <f>'[1]@touch_body_type'!$C3</f>
        <v>comment</v>
      </c>
      <c r="E2" s="5" t="str">
        <f>'[1]@touch_gesture_type'!$A3</f>
        <v>type</v>
      </c>
      <c r="F2" s="5" t="str">
        <f>'[1]@touch_gesture_type'!$B3</f>
        <v>value</v>
      </c>
      <c r="G2" s="5" t="str">
        <f>'[1]@touch_gesture_type'!$C3</f>
        <v>comment</v>
      </c>
      <c r="I2" s="5" t="str">
        <f>'[1]@inequality_type'!$A3</f>
        <v>type</v>
      </c>
      <c r="J2" s="5" t="str">
        <f>'[1]@inequality_type'!$B3</f>
        <v>value</v>
      </c>
      <c r="K2" s="5" t="str">
        <f>'[1]@inequality_type'!$C3</f>
        <v>comment</v>
      </c>
    </row>
    <row r="3" spans="1:11" x14ac:dyDescent="0.3">
      <c r="A3" s="4" t="str">
        <f>'[1]@touch_body_type'!$A4</f>
        <v>NONE</v>
      </c>
      <c r="B3" s="4">
        <f>'[1]@touch_body_type'!$B4</f>
        <v>0</v>
      </c>
      <c r="C3" s="4" t="str">
        <f>'[1]@touch_body_type'!$C4</f>
        <v>캐릭터 클릭이지만, 퍼즐 클릭이 아님</v>
      </c>
      <c r="E3" s="4" t="str">
        <f>'[1]@touch_gesture_type'!$A4</f>
        <v>NONE</v>
      </c>
      <c r="F3" s="4">
        <f>'[1]@touch_gesture_type'!$B4</f>
        <v>0</v>
      </c>
      <c r="G3" s="4" t="str">
        <f>'[1]@touch_gesture_type'!$C4</f>
        <v>NONE</v>
      </c>
      <c r="I3" s="4" t="str">
        <f>'[1]@inequality_type'!$A4</f>
        <v>NONE</v>
      </c>
      <c r="J3" s="4">
        <f>'[1]@inequality_type'!$B4</f>
        <v>0</v>
      </c>
      <c r="K3" s="4" t="str">
        <f>'[1]@inequality_type'!$C4</f>
        <v>NONE</v>
      </c>
    </row>
    <row r="4" spans="1:11" x14ac:dyDescent="0.3">
      <c r="A4" s="4" t="str">
        <f>'[1]@touch_body_type'!$A5</f>
        <v>PART1</v>
      </c>
      <c r="B4" s="4">
        <f>'[1]@touch_body_type'!$B5</f>
        <v>1</v>
      </c>
      <c r="C4" s="4" t="str">
        <f>'[1]@touch_body_type'!$C5</f>
        <v>Part 1</v>
      </c>
      <c r="E4" s="4" t="str">
        <f>'[1]@touch_gesture_type'!$A5</f>
        <v>CLICK</v>
      </c>
      <c r="F4" s="4">
        <f>'[1]@touch_gesture_type'!$B5</f>
        <v>1</v>
      </c>
      <c r="G4" s="4" t="str">
        <f>'[1]@touch_gesture_type'!$C5</f>
        <v>1 OnClick</v>
      </c>
      <c r="I4" s="4" t="str">
        <f>'[1]@inequality_type'!$A5</f>
        <v>EQUAL</v>
      </c>
      <c r="J4" s="4">
        <f>'[1]@inequality_type'!$B5</f>
        <v>1</v>
      </c>
      <c r="K4" s="4" t="str">
        <f>'[1]@inequality_type'!$C5</f>
        <v>1 같음</v>
      </c>
    </row>
    <row r="5" spans="1:11" x14ac:dyDescent="0.3">
      <c r="A5" s="4" t="str">
        <f>'[1]@touch_body_type'!$A6</f>
        <v>PART2</v>
      </c>
      <c r="B5" s="4">
        <f>'[1]@touch_body_type'!$B6</f>
        <v>2</v>
      </c>
      <c r="C5" s="4" t="str">
        <f>'[1]@touch_body_type'!$C6</f>
        <v>Part 2</v>
      </c>
      <c r="E5" s="4" t="str">
        <f>'[1]@touch_gesture_type'!$A6</f>
        <v>DOUBLE_CLICK</v>
      </c>
      <c r="F5" s="4">
        <f>'[1]@touch_gesture_type'!$B6</f>
        <v>2</v>
      </c>
      <c r="G5" s="4" t="str">
        <f>'[1]@touch_gesture_type'!$C6</f>
        <v>2 DoubleClick</v>
      </c>
      <c r="I5" s="4" t="str">
        <f>'[1]@inequality_type'!$A6</f>
        <v>NOT_EQUAL</v>
      </c>
      <c r="J5" s="4">
        <f>'[1]@inequality_type'!$B6</f>
        <v>2</v>
      </c>
      <c r="K5" s="4" t="str">
        <f>'[1]@inequality_type'!$C6</f>
        <v>2 다름</v>
      </c>
    </row>
    <row r="6" spans="1:11" x14ac:dyDescent="0.3">
      <c r="A6" s="4" t="str">
        <f>'[1]@touch_body_type'!$A7</f>
        <v>PART3</v>
      </c>
      <c r="B6" s="4">
        <f>'[1]@touch_body_type'!$B7</f>
        <v>3</v>
      </c>
      <c r="C6" s="4" t="str">
        <f>'[1]@touch_body_type'!$C7</f>
        <v>Part 3</v>
      </c>
      <c r="E6" s="4" t="str">
        <f>'[1]@touch_gesture_type'!$A7</f>
        <v>PUSH_DOWN</v>
      </c>
      <c r="F6" s="4">
        <f>'[1]@touch_gesture_type'!$B7</f>
        <v>3</v>
      </c>
      <c r="G6" s="4" t="str">
        <f>'[1]@touch_gesture_type'!$C7</f>
        <v>3 PushDown(누른 채로 1초 이상)</v>
      </c>
      <c r="I6" s="4" t="str">
        <f>'[1]@inequality_type'!$A7</f>
        <v>GREATER</v>
      </c>
      <c r="J6" s="4">
        <f>'[1]@inequality_type'!$B7</f>
        <v>3</v>
      </c>
      <c r="K6" s="4" t="str">
        <f>'[1]@inequality_type'!$C7</f>
        <v>3 초과</v>
      </c>
    </row>
    <row r="7" spans="1:11" x14ac:dyDescent="0.3">
      <c r="A7" s="4" t="str">
        <f>'[1]@touch_body_type'!$A8</f>
        <v>PART4</v>
      </c>
      <c r="B7" s="4">
        <f>'[1]@touch_body_type'!$B8</f>
        <v>4</v>
      </c>
      <c r="C7" s="4" t="str">
        <f>'[1]@touch_body_type'!$C8</f>
        <v>Part 4</v>
      </c>
      <c r="E7" s="4" t="str">
        <f>'[1]@touch_gesture_type'!$A8</f>
        <v>DRAG</v>
      </c>
      <c r="F7" s="4">
        <f>'[1]@touch_gesture_type'!$B8</f>
        <v>4</v>
      </c>
      <c r="G7" s="4" t="str">
        <f>'[1]@touch_gesture_type'!$C8</f>
        <v>4 Drag</v>
      </c>
      <c r="I7" s="4" t="str">
        <f>'[1]@inequality_type'!$A8</f>
        <v>LESS</v>
      </c>
      <c r="J7" s="4">
        <f>'[1]@inequality_type'!$B8</f>
        <v>4</v>
      </c>
      <c r="K7" s="4" t="str">
        <f>'[1]@inequality_type'!$C8</f>
        <v>4 미만</v>
      </c>
    </row>
    <row r="8" spans="1:11" x14ac:dyDescent="0.3">
      <c r="A8" s="4" t="str">
        <f>'[1]@touch_body_type'!$A9</f>
        <v>PART5</v>
      </c>
      <c r="B8" s="4">
        <f>'[1]@touch_body_type'!$B9</f>
        <v>5</v>
      </c>
      <c r="C8" s="4" t="str">
        <f>'[1]@touch_body_type'!$C9</f>
        <v>Part 5</v>
      </c>
      <c r="E8" s="4">
        <f>'[1]@touch_gesture_type'!$A9</f>
        <v>0</v>
      </c>
      <c r="F8" s="4">
        <f>'[1]@touch_gesture_type'!$B9</f>
        <v>0</v>
      </c>
      <c r="G8" s="4">
        <f>'[1]@touch_gesture_type'!$C9</f>
        <v>0</v>
      </c>
      <c r="I8" s="4" t="str">
        <f>'[1]@inequality_type'!$A9</f>
        <v>GREATER_EQUAL</v>
      </c>
      <c r="J8" s="4">
        <f>'[1]@inequality_type'!$B9</f>
        <v>5</v>
      </c>
      <c r="K8" s="4" t="str">
        <f>'[1]@inequality_type'!$C9</f>
        <v>5 이상</v>
      </c>
    </row>
    <row r="9" spans="1:11" x14ac:dyDescent="0.3">
      <c r="A9" s="4" t="str">
        <f>'[1]@touch_body_type'!$A10</f>
        <v>PART6</v>
      </c>
      <c r="B9" s="4">
        <f>'[1]@touch_body_type'!$B10</f>
        <v>6</v>
      </c>
      <c r="C9" s="4" t="str">
        <f>'[1]@touch_body_type'!$C10</f>
        <v>Part 6</v>
      </c>
      <c r="E9" s="4">
        <f>'[1]@touch_gesture_type'!$A10</f>
        <v>0</v>
      </c>
      <c r="F9" s="4">
        <f>'[1]@touch_gesture_type'!$B10</f>
        <v>0</v>
      </c>
      <c r="G9" s="4">
        <f>'[1]@touch_gesture_type'!$C10</f>
        <v>0</v>
      </c>
      <c r="I9" s="4" t="str">
        <f>'[1]@inequality_type'!$A10</f>
        <v>LESS_EQUAL</v>
      </c>
      <c r="J9" s="4">
        <f>'[1]@inequality_type'!$B10</f>
        <v>6</v>
      </c>
      <c r="K9" s="4" t="str">
        <f>'[1]@inequality_type'!$C10</f>
        <v>6 이하</v>
      </c>
    </row>
    <row r="10" spans="1:11" x14ac:dyDescent="0.3">
      <c r="A10" s="4" t="str">
        <f>'[1]@touch_body_type'!$A11</f>
        <v>PART7</v>
      </c>
      <c r="B10" s="4">
        <f>'[1]@touch_body_type'!$B11</f>
        <v>7</v>
      </c>
      <c r="C10" s="4" t="str">
        <f>'[1]@touch_body_type'!$C11</f>
        <v>Part 7</v>
      </c>
      <c r="E10" s="4"/>
      <c r="F10" s="4"/>
      <c r="G10" s="4"/>
    </row>
    <row r="11" spans="1:11" x14ac:dyDescent="0.3">
      <c r="A11" s="4" t="str">
        <f>'[1]@touch_body_type'!$A12</f>
        <v>PART8</v>
      </c>
      <c r="B11" s="4">
        <f>'[1]@touch_body_type'!$B12</f>
        <v>8</v>
      </c>
      <c r="C11" s="4" t="str">
        <f>'[1]@touch_body_type'!$C12</f>
        <v>Part 8</v>
      </c>
      <c r="E11" s="4"/>
      <c r="F11" s="4"/>
      <c r="G11" s="4"/>
    </row>
    <row r="12" spans="1:11" x14ac:dyDescent="0.3">
      <c r="A12" s="4" t="str">
        <f>'[1]@touch_body_type'!$A13</f>
        <v>PART9</v>
      </c>
      <c r="B12" s="4">
        <f>'[1]@touch_body_type'!$B13</f>
        <v>9</v>
      </c>
      <c r="C12" s="4" t="str">
        <f>'[1]@touch_body_type'!$C13</f>
        <v>Part 9</v>
      </c>
      <c r="E12" s="4"/>
      <c r="F12" s="4"/>
      <c r="G12" s="4"/>
    </row>
    <row r="13" spans="1:11" x14ac:dyDescent="0.3">
      <c r="A13" s="4" t="str">
        <f>'[1]@touch_body_type'!$A14</f>
        <v>PART10</v>
      </c>
      <c r="B13" s="4">
        <f>'[1]@touch_body_type'!$B14</f>
        <v>10</v>
      </c>
      <c r="C13" s="4" t="str">
        <f>'[1]@touch_body_type'!$C14</f>
        <v>Part 10</v>
      </c>
      <c r="E13" s="4"/>
      <c r="F13" s="4"/>
      <c r="G13" s="4"/>
    </row>
    <row r="14" spans="1:11" x14ac:dyDescent="0.3">
      <c r="A14" s="4" t="str">
        <f>'[1]@touch_body_type'!$A15</f>
        <v>PART11</v>
      </c>
      <c r="B14" s="4">
        <f>'[1]@touch_body_type'!$B15</f>
        <v>11</v>
      </c>
      <c r="C14" s="4" t="str">
        <f>'[1]@touch_body_type'!$C15</f>
        <v>Part 11</v>
      </c>
      <c r="E14" s="4"/>
      <c r="F14" s="4"/>
      <c r="G14" s="4"/>
    </row>
    <row r="15" spans="1:11" x14ac:dyDescent="0.3">
      <c r="A15" s="4" t="str">
        <f>'[1]@touch_body_type'!$A16</f>
        <v>PART12</v>
      </c>
      <c r="B15" s="4">
        <f>'[1]@touch_body_type'!$B16</f>
        <v>12</v>
      </c>
      <c r="C15" s="4" t="str">
        <f>'[1]@touch_body_type'!$C16</f>
        <v>Part 12</v>
      </c>
      <c r="E15" s="4"/>
      <c r="F15" s="4"/>
      <c r="G15" s="4"/>
    </row>
    <row r="16" spans="1:11" x14ac:dyDescent="0.3">
      <c r="A16" s="4" t="str">
        <f>'[1]@touch_body_type'!$A17</f>
        <v>PART13</v>
      </c>
      <c r="B16" s="4">
        <f>'[1]@touch_body_type'!$B17</f>
        <v>13</v>
      </c>
      <c r="C16" s="4" t="str">
        <f>'[1]@touch_body_type'!$C17</f>
        <v>Part 13</v>
      </c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>
    <tabColor theme="1"/>
  </sheetPr>
  <dimension ref="A1:H11"/>
  <sheetViews>
    <sheetView tabSelected="1" zoomScaleNormal="100" workbookViewId="0">
      <selection activeCell="C28" sqref="C28"/>
    </sheetView>
  </sheetViews>
  <sheetFormatPr defaultColWidth="8.875" defaultRowHeight="16.5" x14ac:dyDescent="0.3"/>
  <cols>
    <col min="1" max="1" width="19.125" bestFit="1" customWidth="1"/>
    <col min="2" max="2" width="18.125" customWidth="1"/>
    <col min="3" max="3" width="89.875" customWidth="1"/>
    <col min="4" max="4" width="62" customWidth="1"/>
    <col min="5" max="6" width="91.5" customWidth="1"/>
    <col min="7" max="7" width="19" customWidth="1"/>
    <col min="8" max="8" width="19.625" customWidth="1"/>
    <col min="9" max="9" width="15.375" bestFit="1" customWidth="1"/>
    <col min="10" max="10" width="39.625" bestFit="1" customWidth="1"/>
    <col min="11" max="11" width="20.625" bestFit="1" customWidth="1"/>
    <col min="12" max="12" width="19.125" bestFit="1" customWidth="1"/>
    <col min="13" max="13" width="9" customWidth="1"/>
    <col min="19" max="19" width="11.875" bestFit="1" customWidth="1"/>
  </cols>
  <sheetData>
    <row r="1" spans="1:8" x14ac:dyDescent="0.3">
      <c r="A1" t="s">
        <v>52</v>
      </c>
    </row>
    <row r="2" spans="1:8" x14ac:dyDescent="0.3">
      <c r="A2" s="1" t="s">
        <v>23</v>
      </c>
      <c r="B2" s="1" t="s">
        <v>1</v>
      </c>
      <c r="C2" s="1" t="s">
        <v>136</v>
      </c>
      <c r="D2" s="1" t="s">
        <v>137</v>
      </c>
      <c r="E2" s="1" t="s">
        <v>49</v>
      </c>
      <c r="F2" s="1" t="s">
        <v>48</v>
      </c>
      <c r="G2" s="1" t="s">
        <v>69</v>
      </c>
      <c r="H2" s="1" t="s">
        <v>31</v>
      </c>
    </row>
    <row r="3" spans="1:8" x14ac:dyDescent="0.3">
      <c r="A3" s="2" t="s">
        <v>141</v>
      </c>
      <c r="B3" s="2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0</v>
      </c>
      <c r="H3" s="2" t="s">
        <v>0</v>
      </c>
    </row>
    <row r="4" spans="1:8" x14ac:dyDescent="0.3">
      <c r="A4" s="3" t="s">
        <v>24</v>
      </c>
      <c r="B4" s="3" t="s">
        <v>32</v>
      </c>
      <c r="C4" s="3" t="s">
        <v>133</v>
      </c>
      <c r="D4" s="3" t="s">
        <v>134</v>
      </c>
      <c r="E4" s="3" t="s">
        <v>47</v>
      </c>
      <c r="F4" s="3" t="s">
        <v>50</v>
      </c>
      <c r="G4" s="3" t="s">
        <v>65</v>
      </c>
      <c r="H4" s="3" t="s">
        <v>26</v>
      </c>
    </row>
    <row r="5" spans="1:8" x14ac:dyDescent="0.3">
      <c r="A5" s="4">
        <v>10000100</v>
      </c>
      <c r="B5" s="4">
        <v>100001</v>
      </c>
      <c r="C5" s="4" t="s">
        <v>138</v>
      </c>
      <c r="D5" s="4" t="s">
        <v>135</v>
      </c>
      <c r="E5" s="4" t="s">
        <v>19</v>
      </c>
      <c r="F5" s="4" t="s">
        <v>51</v>
      </c>
      <c r="G5" s="4">
        <v>50000001</v>
      </c>
      <c r="H5" s="4">
        <v>0</v>
      </c>
    </row>
    <row r="6" spans="1:8" x14ac:dyDescent="0.3">
      <c r="A6" s="4">
        <v>10000101</v>
      </c>
      <c r="B6" s="4">
        <v>100001</v>
      </c>
      <c r="C6" s="4" t="s">
        <v>138</v>
      </c>
      <c r="D6" s="4" t="s">
        <v>135</v>
      </c>
      <c r="E6" s="4" t="s">
        <v>19</v>
      </c>
      <c r="F6" s="4" t="s">
        <v>51</v>
      </c>
      <c r="G6" s="4">
        <v>50000001</v>
      </c>
      <c r="H6" s="4">
        <v>1</v>
      </c>
    </row>
    <row r="7" spans="1:8" x14ac:dyDescent="0.3">
      <c r="A7" s="4">
        <v>10000200</v>
      </c>
      <c r="B7" s="4">
        <v>100002</v>
      </c>
      <c r="C7" s="4" t="s">
        <v>138</v>
      </c>
      <c r="D7" s="4" t="s">
        <v>135</v>
      </c>
      <c r="E7" s="4" t="s">
        <v>79</v>
      </c>
      <c r="F7" s="4" t="s">
        <v>51</v>
      </c>
      <c r="G7" s="4">
        <v>50000003</v>
      </c>
      <c r="H7" s="4">
        <v>0</v>
      </c>
    </row>
    <row r="8" spans="1:8" x14ac:dyDescent="0.3">
      <c r="A8" s="4">
        <v>10000300</v>
      </c>
      <c r="B8" s="4">
        <v>100003</v>
      </c>
      <c r="C8" s="4" t="s">
        <v>138</v>
      </c>
      <c r="D8" s="4" t="s">
        <v>135</v>
      </c>
      <c r="E8" s="4" t="s">
        <v>19</v>
      </c>
      <c r="F8" s="4" t="s">
        <v>51</v>
      </c>
      <c r="G8" s="4">
        <v>50000001</v>
      </c>
      <c r="H8" s="4">
        <v>0</v>
      </c>
    </row>
    <row r="9" spans="1:8" x14ac:dyDescent="0.3">
      <c r="A9" s="4">
        <v>10000400</v>
      </c>
      <c r="B9" s="4">
        <v>100004</v>
      </c>
      <c r="C9" s="4" t="s">
        <v>138</v>
      </c>
      <c r="D9" s="4" t="s">
        <v>135</v>
      </c>
      <c r="E9" s="4" t="s">
        <v>19</v>
      </c>
      <c r="F9" s="4" t="s">
        <v>51</v>
      </c>
      <c r="G9" s="4">
        <v>50000001</v>
      </c>
      <c r="H9" s="4">
        <v>0</v>
      </c>
    </row>
    <row r="10" spans="1:8" x14ac:dyDescent="0.3">
      <c r="A10" s="4">
        <v>10000500</v>
      </c>
      <c r="B10" s="4">
        <v>100005</v>
      </c>
      <c r="C10" s="4" t="s">
        <v>138</v>
      </c>
      <c r="D10" s="4" t="s">
        <v>135</v>
      </c>
      <c r="E10" s="4" t="s">
        <v>19</v>
      </c>
      <c r="F10" s="4" t="s">
        <v>51</v>
      </c>
      <c r="G10" s="4">
        <v>50000001</v>
      </c>
      <c r="H10" s="4">
        <v>0</v>
      </c>
    </row>
    <row r="11" spans="1:8" x14ac:dyDescent="0.3">
      <c r="A11" s="4">
        <v>10000600</v>
      </c>
      <c r="B11" s="4">
        <v>100006</v>
      </c>
      <c r="C11" s="4" t="s">
        <v>138</v>
      </c>
      <c r="D11" s="4" t="s">
        <v>135</v>
      </c>
      <c r="E11" s="4" t="s">
        <v>19</v>
      </c>
      <c r="F11" s="4" t="s">
        <v>51</v>
      </c>
      <c r="G11" s="4">
        <v>50000001</v>
      </c>
      <c r="H1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720-EA6B-4BA8-BF6C-0034D0649281}">
  <sheetPr>
    <tabColor theme="1"/>
  </sheetPr>
  <dimension ref="A1:F13"/>
  <sheetViews>
    <sheetView zoomScale="112" zoomScaleNormal="112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5" width="33.5" customWidth="1"/>
    <col min="6" max="6" width="65.5" customWidth="1"/>
    <col min="7" max="7" width="33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6" x14ac:dyDescent="0.3">
      <c r="A1" t="s">
        <v>72</v>
      </c>
    </row>
    <row r="2" spans="1:6" x14ac:dyDescent="0.3">
      <c r="A2" s="1" t="s">
        <v>74</v>
      </c>
      <c r="B2" s="1" t="s">
        <v>71</v>
      </c>
      <c r="C2" s="1" t="s">
        <v>75</v>
      </c>
      <c r="D2" s="1" t="s">
        <v>129</v>
      </c>
      <c r="E2" s="1" t="s">
        <v>130</v>
      </c>
      <c r="F2" s="1" t="s">
        <v>76</v>
      </c>
    </row>
    <row r="3" spans="1:6" x14ac:dyDescent="0.3">
      <c r="A3" s="2" t="s">
        <v>141</v>
      </c>
      <c r="B3" s="2" t="s">
        <v>0</v>
      </c>
      <c r="C3" s="2" t="s">
        <v>2</v>
      </c>
      <c r="D3" s="2" t="s">
        <v>10</v>
      </c>
      <c r="E3" s="2" t="s">
        <v>0</v>
      </c>
      <c r="F3" s="2" t="s">
        <v>2</v>
      </c>
    </row>
    <row r="4" spans="1:6" x14ac:dyDescent="0.3">
      <c r="A4" s="3" t="s">
        <v>65</v>
      </c>
      <c r="B4" s="3" t="s">
        <v>32</v>
      </c>
      <c r="C4" s="3" t="s">
        <v>57</v>
      </c>
      <c r="D4" s="3" t="s">
        <v>128</v>
      </c>
      <c r="E4" s="3" t="s">
        <v>131</v>
      </c>
      <c r="F4" s="3" t="s">
        <v>44</v>
      </c>
    </row>
    <row r="5" spans="1:6" ht="16.5" customHeight="1" x14ac:dyDescent="0.3">
      <c r="A5" s="4">
        <v>50000001</v>
      </c>
      <c r="B5" s="4">
        <v>100001</v>
      </c>
      <c r="C5" s="4" t="s">
        <v>63</v>
      </c>
      <c r="D5" s="4" t="s">
        <v>139</v>
      </c>
      <c r="E5" s="4"/>
      <c r="F5" s="4" t="s">
        <v>77</v>
      </c>
    </row>
    <row r="6" spans="1:6" ht="16.5" customHeight="1" x14ac:dyDescent="0.3">
      <c r="A6" s="4">
        <v>50000002</v>
      </c>
      <c r="B6" s="4">
        <v>100001</v>
      </c>
      <c r="C6" s="4" t="s">
        <v>63</v>
      </c>
      <c r="D6" s="4" t="s">
        <v>139</v>
      </c>
      <c r="E6" s="4"/>
      <c r="F6" s="4" t="s">
        <v>78</v>
      </c>
    </row>
    <row r="7" spans="1:6" ht="16.5" customHeight="1" x14ac:dyDescent="0.3">
      <c r="A7" s="4">
        <v>50000003</v>
      </c>
      <c r="B7" s="4">
        <v>100002</v>
      </c>
      <c r="C7" s="4" t="s">
        <v>80</v>
      </c>
      <c r="D7" s="4" t="s">
        <v>132</v>
      </c>
      <c r="E7" s="4">
        <v>3</v>
      </c>
      <c r="F7" s="4" t="s">
        <v>82</v>
      </c>
    </row>
    <row r="8" spans="1:6" ht="16.5" customHeight="1" x14ac:dyDescent="0.3">
      <c r="A8" s="4">
        <v>50000004</v>
      </c>
      <c r="B8" s="4">
        <v>100002</v>
      </c>
      <c r="C8" s="4" t="s">
        <v>81</v>
      </c>
      <c r="D8" s="4" t="s">
        <v>139</v>
      </c>
      <c r="E8" s="4"/>
      <c r="F8" s="4" t="s">
        <v>83</v>
      </c>
    </row>
    <row r="9" spans="1:6" ht="16.5" customHeight="1" x14ac:dyDescent="0.3">
      <c r="A9" s="4">
        <v>50000005</v>
      </c>
      <c r="B9" s="4">
        <v>100002</v>
      </c>
      <c r="C9" s="4" t="s">
        <v>81</v>
      </c>
      <c r="D9" s="4" t="s">
        <v>139</v>
      </c>
      <c r="E9" s="4"/>
      <c r="F9" s="4" t="s">
        <v>83</v>
      </c>
    </row>
    <row r="10" spans="1:6" ht="16.5" customHeight="1" x14ac:dyDescent="0.3">
      <c r="A10" s="4">
        <v>50000006</v>
      </c>
      <c r="B10" s="4">
        <v>100002</v>
      </c>
      <c r="C10" s="4" t="s">
        <v>120</v>
      </c>
      <c r="D10" s="4" t="s">
        <v>139</v>
      </c>
      <c r="E10" s="4"/>
      <c r="F10" s="4" t="s">
        <v>118</v>
      </c>
    </row>
    <row r="11" spans="1:6" ht="16.5" customHeight="1" x14ac:dyDescent="0.3">
      <c r="A11" s="4"/>
      <c r="B11" s="4"/>
      <c r="C11" s="4"/>
      <c r="D11" s="4"/>
      <c r="E11" s="4"/>
      <c r="F11" s="4"/>
    </row>
    <row r="12" spans="1:6" ht="16.5" customHeight="1" x14ac:dyDescent="0.3">
      <c r="A12" s="4"/>
      <c r="B12" s="4"/>
      <c r="C12" s="4"/>
      <c r="D12" s="4"/>
      <c r="E12" s="4"/>
      <c r="F12" s="4"/>
    </row>
    <row r="13" spans="1:6" ht="16.5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36-6657-4D2D-A07E-94E5E5B13049}">
  <sheetPr>
    <tabColor theme="1"/>
  </sheetPr>
  <dimension ref="A1:N30"/>
  <sheetViews>
    <sheetView zoomScaleNormal="100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28.125" customWidth="1"/>
    <col min="4" max="4" width="31.375" customWidth="1"/>
    <col min="5" max="5" width="12.875" customWidth="1"/>
    <col min="6" max="6" width="20.5" customWidth="1"/>
    <col min="7" max="7" width="34.625" customWidth="1"/>
    <col min="8" max="8" width="28.375" customWidth="1"/>
    <col min="9" max="9" width="32.625" customWidth="1"/>
    <col min="10" max="11" width="28.875" customWidth="1"/>
    <col min="12" max="12" width="30" customWidth="1"/>
    <col min="13" max="13" width="28.25" customWidth="1"/>
    <col min="14" max="14" width="30" customWidth="1"/>
    <col min="15" max="15" width="31.375" customWidth="1"/>
    <col min="16" max="16" width="24.875" bestFit="1" customWidth="1"/>
    <col min="17" max="17" width="16.5" bestFit="1" customWidth="1"/>
    <col min="18" max="18" width="13.625" bestFit="1" customWidth="1"/>
    <col min="19" max="19" width="19.125" bestFit="1" customWidth="1"/>
  </cols>
  <sheetData>
    <row r="1" spans="1:14" x14ac:dyDescent="0.3">
      <c r="A1" t="s">
        <v>55</v>
      </c>
      <c r="I1" t="s">
        <v>73</v>
      </c>
    </row>
    <row r="2" spans="1:14" x14ac:dyDescent="0.3">
      <c r="A2" s="1" t="s">
        <v>70</v>
      </c>
      <c r="B2" s="1" t="s">
        <v>71</v>
      </c>
      <c r="C2" s="1" t="s">
        <v>34</v>
      </c>
      <c r="D2" s="1" t="s">
        <v>45</v>
      </c>
      <c r="E2" s="1" t="s">
        <v>43</v>
      </c>
      <c r="F2" s="1" t="s">
        <v>107</v>
      </c>
      <c r="G2" s="1" t="s">
        <v>61</v>
      </c>
      <c r="H2" s="1" t="s">
        <v>62</v>
      </c>
      <c r="I2" s="1" t="s">
        <v>121</v>
      </c>
      <c r="J2" s="1" t="s">
        <v>122</v>
      </c>
      <c r="K2" s="1" t="s">
        <v>126</v>
      </c>
      <c r="L2" s="1" t="s">
        <v>46</v>
      </c>
      <c r="M2" s="1" t="s">
        <v>64</v>
      </c>
      <c r="N2" s="1" t="s">
        <v>67</v>
      </c>
    </row>
    <row r="3" spans="1:14" x14ac:dyDescent="0.3">
      <c r="A3" s="2" t="s">
        <v>141</v>
      </c>
      <c r="B3" s="2" t="s">
        <v>0</v>
      </c>
      <c r="C3" s="2" t="s">
        <v>2</v>
      </c>
      <c r="D3" s="2" t="s">
        <v>42</v>
      </c>
      <c r="E3" s="2" t="s">
        <v>2</v>
      </c>
      <c r="F3" s="2" t="s">
        <v>2</v>
      </c>
      <c r="G3" s="2" t="s">
        <v>59</v>
      </c>
      <c r="H3" s="2" t="s">
        <v>2</v>
      </c>
      <c r="I3" s="2" t="s">
        <v>0</v>
      </c>
      <c r="J3" s="2" t="s">
        <v>0</v>
      </c>
      <c r="K3" s="2" t="s">
        <v>2</v>
      </c>
      <c r="L3" s="2" t="s">
        <v>10</v>
      </c>
      <c r="M3" s="2" t="s">
        <v>10</v>
      </c>
      <c r="N3" s="2" t="s">
        <v>0</v>
      </c>
    </row>
    <row r="4" spans="1:14" x14ac:dyDescent="0.3">
      <c r="A4" s="3" t="s">
        <v>28</v>
      </c>
      <c r="B4" s="3" t="s">
        <v>32</v>
      </c>
      <c r="C4" s="3" t="s">
        <v>44</v>
      </c>
      <c r="D4" s="3" t="s">
        <v>58</v>
      </c>
      <c r="E4" s="3" t="s">
        <v>44</v>
      </c>
      <c r="F4" s="3" t="s">
        <v>108</v>
      </c>
      <c r="G4" s="3" t="s">
        <v>60</v>
      </c>
      <c r="H4" s="3" t="s">
        <v>44</v>
      </c>
      <c r="I4" s="3" t="s">
        <v>123</v>
      </c>
      <c r="J4" s="3" t="s">
        <v>124</v>
      </c>
      <c r="K4" s="3" t="s">
        <v>125</v>
      </c>
      <c r="L4" s="3" t="s">
        <v>111</v>
      </c>
      <c r="M4" s="3" t="s">
        <v>66</v>
      </c>
      <c r="N4" s="3" t="s">
        <v>68</v>
      </c>
    </row>
    <row r="5" spans="1:14" x14ac:dyDescent="0.3">
      <c r="A5" s="4">
        <v>1300002001</v>
      </c>
      <c r="B5" s="4">
        <v>100002</v>
      </c>
      <c r="C5" s="4" t="s">
        <v>84</v>
      </c>
      <c r="D5" s="4">
        <v>2</v>
      </c>
      <c r="E5" s="4" t="str">
        <f t="shared" ref="E5:E13" si="0">INDEX(touch_body_type_desc,MATCH(D5,touch_body_type,0))</f>
        <v>Part 2</v>
      </c>
      <c r="F5" s="4"/>
      <c r="G5" s="4">
        <v>3</v>
      </c>
      <c r="H5" s="4" t="str">
        <f t="shared" ref="H5:H13" si="1">INDEX(touch_gesture_type_desc,MATCH(G5,touch_gesture_type,0))</f>
        <v>3 PushDown(누른 채로 1초 이상)</v>
      </c>
      <c r="I5" s="4">
        <v>1</v>
      </c>
      <c r="J5" s="4">
        <v>2</v>
      </c>
      <c r="K5" s="4"/>
      <c r="L5" s="4" t="s">
        <v>112</v>
      </c>
      <c r="M5" s="4">
        <v>50000003</v>
      </c>
      <c r="N5" s="4"/>
    </row>
    <row r="6" spans="1:14" x14ac:dyDescent="0.3">
      <c r="A6" s="4">
        <v>1300002003</v>
      </c>
      <c r="B6" s="4">
        <v>100002</v>
      </c>
      <c r="C6" s="4" t="s">
        <v>85</v>
      </c>
      <c r="D6" s="4">
        <v>2</v>
      </c>
      <c r="E6" s="4" t="str">
        <f t="shared" si="0"/>
        <v>Part 2</v>
      </c>
      <c r="F6" s="4"/>
      <c r="G6" s="4">
        <v>3</v>
      </c>
      <c r="H6" s="4" t="str">
        <f t="shared" si="1"/>
        <v>3 PushDown(누른 채로 1초 이상)</v>
      </c>
      <c r="I6" s="4">
        <v>3</v>
      </c>
      <c r="J6" s="4">
        <v>3</v>
      </c>
      <c r="K6" s="4"/>
      <c r="L6" s="4">
        <v>1200002006</v>
      </c>
      <c r="M6" s="4">
        <v>50000003</v>
      </c>
      <c r="N6" s="4">
        <v>50000004</v>
      </c>
    </row>
    <row r="7" spans="1:14" x14ac:dyDescent="0.3">
      <c r="A7" s="4">
        <v>1300002004</v>
      </c>
      <c r="B7" s="4">
        <v>100002</v>
      </c>
      <c r="C7" s="4" t="s">
        <v>86</v>
      </c>
      <c r="D7" s="4">
        <v>2</v>
      </c>
      <c r="E7" s="4" t="str">
        <f t="shared" si="0"/>
        <v>Part 2</v>
      </c>
      <c r="F7" s="4"/>
      <c r="G7" s="4">
        <v>4</v>
      </c>
      <c r="H7" s="4" t="str">
        <f t="shared" si="1"/>
        <v>4 Drag</v>
      </c>
      <c r="I7" s="4"/>
      <c r="J7" s="4"/>
      <c r="K7" s="4"/>
      <c r="L7" s="4">
        <v>1200002006</v>
      </c>
      <c r="M7" s="4">
        <v>50000003</v>
      </c>
      <c r="N7" s="4">
        <v>50000004</v>
      </c>
    </row>
    <row r="8" spans="1:14" x14ac:dyDescent="0.3">
      <c r="A8" s="4">
        <v>1300002005</v>
      </c>
      <c r="B8" s="4">
        <v>100002</v>
      </c>
      <c r="C8" s="4" t="s">
        <v>87</v>
      </c>
      <c r="D8" s="4">
        <v>8</v>
      </c>
      <c r="E8" s="4" t="str">
        <f t="shared" si="0"/>
        <v>Part 8</v>
      </c>
      <c r="F8" s="4" t="s">
        <v>109</v>
      </c>
      <c r="G8" s="4">
        <v>5</v>
      </c>
      <c r="H8" s="4" t="e">
        <f t="shared" si="1"/>
        <v>#N/A</v>
      </c>
      <c r="I8" s="4"/>
      <c r="J8" s="4"/>
      <c r="K8" s="4" t="s">
        <v>113</v>
      </c>
      <c r="L8" s="4">
        <v>1200002007</v>
      </c>
      <c r="M8" s="4">
        <v>50000003</v>
      </c>
      <c r="N8" s="4"/>
    </row>
    <row r="9" spans="1:14" x14ac:dyDescent="0.3">
      <c r="A9" s="4">
        <v>1300002006</v>
      </c>
      <c r="B9" s="4">
        <v>100002</v>
      </c>
      <c r="C9" s="4" t="s">
        <v>88</v>
      </c>
      <c r="D9" s="4">
        <v>8</v>
      </c>
      <c r="E9" s="4" t="str">
        <f t="shared" si="0"/>
        <v>Part 8</v>
      </c>
      <c r="F9" s="4" t="s">
        <v>110</v>
      </c>
      <c r="G9" s="4">
        <v>5</v>
      </c>
      <c r="H9" s="4" t="e">
        <f t="shared" si="1"/>
        <v>#N/A</v>
      </c>
      <c r="I9" s="4"/>
      <c r="J9" s="4"/>
      <c r="K9" s="4" t="s">
        <v>114</v>
      </c>
      <c r="L9" s="4">
        <v>1200002008</v>
      </c>
      <c r="M9" s="4">
        <v>50000003</v>
      </c>
      <c r="N9" s="4"/>
    </row>
    <row r="10" spans="1:14" x14ac:dyDescent="0.3">
      <c r="A10" s="4">
        <v>1300002007</v>
      </c>
      <c r="B10" s="4">
        <v>100002</v>
      </c>
      <c r="C10" s="4" t="s">
        <v>89</v>
      </c>
      <c r="D10" s="4">
        <v>6</v>
      </c>
      <c r="E10" s="4" t="str">
        <f t="shared" si="0"/>
        <v>Part 6</v>
      </c>
      <c r="F10" s="4"/>
      <c r="G10" s="4">
        <v>5</v>
      </c>
      <c r="H10" s="4" t="e">
        <f t="shared" si="1"/>
        <v>#N/A</v>
      </c>
      <c r="I10" s="4">
        <v>1</v>
      </c>
      <c r="J10" s="4">
        <v>1</v>
      </c>
      <c r="K10" s="4" t="s">
        <v>116</v>
      </c>
      <c r="L10" s="4">
        <v>1200002009</v>
      </c>
      <c r="M10" s="4" t="s">
        <v>105</v>
      </c>
      <c r="N10" s="4"/>
    </row>
    <row r="11" spans="1:14" x14ac:dyDescent="0.3">
      <c r="A11" s="4">
        <v>1300002008</v>
      </c>
      <c r="B11" s="4">
        <v>100002</v>
      </c>
      <c r="C11" s="4" t="s">
        <v>90</v>
      </c>
      <c r="D11" s="4">
        <v>6</v>
      </c>
      <c r="E11" s="4" t="str">
        <f t="shared" si="0"/>
        <v>Part 6</v>
      </c>
      <c r="F11" s="4"/>
      <c r="G11" s="4">
        <v>5</v>
      </c>
      <c r="H11" s="4" t="e">
        <f t="shared" si="1"/>
        <v>#N/A</v>
      </c>
      <c r="I11" s="4">
        <v>2</v>
      </c>
      <c r="J11" s="4">
        <v>4</v>
      </c>
      <c r="K11" s="4" t="s">
        <v>116</v>
      </c>
      <c r="L11" s="4">
        <v>1200002010</v>
      </c>
      <c r="M11" s="4" t="s">
        <v>105</v>
      </c>
      <c r="N11" s="4"/>
    </row>
    <row r="12" spans="1:14" x14ac:dyDescent="0.3">
      <c r="A12" s="4">
        <v>1300002009</v>
      </c>
      <c r="B12" s="4">
        <v>100002</v>
      </c>
      <c r="C12" s="4" t="s">
        <v>91</v>
      </c>
      <c r="D12" s="4">
        <v>6</v>
      </c>
      <c r="E12" s="4" t="str">
        <f t="shared" si="0"/>
        <v>Part 6</v>
      </c>
      <c r="F12" s="4"/>
      <c r="G12" s="4">
        <v>5</v>
      </c>
      <c r="H12" s="4" t="e">
        <f t="shared" si="1"/>
        <v>#N/A</v>
      </c>
      <c r="I12" s="4">
        <v>5</v>
      </c>
      <c r="J12" s="4">
        <v>5</v>
      </c>
      <c r="K12" s="4" t="s">
        <v>116</v>
      </c>
      <c r="L12" s="4">
        <v>1200002011</v>
      </c>
      <c r="M12" s="4" t="s">
        <v>104</v>
      </c>
      <c r="N12" s="4"/>
    </row>
    <row r="13" spans="1:14" x14ac:dyDescent="0.3">
      <c r="A13" s="4">
        <v>1300002010</v>
      </c>
      <c r="B13" s="4">
        <v>100002</v>
      </c>
      <c r="C13" s="4" t="s">
        <v>92</v>
      </c>
      <c r="D13" s="4">
        <v>9</v>
      </c>
      <c r="E13" s="4" t="str">
        <f t="shared" si="0"/>
        <v>Part 9</v>
      </c>
      <c r="F13" s="4"/>
      <c r="G13" s="4">
        <v>5</v>
      </c>
      <c r="H13" s="4" t="e">
        <f t="shared" si="1"/>
        <v>#N/A</v>
      </c>
      <c r="I13" s="4"/>
      <c r="J13" s="4"/>
      <c r="K13" s="4" t="s">
        <v>117</v>
      </c>
      <c r="L13" s="4">
        <v>1200002012</v>
      </c>
      <c r="M13" s="4">
        <v>50000003</v>
      </c>
      <c r="N13" s="4"/>
    </row>
    <row r="14" spans="1:14" x14ac:dyDescent="0.3">
      <c r="A14" s="4">
        <v>1300002011</v>
      </c>
      <c r="B14" s="4">
        <v>100002</v>
      </c>
      <c r="C14" s="4" t="s">
        <v>93</v>
      </c>
      <c r="D14" s="4">
        <v>2</v>
      </c>
      <c r="E14" s="4" t="str">
        <f t="shared" ref="E14" si="2">INDEX(touch_body_type_desc,MATCH(D14,touch_body_type,0))</f>
        <v>Part 2</v>
      </c>
      <c r="F14" s="4"/>
      <c r="G14" s="4">
        <v>3</v>
      </c>
      <c r="H14" s="4" t="str">
        <f t="shared" ref="H14" si="3">INDEX(touch_gesture_type_desc,MATCH(G14,touch_gesture_type,0))</f>
        <v>3 PushDown(누른 채로 1초 이상)</v>
      </c>
      <c r="I14" s="4"/>
      <c r="J14" s="4"/>
      <c r="K14" s="4"/>
      <c r="L14" s="4" t="s">
        <v>115</v>
      </c>
      <c r="M14" s="4" t="s">
        <v>106</v>
      </c>
      <c r="N14" s="4"/>
    </row>
    <row r="15" spans="1:14" x14ac:dyDescent="0.3">
      <c r="A15" s="4">
        <v>1300002012</v>
      </c>
      <c r="B15" s="4">
        <v>100002</v>
      </c>
      <c r="C15" s="4" t="s">
        <v>94</v>
      </c>
      <c r="D15" s="4">
        <v>8</v>
      </c>
      <c r="E15" s="4" t="str">
        <f t="shared" ref="E15" si="4">INDEX(touch_body_type_desc,MATCH(D15,touch_body_type,0))</f>
        <v>Part 8</v>
      </c>
      <c r="F15" s="4" t="s">
        <v>109</v>
      </c>
      <c r="G15" s="4">
        <v>5</v>
      </c>
      <c r="H15" s="4" t="e">
        <f t="shared" ref="H15" si="5">INDEX(touch_gesture_type_desc,MATCH(G15,touch_gesture_type,0))</f>
        <v>#N/A</v>
      </c>
      <c r="I15" s="4"/>
      <c r="J15" s="4"/>
      <c r="K15" s="4" t="s">
        <v>119</v>
      </c>
      <c r="L15" s="4">
        <v>1200002015</v>
      </c>
      <c r="M15" s="4">
        <v>50000004</v>
      </c>
      <c r="N15" s="4">
        <v>50000005</v>
      </c>
    </row>
    <row r="16" spans="1:14" x14ac:dyDescent="0.3">
      <c r="A16" s="4">
        <v>1300002013</v>
      </c>
      <c r="B16" s="4">
        <v>100002</v>
      </c>
      <c r="C16" s="4" t="s">
        <v>95</v>
      </c>
      <c r="D16" s="4">
        <v>8</v>
      </c>
      <c r="E16" s="4" t="str">
        <f t="shared" ref="E16:E26" si="6">INDEX(touch_body_type_desc,MATCH(D16,touch_body_type,0))</f>
        <v>Part 8</v>
      </c>
      <c r="F16" s="4" t="s">
        <v>110</v>
      </c>
      <c r="G16" s="4">
        <v>5</v>
      </c>
      <c r="H16" s="4" t="e">
        <f t="shared" ref="H16:H26" si="7">INDEX(touch_gesture_type_desc,MATCH(G16,touch_gesture_type,0))</f>
        <v>#N/A</v>
      </c>
      <c r="I16" s="4"/>
      <c r="J16" s="4"/>
      <c r="K16" s="4" t="s">
        <v>127</v>
      </c>
      <c r="L16" s="4">
        <v>1200002016</v>
      </c>
      <c r="M16" s="4" t="s">
        <v>103</v>
      </c>
      <c r="N16" s="4"/>
    </row>
    <row r="17" spans="1:14" x14ac:dyDescent="0.3">
      <c r="A17" s="4">
        <v>1300002014</v>
      </c>
      <c r="B17" s="4">
        <v>100002</v>
      </c>
      <c r="C17" s="4" t="s">
        <v>96</v>
      </c>
      <c r="D17" s="4">
        <v>9</v>
      </c>
      <c r="E17" s="4" t="str">
        <f t="shared" si="6"/>
        <v>Part 9</v>
      </c>
      <c r="F17" s="4"/>
      <c r="G17" s="4">
        <v>5</v>
      </c>
      <c r="H17" s="4" t="e">
        <f t="shared" si="7"/>
        <v>#N/A</v>
      </c>
      <c r="I17" s="4"/>
      <c r="J17" s="4"/>
      <c r="K17" s="4" t="s">
        <v>117</v>
      </c>
      <c r="L17" s="4">
        <v>1200002018</v>
      </c>
      <c r="M17" s="4">
        <v>50000005</v>
      </c>
      <c r="N17" s="4">
        <v>50000006</v>
      </c>
    </row>
    <row r="18" spans="1:14" x14ac:dyDescent="0.3">
      <c r="A18" s="4">
        <v>1300002015</v>
      </c>
      <c r="B18" s="4">
        <v>100002</v>
      </c>
      <c r="C18" s="4" t="s">
        <v>92</v>
      </c>
      <c r="D18" s="4">
        <v>9</v>
      </c>
      <c r="E18" s="4" t="str">
        <f t="shared" si="6"/>
        <v>Part 9</v>
      </c>
      <c r="F18" s="4"/>
      <c r="G18" s="4">
        <v>5</v>
      </c>
      <c r="H18" s="4" t="e">
        <f t="shared" si="7"/>
        <v>#N/A</v>
      </c>
      <c r="I18" s="4"/>
      <c r="J18" s="4"/>
      <c r="K18" s="4" t="s">
        <v>117</v>
      </c>
      <c r="L18" s="4">
        <v>1200002017</v>
      </c>
      <c r="M18" s="4">
        <v>50000004</v>
      </c>
      <c r="N18" s="4"/>
    </row>
    <row r="19" spans="1:14" x14ac:dyDescent="0.3">
      <c r="A19" s="4">
        <v>1300002016</v>
      </c>
      <c r="B19" s="4">
        <v>100002</v>
      </c>
      <c r="C19" s="4" t="s">
        <v>98</v>
      </c>
      <c r="D19" s="4">
        <v>3</v>
      </c>
      <c r="E19" s="4" t="str">
        <f t="shared" si="6"/>
        <v>Part 3</v>
      </c>
      <c r="F19" s="4"/>
      <c r="G19" s="4">
        <v>3</v>
      </c>
      <c r="H19" s="4" t="str">
        <f t="shared" si="7"/>
        <v>3 PushDown(누른 채로 1초 이상)</v>
      </c>
      <c r="I19" s="4"/>
      <c r="J19" s="4"/>
      <c r="K19" s="4"/>
      <c r="L19" s="4" t="s">
        <v>140</v>
      </c>
      <c r="M19" s="4">
        <v>50000006</v>
      </c>
      <c r="N19" s="4"/>
    </row>
    <row r="20" spans="1:14" x14ac:dyDescent="0.3">
      <c r="A20" s="4">
        <v>1300002017</v>
      </c>
      <c r="B20" s="4">
        <v>100002</v>
      </c>
      <c r="C20" s="4" t="s">
        <v>99</v>
      </c>
      <c r="D20" s="4">
        <v>3</v>
      </c>
      <c r="E20" s="4" t="str">
        <f t="shared" si="6"/>
        <v>Part 3</v>
      </c>
      <c r="F20" s="4"/>
      <c r="G20" s="4">
        <v>3</v>
      </c>
      <c r="H20" s="4" t="str">
        <f t="shared" si="7"/>
        <v>3 PushDown(누른 채로 1초 이상)</v>
      </c>
      <c r="I20" s="4"/>
      <c r="J20" s="4"/>
      <c r="K20" s="4"/>
      <c r="L20" s="4" t="s">
        <v>140</v>
      </c>
      <c r="M20" s="4">
        <v>50000006</v>
      </c>
      <c r="N20" s="4"/>
    </row>
    <row r="21" spans="1:14" x14ac:dyDescent="0.3">
      <c r="A21" s="4">
        <v>1300002018</v>
      </c>
      <c r="B21" s="4">
        <v>100002</v>
      </c>
      <c r="C21" s="4" t="s">
        <v>97</v>
      </c>
      <c r="D21" s="4">
        <v>6</v>
      </c>
      <c r="E21" s="4" t="str">
        <f t="shared" si="6"/>
        <v>Part 6</v>
      </c>
      <c r="F21" s="4"/>
      <c r="G21" s="4">
        <v>3</v>
      </c>
      <c r="H21" s="4" t="str">
        <f t="shared" si="7"/>
        <v>3 PushDown(누른 채로 1초 이상)</v>
      </c>
      <c r="I21" s="4"/>
      <c r="J21" s="4"/>
      <c r="K21" s="4"/>
      <c r="L21" s="4" t="s">
        <v>140</v>
      </c>
      <c r="M21" s="4">
        <v>50000006</v>
      </c>
      <c r="N21" s="4"/>
    </row>
    <row r="22" spans="1:14" x14ac:dyDescent="0.3">
      <c r="A22" s="4">
        <v>1300002019</v>
      </c>
      <c r="B22" s="4">
        <v>100002</v>
      </c>
      <c r="C22" s="4" t="s">
        <v>98</v>
      </c>
      <c r="D22" s="4">
        <v>6</v>
      </c>
      <c r="E22" s="4" t="str">
        <f t="shared" si="6"/>
        <v>Part 6</v>
      </c>
      <c r="F22" s="4"/>
      <c r="G22" s="4">
        <v>3</v>
      </c>
      <c r="H22" s="4" t="str">
        <f t="shared" si="7"/>
        <v>3 PushDown(누른 채로 1초 이상)</v>
      </c>
      <c r="I22" s="4"/>
      <c r="J22" s="4"/>
      <c r="K22" s="4"/>
      <c r="L22" s="4" t="s">
        <v>140</v>
      </c>
      <c r="M22" s="4">
        <v>50000006</v>
      </c>
      <c r="N22" s="4"/>
    </row>
    <row r="23" spans="1:14" x14ac:dyDescent="0.3">
      <c r="A23" s="4">
        <v>1300002020</v>
      </c>
      <c r="B23" s="4">
        <v>100002</v>
      </c>
      <c r="C23" s="4" t="s">
        <v>99</v>
      </c>
      <c r="D23" s="4">
        <v>6</v>
      </c>
      <c r="E23" s="4" t="str">
        <f t="shared" si="6"/>
        <v>Part 6</v>
      </c>
      <c r="F23" s="4"/>
      <c r="G23" s="4">
        <v>3</v>
      </c>
      <c r="H23" s="4" t="str">
        <f t="shared" si="7"/>
        <v>3 PushDown(누른 채로 1초 이상)</v>
      </c>
      <c r="I23" s="4"/>
      <c r="J23" s="4"/>
      <c r="K23" s="4"/>
      <c r="L23" s="4" t="s">
        <v>140</v>
      </c>
      <c r="M23" s="4">
        <v>50000006</v>
      </c>
      <c r="N23" s="4"/>
    </row>
    <row r="24" spans="1:14" x14ac:dyDescent="0.3">
      <c r="A24" s="4">
        <v>1300002021</v>
      </c>
      <c r="B24" s="4">
        <v>100002</v>
      </c>
      <c r="C24" s="4" t="s">
        <v>100</v>
      </c>
      <c r="D24" s="4">
        <v>3</v>
      </c>
      <c r="E24" s="4" t="str">
        <f t="shared" si="6"/>
        <v>Part 3</v>
      </c>
      <c r="F24" s="4"/>
      <c r="G24" s="4">
        <v>6</v>
      </c>
      <c r="H24" s="4" t="e">
        <f t="shared" si="7"/>
        <v>#N/A</v>
      </c>
      <c r="I24" s="4">
        <v>1</v>
      </c>
      <c r="J24" s="4">
        <v>1</v>
      </c>
      <c r="K24" s="4"/>
      <c r="L24" s="4">
        <v>1200002019</v>
      </c>
      <c r="M24" s="4">
        <v>50000006</v>
      </c>
      <c r="N24" s="4"/>
    </row>
    <row r="25" spans="1:14" x14ac:dyDescent="0.3">
      <c r="A25" s="4">
        <v>1300002022</v>
      </c>
      <c r="B25" s="4">
        <v>100002</v>
      </c>
      <c r="C25" s="4" t="s">
        <v>101</v>
      </c>
      <c r="D25" s="4">
        <v>3</v>
      </c>
      <c r="E25" s="4" t="str">
        <f t="shared" si="6"/>
        <v>Part 3</v>
      </c>
      <c r="F25" s="4"/>
      <c r="G25" s="4">
        <v>6</v>
      </c>
      <c r="H25" s="4" t="e">
        <f t="shared" si="7"/>
        <v>#N/A</v>
      </c>
      <c r="I25" s="4">
        <v>2</v>
      </c>
      <c r="J25" s="4">
        <v>2</v>
      </c>
      <c r="K25" s="4"/>
      <c r="L25" s="4">
        <v>1200002020</v>
      </c>
      <c r="M25" s="4">
        <v>50000006</v>
      </c>
      <c r="N25" s="4"/>
    </row>
    <row r="26" spans="1:14" x14ac:dyDescent="0.3">
      <c r="A26" s="4">
        <v>1300002023</v>
      </c>
      <c r="B26" s="4">
        <v>100002</v>
      </c>
      <c r="C26" s="4" t="s">
        <v>102</v>
      </c>
      <c r="D26" s="4">
        <v>3</v>
      </c>
      <c r="E26" s="4" t="str">
        <f t="shared" si="6"/>
        <v>Part 3</v>
      </c>
      <c r="F26" s="4"/>
      <c r="G26" s="4">
        <v>6</v>
      </c>
      <c r="H26" s="4" t="e">
        <f t="shared" si="7"/>
        <v>#N/A</v>
      </c>
      <c r="I26" s="4">
        <v>3</v>
      </c>
      <c r="J26" s="4">
        <v>3</v>
      </c>
      <c r="K26" s="4"/>
      <c r="L26" s="4">
        <v>1200002021</v>
      </c>
      <c r="M26" s="4">
        <v>50000006</v>
      </c>
      <c r="N26" s="4">
        <v>50000003</v>
      </c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 type="noConversion"/>
  <dataValidations count="3">
    <dataValidation type="list" allowBlank="1" showInputMessage="1" showErrorMessage="1" sqref="D5:D30" xr:uid="{E9B854B6-DE6E-4019-B702-12C9C1D1E92A}">
      <formula1>touch_body_type</formula1>
    </dataValidation>
    <dataValidation type="list" showInputMessage="1" showErrorMessage="1" sqref="G5:G30" xr:uid="{849441D0-BC9E-40E0-B971-F03AE5703FF1}">
      <formula1>touch_gesture_type</formula1>
    </dataValidation>
    <dataValidation type="list" allowBlank="1" showInputMessage="1" showErrorMessage="1" sqref="I27:I30" xr:uid="{FB101D9D-3782-49FE-A4E9-D2CCD2ABB39B}">
      <formula1>inequality_type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E26F-A3D1-4EF0-8B53-4E3C372F92FB}">
  <dimension ref="A1:F39"/>
  <sheetViews>
    <sheetView zoomScaleNormal="100" workbookViewId="0">
      <selection activeCell="E21" sqref="E21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4" width="40.125" customWidth="1"/>
    <col min="5" max="5" width="42.875" style="19" bestFit="1" customWidth="1"/>
    <col min="6" max="6" width="44.125" bestFit="1" customWidth="1"/>
    <col min="7" max="7" width="105.5" customWidth="1"/>
    <col min="8" max="8" width="105.625" customWidth="1"/>
    <col min="9" max="9" width="24.875" bestFit="1" customWidth="1"/>
    <col min="10" max="10" width="16.5" bestFit="1" customWidth="1"/>
    <col min="11" max="11" width="13.625" bestFit="1" customWidth="1"/>
    <col min="12" max="12" width="19.125" bestFit="1" customWidth="1"/>
  </cols>
  <sheetData>
    <row r="1" spans="1:6" x14ac:dyDescent="0.3">
      <c r="A1" t="s">
        <v>54</v>
      </c>
    </row>
    <row r="2" spans="1:6" x14ac:dyDescent="0.3">
      <c r="A2" s="1" t="s">
        <v>40</v>
      </c>
      <c r="B2" s="1" t="s">
        <v>71</v>
      </c>
      <c r="C2" s="1" t="s">
        <v>21</v>
      </c>
      <c r="D2" s="9" t="s">
        <v>142</v>
      </c>
      <c r="E2" s="20" t="s">
        <v>41</v>
      </c>
      <c r="F2" s="9" t="s">
        <v>382</v>
      </c>
    </row>
    <row r="3" spans="1:6" x14ac:dyDescent="0.3">
      <c r="A3" s="2" t="s">
        <v>141</v>
      </c>
      <c r="B3" s="2" t="s">
        <v>0</v>
      </c>
      <c r="C3" s="2" t="s">
        <v>2</v>
      </c>
      <c r="D3" s="9" t="s">
        <v>2</v>
      </c>
      <c r="E3" s="21" t="s">
        <v>10</v>
      </c>
      <c r="F3" s="9" t="s">
        <v>2</v>
      </c>
    </row>
    <row r="4" spans="1:6" x14ac:dyDescent="0.3">
      <c r="A4" s="3" t="s">
        <v>30</v>
      </c>
      <c r="B4" s="3" t="s">
        <v>32</v>
      </c>
      <c r="C4" s="3" t="s">
        <v>20</v>
      </c>
      <c r="D4" s="10" t="s">
        <v>143</v>
      </c>
      <c r="E4" s="22" t="s">
        <v>56</v>
      </c>
      <c r="F4" s="10" t="s">
        <v>143</v>
      </c>
    </row>
    <row r="5" spans="1:6" x14ac:dyDescent="0.3">
      <c r="A5" s="4">
        <v>100006001</v>
      </c>
      <c r="B5" s="4">
        <v>100006</v>
      </c>
      <c r="C5" s="4" t="s">
        <v>80</v>
      </c>
      <c r="D5" s="11" t="s">
        <v>194</v>
      </c>
      <c r="E5" s="23" t="s">
        <v>139</v>
      </c>
      <c r="F5" t="str">
        <f>IF(E5="[]","",VLOOKUP(E5,me_serifu_data!A:E,5,FALSE))</f>
        <v/>
      </c>
    </row>
    <row r="6" spans="1:6" x14ac:dyDescent="0.3">
      <c r="A6" s="4">
        <v>100006002</v>
      </c>
      <c r="B6" s="4">
        <v>100006</v>
      </c>
      <c r="C6" s="4" t="s">
        <v>144</v>
      </c>
      <c r="D6" s="11" t="s">
        <v>166</v>
      </c>
      <c r="E6" s="23" t="s">
        <v>139</v>
      </c>
      <c r="F6" t="str">
        <f>IF(E6="[]","",VLOOKUP(E6,me_serifu_data!A:E,5,FALSE))</f>
        <v/>
      </c>
    </row>
    <row r="7" spans="1:6" x14ac:dyDescent="0.3">
      <c r="A7" s="4">
        <v>100006003</v>
      </c>
      <c r="B7" s="4">
        <v>100006</v>
      </c>
      <c r="C7" s="17" t="s">
        <v>144</v>
      </c>
      <c r="D7" s="11" t="s">
        <v>367</v>
      </c>
      <c r="E7" s="23" t="s">
        <v>139</v>
      </c>
      <c r="F7" t="str">
        <f>IF(E7="[]","",VLOOKUP(E7,me_serifu_data!A:E,5,FALSE))</f>
        <v/>
      </c>
    </row>
    <row r="8" spans="1:6" x14ac:dyDescent="0.3">
      <c r="A8" s="4">
        <v>100006004</v>
      </c>
      <c r="B8" s="4">
        <v>100006</v>
      </c>
      <c r="C8" s="4" t="s">
        <v>145</v>
      </c>
      <c r="D8" s="11" t="s">
        <v>167</v>
      </c>
      <c r="E8" s="23" t="s">
        <v>139</v>
      </c>
      <c r="F8" t="str">
        <f>IF(E8="[]","",VLOOKUP(E8,me_serifu_data!A:E,5,FALSE))</f>
        <v/>
      </c>
    </row>
    <row r="9" spans="1:6" x14ac:dyDescent="0.3">
      <c r="A9" s="4">
        <v>100006005</v>
      </c>
      <c r="B9" s="4">
        <v>100006</v>
      </c>
      <c r="C9" s="4" t="s">
        <v>173</v>
      </c>
      <c r="D9" s="11" t="s">
        <v>165</v>
      </c>
      <c r="E9" s="23" t="s">
        <v>368</v>
      </c>
      <c r="F9" t="str">
        <f>IF(E9="[]","",VLOOKUP(E9,me_serifu_data!A:E,5,FALSE))</f>
        <v>머리 헝클어지잖아~</v>
      </c>
    </row>
    <row r="10" spans="1:6" x14ac:dyDescent="0.3">
      <c r="A10" s="4">
        <v>100006006</v>
      </c>
      <c r="B10" s="4">
        <v>100006</v>
      </c>
      <c r="C10" s="4" t="s">
        <v>174</v>
      </c>
      <c r="D10" s="11" t="s">
        <v>170</v>
      </c>
      <c r="E10" s="23" t="s">
        <v>369</v>
      </c>
      <c r="F10" t="str">
        <f>IF(E10="[]","",VLOOKUP(E10,me_serifu_data!A:E,5,FALSE))</f>
        <v>좋다아….</v>
      </c>
    </row>
    <row r="11" spans="1:6" x14ac:dyDescent="0.3">
      <c r="A11" s="4">
        <v>100006007</v>
      </c>
      <c r="B11" s="4">
        <v>100006</v>
      </c>
      <c r="C11" s="4" t="s">
        <v>175</v>
      </c>
      <c r="D11" s="11" t="s">
        <v>171</v>
      </c>
      <c r="E11" s="23" t="s">
        <v>370</v>
      </c>
      <c r="F11" t="str">
        <f>IF(E11="[]","",VLOOKUP(E11,me_serifu_data!A:E,5,FALSE))</f>
        <v>머리 안 헝클어지게 해~</v>
      </c>
    </row>
    <row r="12" spans="1:6" x14ac:dyDescent="0.3">
      <c r="A12" s="4">
        <v>100006008</v>
      </c>
      <c r="B12" s="4">
        <v>100006</v>
      </c>
      <c r="C12" s="4" t="s">
        <v>176</v>
      </c>
      <c r="D12" s="11" t="s">
        <v>172</v>
      </c>
      <c r="E12" s="23" t="s">
        <v>371</v>
      </c>
      <c r="F12" t="str">
        <f>IF(E12="[]","",VLOOKUP(E12,me_serifu_data!A:E,5,FALSE))</f>
        <v>(웃음)나, 네가 머리 만져주는 거 좋아하니까.</v>
      </c>
    </row>
    <row r="13" spans="1:6" x14ac:dyDescent="0.3">
      <c r="A13" s="4">
        <v>100006009</v>
      </c>
      <c r="B13" s="4">
        <v>100006</v>
      </c>
      <c r="C13" s="4" t="s">
        <v>177</v>
      </c>
      <c r="D13" s="11" t="s">
        <v>181</v>
      </c>
      <c r="E13" s="23" t="s">
        <v>372</v>
      </c>
      <c r="F13" t="str">
        <f>IF(E13="[]","",VLOOKUP(E13,me_serifu_data!A:E,5,FALSE))</f>
        <v>그렇게 분위기 잡기야?</v>
      </c>
    </row>
    <row r="14" spans="1:6" x14ac:dyDescent="0.3">
      <c r="A14" s="4">
        <v>100006010</v>
      </c>
      <c r="B14" s="4">
        <v>100006</v>
      </c>
      <c r="C14" s="4" t="s">
        <v>178</v>
      </c>
      <c r="D14" s="11" t="s">
        <v>182</v>
      </c>
      <c r="E14" s="23" t="s">
        <v>373</v>
      </c>
      <c r="F14" t="str">
        <f>IF(E14="[]","",VLOOKUP(E14,me_serifu_data!A:E,5,FALSE))</f>
        <v>그렇게 쳐다보면 좀… 부끄러운데.</v>
      </c>
    </row>
    <row r="15" spans="1:6" x14ac:dyDescent="0.3">
      <c r="A15" s="4">
        <v>100006011</v>
      </c>
      <c r="B15" s="4">
        <v>100006</v>
      </c>
      <c r="C15" s="4" t="s">
        <v>179</v>
      </c>
      <c r="D15" s="11" t="s">
        <v>183</v>
      </c>
      <c r="E15" s="23" t="s">
        <v>374</v>
      </c>
      <c r="F15" t="str">
        <f>IF(E15="[]","",VLOOKUP(E15,me_serifu_data!A:E,5,FALSE))</f>
        <v>뭐, 뭐하게?! 아….</v>
      </c>
    </row>
    <row r="16" spans="1:6" x14ac:dyDescent="0.3">
      <c r="A16" s="4">
        <v>100006012</v>
      </c>
      <c r="B16" s="4">
        <v>100006</v>
      </c>
      <c r="C16" s="4" t="s">
        <v>180</v>
      </c>
      <c r="D16" s="11" t="s">
        <v>184</v>
      </c>
      <c r="E16" s="23" t="s">
        <v>375</v>
      </c>
      <c r="F16" t="str">
        <f>IF(E16="[]","",VLOOKUP(E16,me_serifu_data!A:E,5,FALSE))</f>
        <v>(또 이렇게 말없이 보네.)</v>
      </c>
    </row>
    <row r="17" spans="1:6" x14ac:dyDescent="0.3">
      <c r="A17" s="4">
        <v>100006013</v>
      </c>
      <c r="B17" s="4">
        <v>100006</v>
      </c>
      <c r="C17" s="4" t="s">
        <v>161</v>
      </c>
      <c r="D17" s="11" t="s">
        <v>189</v>
      </c>
      <c r="E17" s="23" t="s">
        <v>376</v>
      </c>
      <c r="F17" t="str">
        <f>IF(E17="[]","",VLOOKUP(E17,me_serifu_data!A:E,5,FALSE))</f>
        <v>…제대로 찾고 있는 거 맞지?</v>
      </c>
    </row>
    <row r="18" spans="1:6" x14ac:dyDescent="0.3">
      <c r="A18" s="4">
        <v>100006014</v>
      </c>
      <c r="B18" s="4">
        <v>100006</v>
      </c>
      <c r="C18" s="4" t="s">
        <v>162</v>
      </c>
      <c r="D18" s="11" t="s">
        <v>168</v>
      </c>
      <c r="E18" s="23" t="s">
        <v>377</v>
      </c>
      <c r="F18" t="str">
        <f>IF(E18="[]","",VLOOKUP(E18,me_serifu_data!A:E,5,FALSE))</f>
        <v>(웃음)이게 그렇게 좋아?</v>
      </c>
    </row>
    <row r="19" spans="1:6" x14ac:dyDescent="0.3">
      <c r="A19" s="4">
        <v>100006015</v>
      </c>
      <c r="B19" s="4">
        <v>100006</v>
      </c>
      <c r="C19" s="4" t="s">
        <v>163</v>
      </c>
      <c r="D19" s="11" t="s">
        <v>169</v>
      </c>
      <c r="E19" s="23" t="s">
        <v>384</v>
      </c>
      <c r="F19" t="e">
        <f>IF(E19="[]","",VLOOKUP(E19,me_serifu_data!A:E,5,FALSE))</f>
        <v>#N/A</v>
      </c>
    </row>
    <row r="20" spans="1:6" x14ac:dyDescent="0.3">
      <c r="A20" s="4">
        <v>100006016</v>
      </c>
      <c r="B20" s="4">
        <v>100006</v>
      </c>
      <c r="C20" s="4" t="s">
        <v>164</v>
      </c>
      <c r="D20" s="11" t="s">
        <v>190</v>
      </c>
      <c r="E20" s="23" t="s">
        <v>378</v>
      </c>
      <c r="F20" t="str">
        <f>IF(E20="[]","",VLOOKUP(E20,me_serifu_data!A:E,5,FALSE))</f>
        <v>…근데 너, 점점 능숙해지는 거 아냐?</v>
      </c>
    </row>
    <row r="21" spans="1:6" x14ac:dyDescent="0.3">
      <c r="A21" s="4">
        <v>100006017</v>
      </c>
      <c r="B21" s="4">
        <v>100006</v>
      </c>
      <c r="C21" s="4" t="s">
        <v>185</v>
      </c>
      <c r="D21" s="11" t="s">
        <v>191</v>
      </c>
      <c r="E21" s="23" t="s">
        <v>379</v>
      </c>
      <c r="F21" t="str">
        <f>IF(E21="[]","",VLOOKUP(E21,me_serifu_data!A:E,5,FALSE))</f>
        <v>뭐, 뭐하는 거야!</v>
      </c>
    </row>
    <row r="22" spans="1:6" x14ac:dyDescent="0.3">
      <c r="A22" s="4">
        <v>100006018</v>
      </c>
      <c r="B22" s="4">
        <v>100006</v>
      </c>
      <c r="C22" s="4" t="s">
        <v>186</v>
      </c>
      <c r="D22" s="11" t="s">
        <v>192</v>
      </c>
      <c r="E22" s="23" t="s">
        <v>380</v>
      </c>
      <c r="F22" t="str">
        <f>IF(E22="[]","",VLOOKUP(E22,me_serifu_data!A:E,5,FALSE))</f>
        <v>우리 대장님은 언제 때와 장소를 가리게 될까….</v>
      </c>
    </row>
    <row r="23" spans="1:6" x14ac:dyDescent="0.3">
      <c r="A23" s="4">
        <v>100006019</v>
      </c>
      <c r="B23" s="4">
        <v>100006</v>
      </c>
      <c r="C23" s="4" t="s">
        <v>187</v>
      </c>
      <c r="D23" s="11" t="s">
        <v>193</v>
      </c>
      <c r="E23" s="23" t="s">
        <v>384</v>
      </c>
      <c r="F23" t="e">
        <f>IF(E23="[]","",VLOOKUP(E23,me_serifu_data!A:E,5,FALSE))</f>
        <v>#N/A</v>
      </c>
    </row>
    <row r="24" spans="1:6" x14ac:dyDescent="0.3">
      <c r="A24" s="4">
        <v>100006020</v>
      </c>
      <c r="B24" s="4">
        <v>100006</v>
      </c>
      <c r="C24" s="4" t="s">
        <v>188</v>
      </c>
      <c r="D24" s="11" t="s">
        <v>195</v>
      </c>
      <c r="E24" s="23" t="s">
        <v>381</v>
      </c>
      <c r="F24" t="str">
        <f>IF(E24="[]","",VLOOKUP(E24,me_serifu_data!A:E,5,FALSE))</f>
        <v>(무드라도 좀 맞춰주든가.)</v>
      </c>
    </row>
    <row r="25" spans="1:6" x14ac:dyDescent="0.3">
      <c r="A25" s="4">
        <v>100006021</v>
      </c>
      <c r="B25" s="4">
        <v>100006</v>
      </c>
      <c r="C25" s="4" t="s">
        <v>146</v>
      </c>
      <c r="D25" s="11" t="s">
        <v>196</v>
      </c>
      <c r="E25" s="23" t="s">
        <v>139</v>
      </c>
      <c r="F25" t="str">
        <f>IF(E25="[]","",VLOOKUP(E25,me_serifu_data!A:E,5,FALSE))</f>
        <v/>
      </c>
    </row>
    <row r="26" spans="1:6" x14ac:dyDescent="0.3">
      <c r="A26" s="4">
        <v>100006022</v>
      </c>
      <c r="B26" s="4">
        <v>100006</v>
      </c>
      <c r="C26" s="4" t="s">
        <v>147</v>
      </c>
      <c r="D26" s="11" t="s">
        <v>197</v>
      </c>
      <c r="E26" s="23" t="s">
        <v>139</v>
      </c>
      <c r="F26" t="str">
        <f>IF(E26="[]","",VLOOKUP(E26,me_serifu_data!A:E,5,FALSE))</f>
        <v/>
      </c>
    </row>
    <row r="27" spans="1:6" x14ac:dyDescent="0.3">
      <c r="A27" s="4">
        <v>100006023</v>
      </c>
      <c r="B27" s="4">
        <v>100006</v>
      </c>
      <c r="C27" s="4" t="s">
        <v>148</v>
      </c>
      <c r="D27" s="11" t="s">
        <v>198</v>
      </c>
      <c r="E27" s="23" t="s">
        <v>139</v>
      </c>
      <c r="F27" t="str">
        <f>IF(E27="[]","",VLOOKUP(E27,me_serifu_data!A:E,5,FALSE))</f>
        <v/>
      </c>
    </row>
    <row r="28" spans="1:6" x14ac:dyDescent="0.3">
      <c r="A28" s="4">
        <v>100006024</v>
      </c>
      <c r="B28" s="4">
        <v>100006</v>
      </c>
      <c r="C28" s="4" t="s">
        <v>149</v>
      </c>
      <c r="D28" s="11" t="s">
        <v>199</v>
      </c>
      <c r="E28" s="23" t="s">
        <v>139</v>
      </c>
      <c r="F28" t="str">
        <f>IF(E28="[]","",VLOOKUP(E28,me_serifu_data!A:E,5,FALSE))</f>
        <v/>
      </c>
    </row>
    <row r="29" spans="1:6" x14ac:dyDescent="0.3">
      <c r="A29" s="4">
        <v>100006025</v>
      </c>
      <c r="B29" s="4">
        <v>100006</v>
      </c>
      <c r="C29" s="4" t="s">
        <v>150</v>
      </c>
      <c r="D29" s="11" t="s">
        <v>200</v>
      </c>
      <c r="E29" s="23" t="s">
        <v>139</v>
      </c>
      <c r="F29" t="str">
        <f>IF(E29="[]","",VLOOKUP(E29,me_serifu_data!A:E,5,FALSE))</f>
        <v/>
      </c>
    </row>
    <row r="30" spans="1:6" x14ac:dyDescent="0.3">
      <c r="A30" s="4">
        <v>100006026</v>
      </c>
      <c r="B30" s="4">
        <v>100006</v>
      </c>
      <c r="C30" s="4" t="s">
        <v>151</v>
      </c>
      <c r="D30" s="11" t="s">
        <v>201</v>
      </c>
      <c r="E30" s="23" t="s">
        <v>139</v>
      </c>
      <c r="F30" t="str">
        <f>IF(E30="[]","",VLOOKUP(E30,me_serifu_data!A:E,5,FALSE))</f>
        <v/>
      </c>
    </row>
    <row r="31" spans="1:6" x14ac:dyDescent="0.3">
      <c r="A31" s="4">
        <v>100006027</v>
      </c>
      <c r="B31" s="4">
        <v>100006</v>
      </c>
      <c r="C31" s="4" t="s">
        <v>152</v>
      </c>
      <c r="D31" s="11" t="s">
        <v>202</v>
      </c>
      <c r="E31" s="23" t="s">
        <v>139</v>
      </c>
      <c r="F31" t="str">
        <f>IF(E31="[]","",VLOOKUP(E31,me_serifu_data!A:E,5,FALSE))</f>
        <v/>
      </c>
    </row>
    <row r="32" spans="1:6" x14ac:dyDescent="0.3">
      <c r="A32" s="4">
        <v>100006028</v>
      </c>
      <c r="B32" s="4">
        <v>100006</v>
      </c>
      <c r="C32" s="4" t="s">
        <v>153</v>
      </c>
      <c r="D32" s="11" t="s">
        <v>203</v>
      </c>
      <c r="E32" s="23" t="s">
        <v>139</v>
      </c>
      <c r="F32" t="str">
        <f>IF(E32="[]","",VLOOKUP(E32,me_serifu_data!A:E,5,FALSE))</f>
        <v/>
      </c>
    </row>
    <row r="33" spans="1:6" x14ac:dyDescent="0.3">
      <c r="A33" s="4">
        <v>100006029</v>
      </c>
      <c r="B33" s="4">
        <v>100006</v>
      </c>
      <c r="C33" s="4" t="s">
        <v>154</v>
      </c>
      <c r="D33" s="11" t="s">
        <v>204</v>
      </c>
      <c r="E33" s="23" t="s">
        <v>139</v>
      </c>
      <c r="F33" t="str">
        <f>IF(E33="[]","",VLOOKUP(E33,me_serifu_data!A:E,5,FALSE))</f>
        <v/>
      </c>
    </row>
    <row r="34" spans="1:6" x14ac:dyDescent="0.3">
      <c r="A34" s="4">
        <v>100006030</v>
      </c>
      <c r="B34" s="4">
        <v>100006</v>
      </c>
      <c r="C34" s="4" t="s">
        <v>155</v>
      </c>
      <c r="D34" s="11" t="s">
        <v>205</v>
      </c>
      <c r="E34" s="23" t="s">
        <v>139</v>
      </c>
      <c r="F34" t="str">
        <f>IF(E34="[]","",VLOOKUP(E34,me_serifu_data!A:E,5,FALSE))</f>
        <v/>
      </c>
    </row>
    <row r="35" spans="1:6" x14ac:dyDescent="0.3">
      <c r="A35" s="4">
        <v>100006031</v>
      </c>
      <c r="B35" s="4">
        <v>100006</v>
      </c>
      <c r="C35" s="4" t="s">
        <v>156</v>
      </c>
      <c r="D35" s="11" t="s">
        <v>206</v>
      </c>
      <c r="E35" s="23" t="s">
        <v>139</v>
      </c>
      <c r="F35" t="str">
        <f>IF(E35="[]","",VLOOKUP(E35,me_serifu_data!A:E,5,FALSE))</f>
        <v/>
      </c>
    </row>
    <row r="36" spans="1:6" x14ac:dyDescent="0.3">
      <c r="A36" s="4">
        <v>100006032</v>
      </c>
      <c r="B36" s="4">
        <v>100006</v>
      </c>
      <c r="C36" s="4" t="s">
        <v>157</v>
      </c>
      <c r="D36" s="11" t="s">
        <v>207</v>
      </c>
      <c r="E36" s="23" t="s">
        <v>139</v>
      </c>
      <c r="F36" t="str">
        <f>IF(E36="[]","",VLOOKUP(E36,me_serifu_data!A:E,5,FALSE))</f>
        <v/>
      </c>
    </row>
    <row r="37" spans="1:6" x14ac:dyDescent="0.3">
      <c r="A37" s="4">
        <v>100006033</v>
      </c>
      <c r="B37" s="4">
        <v>100006</v>
      </c>
      <c r="C37" s="4" t="s">
        <v>158</v>
      </c>
      <c r="D37" s="11" t="s">
        <v>208</v>
      </c>
      <c r="E37" s="23" t="s">
        <v>139</v>
      </c>
      <c r="F37" t="str">
        <f>IF(E37="[]","",VLOOKUP(E37,me_serifu_data!A:E,5,FALSE))</f>
        <v/>
      </c>
    </row>
    <row r="38" spans="1:6" x14ac:dyDescent="0.3">
      <c r="A38" s="4">
        <v>100006034</v>
      </c>
      <c r="B38" s="4">
        <v>100006</v>
      </c>
      <c r="C38" s="4" t="s">
        <v>159</v>
      </c>
      <c r="D38" s="11" t="s">
        <v>209</v>
      </c>
      <c r="E38" s="23" t="s">
        <v>139</v>
      </c>
      <c r="F38" t="str">
        <f>IF(E38="[]","",VLOOKUP(E38,me_serifu_data!A:E,5,FALSE))</f>
        <v/>
      </c>
    </row>
    <row r="39" spans="1:6" x14ac:dyDescent="0.3">
      <c r="A39" s="4">
        <v>100006035</v>
      </c>
      <c r="B39" s="4">
        <v>100006</v>
      </c>
      <c r="C39" s="4" t="s">
        <v>160</v>
      </c>
      <c r="D39" s="11" t="s">
        <v>210</v>
      </c>
      <c r="E39" s="23" t="s">
        <v>139</v>
      </c>
      <c r="F39" t="str">
        <f>IF(E39="[]","",VLOOKUP(E39,me_serifu_data!A:E,5,FALSE))</f>
        <v/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E75"/>
  <sheetViews>
    <sheetView topLeftCell="A4" zoomScale="85" zoomScaleNormal="85" workbookViewId="0">
      <selection activeCell="A23" sqref="A23:XFD2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35.375" bestFit="1" customWidth="1"/>
    <col min="4" max="4" width="37.75" bestFit="1" customWidth="1"/>
    <col min="5" max="5" width="46" style="12" customWidth="1"/>
    <col min="6" max="6" width="24.875" bestFit="1" customWidth="1"/>
    <col min="7" max="7" width="16.5" bestFit="1" customWidth="1"/>
    <col min="8" max="8" width="13.625" bestFit="1" customWidth="1"/>
    <col min="9" max="9" width="19.125" bestFit="1" customWidth="1"/>
  </cols>
  <sheetData>
    <row r="1" spans="1:5" x14ac:dyDescent="0.3">
      <c r="A1" t="s">
        <v>53</v>
      </c>
    </row>
    <row r="2" spans="1:5" x14ac:dyDescent="0.3">
      <c r="A2" s="1" t="s">
        <v>39</v>
      </c>
      <c r="B2" s="1" t="s">
        <v>71</v>
      </c>
      <c r="C2" s="1" t="s">
        <v>353</v>
      </c>
      <c r="D2" s="1" t="s">
        <v>356</v>
      </c>
      <c r="E2" s="13" t="s">
        <v>357</v>
      </c>
    </row>
    <row r="3" spans="1:5" x14ac:dyDescent="0.3">
      <c r="A3" s="2" t="s">
        <v>141</v>
      </c>
      <c r="B3" s="2" t="s">
        <v>0</v>
      </c>
      <c r="C3" s="2" t="s">
        <v>2</v>
      </c>
      <c r="D3" s="2" t="s">
        <v>2</v>
      </c>
      <c r="E3" s="13" t="s">
        <v>2</v>
      </c>
    </row>
    <row r="4" spans="1:5" x14ac:dyDescent="0.3">
      <c r="A4" s="3" t="s">
        <v>38</v>
      </c>
      <c r="B4" s="3" t="s">
        <v>32</v>
      </c>
      <c r="C4" s="3" t="s">
        <v>354</v>
      </c>
      <c r="D4" s="3" t="s">
        <v>355</v>
      </c>
      <c r="E4" s="14" t="s">
        <v>358</v>
      </c>
    </row>
    <row r="5" spans="1:5" ht="16.5" customHeight="1" x14ac:dyDescent="0.3">
      <c r="A5" s="18" t="str">
        <f>B5&amp;IF(COUNTIF(C5,"*"&amp;"Part1"&amp;"*")&gt;1,1,IF(COUNTIF(C5,"*"&amp;"Part2"&amp;"*")&gt;1,2,IF(COUNTIF(C5,"*"&amp;"Part3"&amp;"*")&gt;1,3,IF(COUNTIF(C5,"*"&amp;"Part4"&amp;"*")&gt;1,4,0))))&amp;TEXT(ROW(A5)-4,"00")</f>
        <v>100006001</v>
      </c>
      <c r="B5" s="4">
        <v>100006</v>
      </c>
      <c r="C5" s="8" t="s">
        <v>211</v>
      </c>
      <c r="D5" s="8" t="s">
        <v>282</v>
      </c>
      <c r="E5" s="15" t="str">
        <f>VLOOKUP(C5,[2]dialog!$B:$C,2,FALSE)</f>
        <v>머리 안 헝클어지게 해~</v>
      </c>
    </row>
    <row r="6" spans="1:5" ht="16.5" customHeight="1" x14ac:dyDescent="0.3">
      <c r="A6" s="18" t="str">
        <f t="shared" ref="A6:A69" si="0">B6&amp;IF(COUNTIF(C6,"*"&amp;"Part1"&amp;"*")&gt;1,1,IF(COUNTIF(C6,"*"&amp;"Part2"&amp;"*")&gt;1,2,IF(COUNTIF(C6,"*"&amp;"Part3"&amp;"*")&gt;1,3,IF(COUNTIF(C6,"*"&amp;"Part4"&amp;"*")&gt;1,4,0))))&amp;TEXT(ROW(A6)-4,"00")</f>
        <v>100006002</v>
      </c>
      <c r="B6" s="4">
        <v>100006</v>
      </c>
      <c r="C6" s="8" t="s">
        <v>212</v>
      </c>
      <c r="D6" s="8" t="s">
        <v>283</v>
      </c>
      <c r="E6" s="15" t="str">
        <f>VLOOKUP(C6,[2]dialog!$B:$C,2,FALSE)</f>
        <v>되게 진지하네. 그렇게 집중해야 되는 거야?</v>
      </c>
    </row>
    <row r="7" spans="1:5" ht="16.5" customHeight="1" x14ac:dyDescent="0.3">
      <c r="A7" s="18" t="str">
        <f t="shared" si="0"/>
        <v>100006003</v>
      </c>
      <c r="B7" s="4">
        <v>100006</v>
      </c>
      <c r="C7" s="8" t="s">
        <v>213</v>
      </c>
      <c r="D7" s="4" t="s">
        <v>284</v>
      </c>
      <c r="E7" s="15" t="str">
        <f>VLOOKUP(C7,[2]dialog!$B:$C,2,FALSE)</f>
        <v>나는 그냥… 행복이 충전되는 기분?</v>
      </c>
    </row>
    <row r="8" spans="1:5" ht="16.5" customHeight="1" x14ac:dyDescent="0.3">
      <c r="A8" s="18" t="str">
        <f t="shared" si="0"/>
        <v>100006004</v>
      </c>
      <c r="B8" s="4">
        <v>100006</v>
      </c>
      <c r="C8" s="8" t="s">
        <v>214</v>
      </c>
      <c r="D8" s="4" t="s">
        <v>285</v>
      </c>
      <c r="E8" s="15" t="str">
        <f>VLOOKUP(C8,[2]dialog!$B:$C,2,FALSE)</f>
        <v>응. 기분 좋아.</v>
      </c>
    </row>
    <row r="9" spans="1:5" ht="16.5" customHeight="1" x14ac:dyDescent="0.3">
      <c r="A9" s="18" t="str">
        <f t="shared" si="0"/>
        <v>100006005</v>
      </c>
      <c r="B9" s="4">
        <v>100006</v>
      </c>
      <c r="C9" s="4" t="s">
        <v>215</v>
      </c>
      <c r="D9" s="4" t="s">
        <v>286</v>
      </c>
      <c r="E9" s="15" t="str">
        <f>VLOOKUP(C9,[2]dialog!$B:$C,2,FALSE)</f>
        <v>(웃음)너도 해줄까?</v>
      </c>
    </row>
    <row r="10" spans="1:5" ht="16.5" customHeight="1" x14ac:dyDescent="0.3">
      <c r="A10" s="18" t="str">
        <f t="shared" si="0"/>
        <v>100006006</v>
      </c>
      <c r="B10" s="4">
        <v>100006</v>
      </c>
      <c r="C10" s="4" t="s">
        <v>216</v>
      </c>
      <c r="D10" s="4" t="s">
        <v>287</v>
      </c>
      <c r="E10" s="15" t="str">
        <f>VLOOKUP(C10,[2]dialog!$B:$C,2,FALSE)</f>
        <v>뭐, 뭐하게?! 아….</v>
      </c>
    </row>
    <row r="11" spans="1:5" ht="16.5" customHeight="1" x14ac:dyDescent="0.3">
      <c r="A11" s="18" t="str">
        <f t="shared" si="0"/>
        <v>100006007</v>
      </c>
      <c r="B11" s="4">
        <v>100006</v>
      </c>
      <c r="C11" s="4" t="s">
        <v>217</v>
      </c>
      <c r="D11" s="4" t="s">
        <v>288</v>
      </c>
      <c r="E11" s="15" t="str">
        <f>VLOOKUP(C11,[2]dialog!$B:$C,2,FALSE)</f>
        <v>(키, 키스하는 줄 알았네….)</v>
      </c>
    </row>
    <row r="12" spans="1:5" ht="16.5" customHeight="1" x14ac:dyDescent="0.3">
      <c r="A12" s="18" t="str">
        <f t="shared" si="0"/>
        <v>100006008</v>
      </c>
      <c r="B12" s="4">
        <v>100006</v>
      </c>
      <c r="C12" s="4" t="s">
        <v>218</v>
      </c>
      <c r="D12" s="4" t="s">
        <v>289</v>
      </c>
      <c r="E12" s="15" t="str">
        <f>VLOOKUP(C12,[2]dialog!$B:$C,2,FALSE)</f>
        <v>(싫은 건, 아니지만….)</v>
      </c>
    </row>
    <row r="13" spans="1:5" ht="16.5" customHeight="1" x14ac:dyDescent="0.3">
      <c r="A13" s="18" t="str">
        <f t="shared" si="0"/>
        <v>100006009</v>
      </c>
      <c r="B13" s="4">
        <v>100006</v>
      </c>
      <c r="C13" s="4" t="s">
        <v>219</v>
      </c>
      <c r="D13" s="4" t="s">
        <v>290</v>
      </c>
      <c r="E13" s="15" t="str">
        <f>VLOOKUP(C13,[2]dialog!$B:$C,2,FALSE)</f>
        <v>…….</v>
      </c>
    </row>
    <row r="14" spans="1:5" ht="16.5" customHeight="1" x14ac:dyDescent="0.3">
      <c r="A14" s="18" t="str">
        <f t="shared" si="0"/>
        <v>100006010</v>
      </c>
      <c r="B14" s="4">
        <v>100006</v>
      </c>
      <c r="C14" s="4" t="s">
        <v>220</v>
      </c>
      <c r="D14" s="4" t="s">
        <v>291</v>
      </c>
      <c r="E14" s="15" t="str">
        <f>VLOOKUP(C14,[2]dialog!$B:$C,2,FALSE)</f>
        <v>무, 뭐라고 말좀 해.</v>
      </c>
    </row>
    <row r="15" spans="1:5" ht="16.5" customHeight="1" x14ac:dyDescent="0.3">
      <c r="A15" s="18" t="str">
        <f t="shared" si="0"/>
        <v>100006011</v>
      </c>
      <c r="B15" s="4">
        <v>100006</v>
      </c>
      <c r="C15" s="4" t="s">
        <v>221</v>
      </c>
      <c r="D15" s="4" t="s">
        <v>292</v>
      </c>
      <c r="E15" s="15" t="str">
        <f>VLOOKUP(C15,[2]dialog!$B:$C,2,FALSE)</f>
        <v>(으… 자꾸 의식하게 되잖아….)</v>
      </c>
    </row>
    <row r="16" spans="1:5" x14ac:dyDescent="0.3">
      <c r="A16" s="18" t="str">
        <f t="shared" si="0"/>
        <v>100006012</v>
      </c>
      <c r="B16" s="4">
        <v>100006</v>
      </c>
      <c r="C16" s="4" t="s">
        <v>222</v>
      </c>
      <c r="D16" s="4" t="s">
        <v>293</v>
      </c>
      <c r="E16" s="15" t="str">
        <f>VLOOKUP(C16,[2]dialog!$B:$C,2,FALSE)</f>
        <v>가슴은 좀 부끄러운데….</v>
      </c>
    </row>
    <row r="17" spans="1:5" x14ac:dyDescent="0.3">
      <c r="A17" s="18" t="str">
        <f t="shared" si="0"/>
        <v>100006013</v>
      </c>
      <c r="B17" s="4">
        <v>100006</v>
      </c>
      <c r="C17" s="4" t="s">
        <v>223</v>
      </c>
      <c r="D17" s="4" t="s">
        <v>294</v>
      </c>
      <c r="E17" s="15" t="str">
        <f>VLOOKUP(C17,[2]dialog!$B:$C,2,FALSE)</f>
        <v>그래도 손만 대는 거면-</v>
      </c>
    </row>
    <row r="18" spans="1:5" x14ac:dyDescent="0.3">
      <c r="A18" s="18" t="str">
        <f t="shared" si="0"/>
        <v>100006014</v>
      </c>
      <c r="B18" s="4">
        <v>100006</v>
      </c>
      <c r="C18" s="4" t="s">
        <v>224</v>
      </c>
      <c r="D18" s="4" t="s">
        <v>295</v>
      </c>
      <c r="E18" s="15" t="str">
        <f>VLOOKUP(C18,[2]dialog!$B:$C,2,FALSE)</f>
        <v>…누가 그렇게 만지작거리랬어.</v>
      </c>
    </row>
    <row r="19" spans="1:5" x14ac:dyDescent="0.3">
      <c r="A19" s="18" t="str">
        <f t="shared" si="0"/>
        <v>100006015</v>
      </c>
      <c r="B19" s="4">
        <v>100006</v>
      </c>
      <c r="C19" s="4" t="s">
        <v>225</v>
      </c>
      <c r="D19" s="4" t="s">
        <v>296</v>
      </c>
      <c r="E19" s="15" t="str">
        <f>VLOOKUP(C19,[2]dialog!$B:$C,2,FALSE)</f>
        <v>하여튼 진짜.</v>
      </c>
    </row>
    <row r="20" spans="1:5" x14ac:dyDescent="0.3">
      <c r="A20" s="18" t="str">
        <f t="shared" si="0"/>
        <v>100006016</v>
      </c>
      <c r="B20" s="4">
        <v>100006</v>
      </c>
      <c r="C20" s="4" t="s">
        <v>226</v>
      </c>
      <c r="D20" s="8" t="s">
        <v>297</v>
      </c>
      <c r="E20" s="15" t="str">
        <f>VLOOKUP(C20,[2]dialog!$B:$C,2,FALSE)</f>
        <v>…근데 이게 그렇게 좋아?</v>
      </c>
    </row>
    <row r="21" spans="1:5" x14ac:dyDescent="0.3">
      <c r="A21" s="18" t="str">
        <f t="shared" si="0"/>
        <v>100006017</v>
      </c>
      <c r="B21" s="4">
        <v>100006</v>
      </c>
      <c r="C21" s="4" t="s">
        <v>227</v>
      </c>
      <c r="D21" s="8" t="s">
        <v>298</v>
      </c>
      <c r="E21" s="15" t="str">
        <f>VLOOKUP(C21,[2]dialog!$B:$C,2,FALSE)</f>
        <v>……!!</v>
      </c>
    </row>
    <row r="22" spans="1:5" x14ac:dyDescent="0.3">
      <c r="A22" s="18" t="str">
        <f t="shared" si="0"/>
        <v>100006018</v>
      </c>
      <c r="B22" s="4">
        <v>100006</v>
      </c>
      <c r="C22" s="4" t="s">
        <v>228</v>
      </c>
      <c r="D22" s="8" t="s">
        <v>299</v>
      </c>
      <c r="E22" s="15" t="str">
        <f>VLOOKUP(C22,[2]dialog!$B:$C,2,FALSE)</f>
        <v>자, 잠깐만! 역시 거기는 조금…!</v>
      </c>
    </row>
    <row r="23" spans="1:5" x14ac:dyDescent="0.3">
      <c r="A23" s="18" t="str">
        <f t="shared" si="0"/>
        <v>100006019</v>
      </c>
      <c r="B23" s="4">
        <v>100006</v>
      </c>
      <c r="C23" s="4" t="s">
        <v>229</v>
      </c>
      <c r="D23" s="8" t="s">
        <v>300</v>
      </c>
      <c r="E23" s="15" t="str">
        <f>VLOOKUP(C23,[2]dialog!$B:$C,2,FALSE)</f>
        <v>꺅…?!</v>
      </c>
    </row>
    <row r="24" spans="1:5" x14ac:dyDescent="0.3">
      <c r="A24" s="18" t="str">
        <f t="shared" si="0"/>
        <v>100006020</v>
      </c>
      <c r="B24" s="4">
        <v>100006</v>
      </c>
      <c r="C24" s="4" t="s">
        <v>230</v>
      </c>
      <c r="D24" s="8" t="s">
        <v>301</v>
      </c>
      <c r="E24" s="15" t="str">
        <f>VLOOKUP(C24,[2]dialog!$B:$C,2,FALSE)</f>
        <v>그만, 흣, 이상하다구우….</v>
      </c>
    </row>
    <row r="25" spans="1:5" x14ac:dyDescent="0.3">
      <c r="A25" s="18" t="str">
        <f t="shared" si="0"/>
        <v>100006021</v>
      </c>
      <c r="B25" s="4">
        <v>100006</v>
      </c>
      <c r="C25" s="4" t="s">
        <v>231</v>
      </c>
      <c r="D25" s="8" t="s">
        <v>302</v>
      </c>
      <c r="E25" s="15" t="str">
        <f>VLOOKUP(C25,[2]dialog!$B:$C,2,FALSE)</f>
        <v>윽… 앗… 흐읏….</v>
      </c>
    </row>
    <row r="26" spans="1:5" x14ac:dyDescent="0.3">
      <c r="A26" s="18" t="str">
        <f t="shared" si="0"/>
        <v>100006022</v>
      </c>
      <c r="B26" s="4">
        <v>100006</v>
      </c>
      <c r="C26" s="4" t="s">
        <v>232</v>
      </c>
      <c r="D26" s="8" t="s">
        <v>303</v>
      </c>
      <c r="E26" s="15" t="str">
        <f>VLOOKUP(C26,[2]dialog!$B:$C,2,FALSE)</f>
        <v>하아, 하아, 하아….</v>
      </c>
    </row>
    <row r="27" spans="1:5" x14ac:dyDescent="0.3">
      <c r="A27" s="18" t="str">
        <f t="shared" si="0"/>
        <v>100006023</v>
      </c>
      <c r="B27" s="4">
        <v>100006</v>
      </c>
      <c r="C27" s="4" t="s">
        <v>233</v>
      </c>
      <c r="D27" s="8" t="s">
        <v>304</v>
      </c>
      <c r="E27" s="15" t="str">
        <f>VLOOKUP(C27,[2]dialog!$B:$C,2,FALSE)</f>
        <v>…몰라, 멍충아.</v>
      </c>
    </row>
    <row r="28" spans="1:5" x14ac:dyDescent="0.3">
      <c r="A28" s="18" t="str">
        <f t="shared" si="0"/>
        <v>100006024</v>
      </c>
      <c r="B28" s="4">
        <v>100006</v>
      </c>
      <c r="C28" s="4" t="s">
        <v>234</v>
      </c>
      <c r="D28" s="8" t="s">
        <v>305</v>
      </c>
      <c r="E28" s="15" t="str">
        <f>VLOOKUP(C28,[2]dialog!$B:$C,2,FALSE)</f>
        <v>뭐해? 빨리 해줘.</v>
      </c>
    </row>
    <row r="29" spans="1:5" x14ac:dyDescent="0.3">
      <c r="A29" s="18" t="str">
        <f t="shared" si="0"/>
        <v>100006025</v>
      </c>
      <c r="B29" s="4">
        <v>100006</v>
      </c>
      <c r="C29" s="4" t="s">
        <v>235</v>
      </c>
      <c r="D29" s="8" t="s">
        <v>306</v>
      </c>
      <c r="E29" s="15" t="str">
        <f>VLOOKUP(C29,[2]dialog!$B:$C,2,FALSE)</f>
        <v>(웃음)나, 네가 머리 만져주는 거 좋아하니까.</v>
      </c>
    </row>
    <row r="30" spans="1:5" x14ac:dyDescent="0.3">
      <c r="A30" s="18" t="str">
        <f t="shared" si="0"/>
        <v>100006026</v>
      </c>
      <c r="B30" s="4">
        <v>100006</v>
      </c>
      <c r="C30" s="4" t="s">
        <v>236</v>
      </c>
      <c r="D30" s="8" t="s">
        <v>307</v>
      </c>
      <c r="E30" s="15" t="str">
        <f>VLOOKUP(C30,[2]dialog!$B:$C,2,FALSE)</f>
        <v>평소에도 좋지만, 연결될 때는 특히 더 좋아.</v>
      </c>
    </row>
    <row r="31" spans="1:5" x14ac:dyDescent="0.3">
      <c r="A31" s="18" t="str">
        <f t="shared" si="0"/>
        <v>100006027</v>
      </c>
      <c r="B31" s="4">
        <v>100006</v>
      </c>
      <c r="C31" s="4" t="s">
        <v>237</v>
      </c>
      <c r="D31" s="8" t="s">
        <v>308</v>
      </c>
      <c r="E31" s="15" t="str">
        <f>VLOOKUP(C31,[2]dialog!$B:$C,2,FALSE)</f>
        <v>사랑받는다는 느낌이 든달까?</v>
      </c>
    </row>
    <row r="32" spans="1:5" x14ac:dyDescent="0.3">
      <c r="A32" s="18" t="str">
        <f t="shared" si="0"/>
        <v>100006028</v>
      </c>
      <c r="B32" s="4">
        <v>100006</v>
      </c>
      <c r="C32" s="4" t="s">
        <v>238</v>
      </c>
      <c r="D32" s="8" t="s">
        <v>309</v>
      </c>
      <c r="E32" s="15" t="str">
        <f>VLOOKUP(C32,[2]dialog!$B:$C,2,FALSE)</f>
        <v>헤헷.</v>
      </c>
    </row>
    <row r="33" spans="1:5" x14ac:dyDescent="0.3">
      <c r="A33" s="18" t="str">
        <f t="shared" si="0"/>
        <v>100006029</v>
      </c>
      <c r="B33" s="4">
        <v>100006</v>
      </c>
      <c r="C33" s="4" t="s">
        <v>239</v>
      </c>
      <c r="D33" s="8" t="s">
        <v>310</v>
      </c>
      <c r="E33" s="15" t="str">
        <f>VLOOKUP(C33,[2]dialog!$B:$C,2,FALSE)</f>
        <v>…….</v>
      </c>
    </row>
    <row r="34" spans="1:5" x14ac:dyDescent="0.3">
      <c r="A34" s="18" t="str">
        <f t="shared" si="0"/>
        <v>100006030</v>
      </c>
      <c r="B34" s="4">
        <v>100006</v>
      </c>
      <c r="C34" s="4" t="s">
        <v>240</v>
      </c>
      <c r="D34" s="8" t="s">
        <v>311</v>
      </c>
      <c r="E34" s="15" t="str">
        <f>VLOOKUP(C34,[2]dialog!$B:$C,2,FALSE)</f>
        <v>(또 이렇게 말없이 보네.)</v>
      </c>
    </row>
    <row r="35" spans="1:5" x14ac:dyDescent="0.3">
      <c r="A35" s="18" t="str">
        <f t="shared" si="0"/>
        <v>100006031</v>
      </c>
      <c r="B35" s="4">
        <v>100006</v>
      </c>
      <c r="C35" s="4" t="s">
        <v>241</v>
      </c>
      <c r="D35" s="8" t="s">
        <v>312</v>
      </c>
      <c r="E35" s="15" t="str">
        <f>VLOOKUP(C35,[2]dialog!$B:$C,2,FALSE)</f>
        <v>(뭐, 지금은 이정도로도 충분한가….)</v>
      </c>
    </row>
    <row r="36" spans="1:5" x14ac:dyDescent="0.3">
      <c r="A36" s="18" t="str">
        <f t="shared" si="0"/>
        <v>100006032</v>
      </c>
      <c r="B36" s="4">
        <v>100006</v>
      </c>
      <c r="C36" s="4" t="s">
        <v>242</v>
      </c>
      <c r="D36" s="8" t="s">
        <v>313</v>
      </c>
      <c r="E36" s="15" t="str">
        <f>VLOOKUP(C36,[2]dialog!$B:$C,2,FALSE)</f>
        <v>(……아니. 안 충분해.)</v>
      </c>
    </row>
    <row r="37" spans="1:5" x14ac:dyDescent="0.3">
      <c r="A37" s="18" t="str">
        <f t="shared" si="0"/>
        <v>100006033</v>
      </c>
      <c r="B37" s="4">
        <v>100006</v>
      </c>
      <c r="C37" s="4" t="s">
        <v>243</v>
      </c>
      <c r="D37" s="8" t="s">
        <v>314</v>
      </c>
      <c r="E37" s="15" t="str">
        <f>VLOOKUP(C37,[2]dialog!$B:$C,2,FALSE)</f>
        <v>[쪽]</v>
      </c>
    </row>
    <row r="38" spans="1:5" x14ac:dyDescent="0.3">
      <c r="A38" s="18" t="str">
        <f t="shared" si="0"/>
        <v>100006034</v>
      </c>
      <c r="B38" s="4">
        <v>100006</v>
      </c>
      <c r="C38" s="4" t="s">
        <v>244</v>
      </c>
      <c r="D38" s="8" t="s">
        <v>315</v>
      </c>
      <c r="E38" s="15" t="str">
        <f>VLOOKUP(C38,[2]dialog!$B:$C,2,FALSE)</f>
        <v>(웃음)그냥, 내가 하고 싶었어.</v>
      </c>
    </row>
    <row r="39" spans="1:5" x14ac:dyDescent="0.3">
      <c r="A39" s="18" t="str">
        <f t="shared" si="0"/>
        <v>100006035</v>
      </c>
      <c r="B39" s="4">
        <v>100006</v>
      </c>
      <c r="C39" s="4" t="s">
        <v>245</v>
      </c>
      <c r="D39" s="8" t="s">
        <v>316</v>
      </c>
      <c r="E39" s="15" t="str">
        <f>VLOOKUP(C39,[2]dialog!$B:$C,2,FALSE)</f>
        <v>으응….</v>
      </c>
    </row>
    <row r="40" spans="1:5" x14ac:dyDescent="0.3">
      <c r="A40" s="18" t="str">
        <f t="shared" si="0"/>
        <v>100006036</v>
      </c>
      <c r="B40" s="4">
        <v>100006</v>
      </c>
      <c r="C40" s="4" t="s">
        <v>246</v>
      </c>
      <c r="D40" s="8" t="s">
        <v>317</v>
      </c>
      <c r="E40" s="15" t="str">
        <f>VLOOKUP(C40,[2]dialog!$B:$C,2,FALSE)</f>
        <v>…근데 너, 점점 능숙해지는 거 아냐?</v>
      </c>
    </row>
    <row r="41" spans="1:5" x14ac:dyDescent="0.3">
      <c r="A41" s="18" t="str">
        <f t="shared" si="0"/>
        <v>100006037</v>
      </c>
      <c r="B41" s="4">
        <v>100006</v>
      </c>
      <c r="C41" s="4" t="s">
        <v>247</v>
      </c>
      <c r="D41" s="8" t="s">
        <v>318</v>
      </c>
      <c r="E41" s="15" t="str">
        <f>VLOOKUP(C41,[2]dialog!$B:$C,2,FALSE)</f>
        <v xml:space="preserve">만지는 방법이라던가, 기술이라든가… </v>
      </c>
    </row>
    <row r="42" spans="1:5" x14ac:dyDescent="0.3">
      <c r="A42" s="18" t="str">
        <f t="shared" si="0"/>
        <v>100006038</v>
      </c>
      <c r="B42" s="4">
        <v>100006</v>
      </c>
      <c r="C42" s="4" t="s">
        <v>248</v>
      </c>
      <c r="D42" s="8" t="s">
        <v>319</v>
      </c>
      <c r="E42" s="15" t="str">
        <f>VLOOKUP(C42,[2]dialog!$B:$C,2,FALSE)</f>
        <v>나 덕분이라구? (웃음)</v>
      </c>
    </row>
    <row r="43" spans="1:5" x14ac:dyDescent="0.3">
      <c r="A43" s="18" t="str">
        <f t="shared" si="0"/>
        <v>100006039</v>
      </c>
      <c r="B43" s="4">
        <v>100006</v>
      </c>
      <c r="C43" s="4" t="s">
        <v>249</v>
      </c>
      <c r="D43" s="8" t="s">
        <v>320</v>
      </c>
      <c r="E43" s="15" t="str">
        <f>VLOOKUP(C43,[2]dialog!$B:$C,2,FALSE)</f>
        <v>그런거면… 음….</v>
      </c>
    </row>
    <row r="44" spans="1:5" x14ac:dyDescent="0.3">
      <c r="A44" s="18" t="str">
        <f t="shared" si="0"/>
        <v>100006040</v>
      </c>
      <c r="B44" s="4">
        <v>100006</v>
      </c>
      <c r="C44" s="4" t="s">
        <v>250</v>
      </c>
      <c r="D44" s="8" t="s">
        <v>321</v>
      </c>
      <c r="E44" s="15" t="str">
        <f>VLOOKUP(C44,[2]dialog!$B:$C,2,FALSE)</f>
        <v>더 만져도 되는데…?</v>
      </c>
    </row>
    <row r="45" spans="1:5" x14ac:dyDescent="0.3">
      <c r="A45" s="18" t="str">
        <f t="shared" si="0"/>
        <v>100006041</v>
      </c>
      <c r="B45" s="4">
        <v>100006</v>
      </c>
      <c r="C45" s="4" t="s">
        <v>251</v>
      </c>
      <c r="D45" s="8" t="s">
        <v>322</v>
      </c>
      <c r="E45" s="15" t="str">
        <f>VLOOKUP(C45,[2]dialog!$B:$C,2,FALSE)</f>
        <v>으휴, 진짜 변태.</v>
      </c>
    </row>
    <row r="46" spans="1:5" x14ac:dyDescent="0.3">
      <c r="A46" s="18" t="str">
        <f t="shared" si="0"/>
        <v>100006042</v>
      </c>
      <c r="B46" s="4">
        <v>100006</v>
      </c>
      <c r="C46" s="4" t="s">
        <v>252</v>
      </c>
      <c r="D46" s="8" t="s">
        <v>323</v>
      </c>
      <c r="E46" s="15" t="str">
        <f>VLOOKUP(C46,[2]dialog!$B:$C,2,FALSE)</f>
        <v>(무드라도 좀 맞춰주든가.)</v>
      </c>
    </row>
    <row r="47" spans="1:5" x14ac:dyDescent="0.3">
      <c r="A47" s="18" t="str">
        <f t="shared" si="0"/>
        <v>100006043</v>
      </c>
      <c r="B47" s="4">
        <v>100006</v>
      </c>
      <c r="C47" s="4" t="s">
        <v>253</v>
      </c>
      <c r="D47" s="8" t="s">
        <v>324</v>
      </c>
      <c r="E47" s="15" t="str">
        <f>VLOOKUP(C47,[2]dialog!$B:$C,2,FALSE)</f>
        <v>…….</v>
      </c>
    </row>
    <row r="48" spans="1:5" x14ac:dyDescent="0.3">
      <c r="A48" s="18" t="str">
        <f t="shared" si="0"/>
        <v>100006044</v>
      </c>
      <c r="B48" s="4">
        <v>100006</v>
      </c>
      <c r="C48" s="4" t="s">
        <v>254</v>
      </c>
      <c r="D48" s="8" t="s">
        <v>325</v>
      </c>
      <c r="E48" s="15" t="str">
        <f>VLOOKUP(C48,[2]dialog!$B:$C,2,FALSE)</f>
        <v>(…얘도 많이 참고 있는 거구나.)</v>
      </c>
    </row>
    <row r="49" spans="1:5" x14ac:dyDescent="0.3">
      <c r="A49" s="18" t="str">
        <f t="shared" si="0"/>
        <v>100006045</v>
      </c>
      <c r="B49" s="4">
        <v>100006</v>
      </c>
      <c r="C49" s="4" t="s">
        <v>255</v>
      </c>
      <c r="D49" s="8" t="s">
        <v>326</v>
      </c>
      <c r="E49" s="15" t="str">
        <f>VLOOKUP(C49,[2]dialog!$B:$C,2,FALSE)</f>
        <v>저기, 있지.</v>
      </c>
    </row>
    <row r="50" spans="1:5" x14ac:dyDescent="0.3">
      <c r="A50" s="18" t="str">
        <f t="shared" si="0"/>
        <v>100006046</v>
      </c>
      <c r="B50" s="4">
        <v>100006</v>
      </c>
      <c r="C50" s="4" t="s">
        <v>256</v>
      </c>
      <c r="D50" s="8" t="s">
        <v>327</v>
      </c>
      <c r="E50" s="15" t="str">
        <f>VLOOKUP(C50,[2]dialog!$B:$C,2,FALSE)</f>
        <v>할 거면….</v>
      </c>
    </row>
    <row r="51" spans="1:5" x14ac:dyDescent="0.3">
      <c r="A51" s="18" t="str">
        <f t="shared" si="0"/>
        <v>100006047</v>
      </c>
      <c r="B51" s="4">
        <v>100006</v>
      </c>
      <c r="C51" s="4" t="s">
        <v>257</v>
      </c>
      <c r="D51" s="8" t="s">
        <v>328</v>
      </c>
      <c r="E51" s="15" t="str">
        <f>VLOOKUP(C51,[2]dialog!$B:$C,2,FALSE)</f>
        <v>…끝까지, 제대로 해줘.</v>
      </c>
    </row>
    <row r="52" spans="1:5" x14ac:dyDescent="0.3">
      <c r="A52" s="18" t="str">
        <f t="shared" si="0"/>
        <v>100006048</v>
      </c>
      <c r="B52" s="4">
        <v>100006</v>
      </c>
      <c r="C52" s="4" t="s">
        <v>258</v>
      </c>
      <c r="D52" s="8" t="s">
        <v>329</v>
      </c>
      <c r="E52" s="15" t="str">
        <f>VLOOKUP(C52,[2]dialog!$B:$C,2,FALSE)</f>
        <v>머리 헝클어지잖아~</v>
      </c>
    </row>
    <row r="53" spans="1:5" x14ac:dyDescent="0.3">
      <c r="A53" s="18" t="str">
        <f t="shared" si="0"/>
        <v>100006049</v>
      </c>
      <c r="B53" s="4">
        <v>100006</v>
      </c>
      <c r="C53" s="4" t="s">
        <v>259</v>
      </c>
      <c r="D53" s="8" t="s">
        <v>330</v>
      </c>
      <c r="E53" s="15" t="str">
        <f>VLOOKUP(C53,[2]dialog!$B:$C,2,FALSE)</f>
        <v>되는 거 맞아?</v>
      </c>
    </row>
    <row r="54" spans="1:5" x14ac:dyDescent="0.3">
      <c r="A54" s="18" t="str">
        <f t="shared" si="0"/>
        <v>100006050</v>
      </c>
      <c r="B54" s="4">
        <v>100006</v>
      </c>
      <c r="C54" s="4" t="s">
        <v>260</v>
      </c>
      <c r="D54" s="8" t="s">
        <v>331</v>
      </c>
      <c r="E54" s="15" t="str">
        <f>VLOOKUP(C54,[2]dialog!$B:$C,2,FALSE)</f>
        <v>흐음… 나도 해줄까?</v>
      </c>
    </row>
    <row r="55" spans="1:5" x14ac:dyDescent="0.3">
      <c r="A55" s="18" t="str">
        <f t="shared" si="0"/>
        <v>100006051</v>
      </c>
      <c r="B55" s="4">
        <v>100006</v>
      </c>
      <c r="C55" s="4" t="s">
        <v>261</v>
      </c>
      <c r="D55" s="8" t="s">
        <v>332</v>
      </c>
      <c r="E55" s="15" t="str">
        <f>VLOOKUP(C55,[2]dialog!$B:$C,2,FALSE)</f>
        <v>그렇게 분위기 잡기야?</v>
      </c>
    </row>
    <row r="56" spans="1:5" x14ac:dyDescent="0.3">
      <c r="A56" s="18" t="str">
        <f t="shared" si="0"/>
        <v>100006052</v>
      </c>
      <c r="B56" s="4">
        <v>100006</v>
      </c>
      <c r="C56" s="4" t="s">
        <v>262</v>
      </c>
      <c r="D56" s="8" t="s">
        <v>333</v>
      </c>
      <c r="E56" s="15" t="str">
        <f>VLOOKUP(C56,[2]dialog!$B:$C,2,FALSE)</f>
        <v>(웃음)간지러워.</v>
      </c>
    </row>
    <row r="57" spans="1:5" x14ac:dyDescent="0.3">
      <c r="A57" s="18" t="str">
        <f t="shared" si="0"/>
        <v>100006053</v>
      </c>
      <c r="B57" s="4">
        <v>100006</v>
      </c>
      <c r="C57" s="4" t="s">
        <v>263</v>
      </c>
      <c r="D57" s="8" t="s">
        <v>334</v>
      </c>
      <c r="E57" s="15" t="str">
        <f>VLOOKUP(C57,[2]dialog!$B:$C,2,FALSE)</f>
        <v>너 손 진짜 크다.</v>
      </c>
    </row>
    <row r="58" spans="1:5" x14ac:dyDescent="0.3">
      <c r="A58" s="18" t="str">
        <f t="shared" si="0"/>
        <v>100006054</v>
      </c>
      <c r="B58" s="4">
        <v>100006</v>
      </c>
      <c r="C58" s="4" t="s">
        <v>264</v>
      </c>
      <c r="D58" s="8" t="s">
        <v>335</v>
      </c>
      <c r="E58" s="15" t="str">
        <f>VLOOKUP(C58,[2]dialog!$B:$C,2,FALSE)</f>
        <v>…제대로 찾고 있는 거 맞지?</v>
      </c>
    </row>
    <row r="59" spans="1:5" x14ac:dyDescent="0.3">
      <c r="A59" s="18" t="str">
        <f t="shared" si="0"/>
        <v>100006055</v>
      </c>
      <c r="B59" s="4">
        <v>100006</v>
      </c>
      <c r="C59" s="4" t="s">
        <v>265</v>
      </c>
      <c r="D59" s="8" t="s">
        <v>336</v>
      </c>
      <c r="E59" s="15" t="str">
        <f>VLOOKUP(C59,[2]dialog!$B:$C,2,FALSE)</f>
        <v>…아무리 봐도 그냥 즐기고 있는 것 같은데.</v>
      </c>
    </row>
    <row r="60" spans="1:5" x14ac:dyDescent="0.3">
      <c r="A60" s="18" t="str">
        <f t="shared" si="0"/>
        <v>100006056</v>
      </c>
      <c r="B60" s="4">
        <v>100006</v>
      </c>
      <c r="C60" s="4" t="s">
        <v>266</v>
      </c>
      <c r="D60" s="8" t="s">
        <v>337</v>
      </c>
      <c r="E60" s="15" t="str">
        <f>VLOOKUP(C60,[2]dialog!$B:$C,2,FALSE)</f>
        <v xml:space="preserve">……저기요. </v>
      </c>
    </row>
    <row r="61" spans="1:5" x14ac:dyDescent="0.3">
      <c r="A61" s="18" t="str">
        <f t="shared" si="0"/>
        <v>100006057</v>
      </c>
      <c r="B61" s="4">
        <v>100006</v>
      </c>
      <c r="C61" s="4" t="s">
        <v>267</v>
      </c>
      <c r="D61" s="8" t="s">
        <v>338</v>
      </c>
      <c r="E61" s="15" t="str">
        <f>VLOOKUP(C61,[2]dialog!$B:$C,2,FALSE)</f>
        <v>뭐, 뭐하는 거야!</v>
      </c>
    </row>
    <row r="62" spans="1:5" x14ac:dyDescent="0.3">
      <c r="A62" s="18" t="str">
        <f t="shared" si="0"/>
        <v>100006058</v>
      </c>
      <c r="B62" s="4">
        <v>100006</v>
      </c>
      <c r="C62" s="4" t="s">
        <v>268</v>
      </c>
      <c r="D62" s="8" t="s">
        <v>339</v>
      </c>
      <c r="E62" s="15" t="str">
        <f>VLOOKUP(C62,[2]dialog!$B:$C,2,FALSE)</f>
        <v>아무리 근원 때문이라도 거긴 안 돼!</v>
      </c>
    </row>
    <row r="63" spans="1:5" x14ac:dyDescent="0.3">
      <c r="A63" s="18" t="str">
        <f t="shared" si="0"/>
        <v>100006059</v>
      </c>
      <c r="B63" s="4">
        <v>100006</v>
      </c>
      <c r="C63" s="4" t="s">
        <v>269</v>
      </c>
      <c r="D63" s="8" t="s">
        <v>340</v>
      </c>
      <c r="E63" s="15" t="str">
        <f>VLOOKUP(C63,[2]dialog!$B:$C,2,FALSE)</f>
        <v>죽는다 진짜.</v>
      </c>
    </row>
    <row r="64" spans="1:5" x14ac:dyDescent="0.3">
      <c r="A64" s="18" t="str">
        <f t="shared" si="0"/>
        <v>100006060</v>
      </c>
      <c r="B64" s="4">
        <v>100006</v>
      </c>
      <c r="C64" s="4" t="s">
        <v>270</v>
      </c>
      <c r="D64" s="8" t="s">
        <v>341</v>
      </c>
      <c r="E64" s="15" t="str">
        <f>VLOOKUP(C64,[2]dialog!$B:$C,2,FALSE)</f>
        <v>좋다아….</v>
      </c>
    </row>
    <row r="65" spans="1:5" x14ac:dyDescent="0.3">
      <c r="A65" s="18" t="str">
        <f t="shared" si="0"/>
        <v>100006061</v>
      </c>
      <c r="B65" s="4">
        <v>100006</v>
      </c>
      <c r="C65" s="4" t="s">
        <v>271</v>
      </c>
      <c r="D65" s="8" t="s">
        <v>342</v>
      </c>
      <c r="E65" s="15" t="str">
        <f>VLOOKUP(C65,[2]dialog!$B:$C,2,FALSE)</f>
        <v>안 되는 것 같은데? 기분 좋긴 하지만.</v>
      </c>
    </row>
    <row r="66" spans="1:5" x14ac:dyDescent="0.3">
      <c r="A66" s="18" t="str">
        <f t="shared" si="0"/>
        <v>100006062</v>
      </c>
      <c r="B66" s="4">
        <v>100006</v>
      </c>
      <c r="C66" s="4" t="s">
        <v>272</v>
      </c>
      <c r="D66" s="8" t="s">
        <v>343</v>
      </c>
      <c r="E66" s="15" t="str">
        <f>VLOOKUP(C66,[2]dialog!$B:$C,2,FALSE)</f>
        <v>(작은 웃음)그냥 계속해줘.</v>
      </c>
    </row>
    <row r="67" spans="1:5" x14ac:dyDescent="0.3">
      <c r="A67" s="18" t="str">
        <f t="shared" si="0"/>
        <v>100006063</v>
      </c>
      <c r="B67" s="4">
        <v>100006</v>
      </c>
      <c r="C67" s="4" t="s">
        <v>273</v>
      </c>
      <c r="D67" s="8" t="s">
        <v>344</v>
      </c>
      <c r="E67" s="15" t="str">
        <f>VLOOKUP(C67,[2]dialog!$B:$C,2,FALSE)</f>
        <v>그렇게 쳐다보면 좀… 부끄러운데.</v>
      </c>
    </row>
    <row r="68" spans="1:5" x14ac:dyDescent="0.3">
      <c r="A68" s="18" t="str">
        <f t="shared" si="0"/>
        <v>100006064</v>
      </c>
      <c r="B68" s="4">
        <v>100006</v>
      </c>
      <c r="C68" s="4" t="s">
        <v>274</v>
      </c>
      <c r="D68" s="4" t="s">
        <v>345</v>
      </c>
      <c r="E68" s="15" t="str">
        <f>VLOOKUP(C68,[2]dialog!$B:$C,2,FALSE)</f>
        <v>헤헷. 나도 좋아해.</v>
      </c>
    </row>
    <row r="69" spans="1:5" x14ac:dyDescent="0.3">
      <c r="A69" s="18" t="str">
        <f t="shared" si="0"/>
        <v>100006065</v>
      </c>
      <c r="B69" s="4">
        <v>100006</v>
      </c>
      <c r="C69" s="4" t="s">
        <v>275</v>
      </c>
      <c r="D69" s="4" t="s">
        <v>346</v>
      </c>
      <c r="E69" s="15" t="str">
        <f>VLOOKUP(C69,[2]dialog!$B:$C,2,FALSE)</f>
        <v>뭔가 안심되는 기분이야.</v>
      </c>
    </row>
    <row r="70" spans="1:5" x14ac:dyDescent="0.3">
      <c r="A70" s="18" t="str">
        <f t="shared" ref="A70:A75" si="1">B70&amp;IF(COUNTIF(C70,"*"&amp;"Part1"&amp;"*")&gt;1,1,IF(COUNTIF(C70,"*"&amp;"Part2"&amp;"*")&gt;1,2,IF(COUNTIF(C70,"*"&amp;"Part3"&amp;"*")&gt;1,3,IF(COUNTIF(C70,"*"&amp;"Part4"&amp;"*")&gt;1,4,0))))&amp;TEXT(ROW(A70)-4,"00")</f>
        <v>100006066</v>
      </c>
      <c r="B70" s="4">
        <v>100006</v>
      </c>
      <c r="C70" s="4" t="s">
        <v>276</v>
      </c>
      <c r="D70" s="4" t="s">
        <v>347</v>
      </c>
      <c r="E70" s="15" t="str">
        <f>VLOOKUP(C70,[2]dialog!$B:$C,2,FALSE)</f>
        <v>(웃음)이게 그렇게 좋아?</v>
      </c>
    </row>
    <row r="71" spans="1:5" x14ac:dyDescent="0.3">
      <c r="A71" s="18" t="str">
        <f t="shared" si="1"/>
        <v>100006067</v>
      </c>
      <c r="B71" s="4">
        <v>100006</v>
      </c>
      <c r="C71" s="4" t="s">
        <v>277</v>
      </c>
      <c r="D71" s="4" t="s">
        <v>348</v>
      </c>
      <c r="E71" s="15" t="str">
        <f>VLOOKUP(C71,[2]dialog!$B:$C,2,FALSE)</f>
        <v>역시 그냥 핑계였지?</v>
      </c>
    </row>
    <row r="72" spans="1:5" x14ac:dyDescent="0.3">
      <c r="A72" s="18" t="str">
        <f t="shared" si="1"/>
        <v>100006068</v>
      </c>
      <c r="B72" s="4">
        <v>100006</v>
      </c>
      <c r="C72" s="4" t="s">
        <v>278</v>
      </c>
      <c r="D72" s="4" t="s">
        <v>349</v>
      </c>
      <c r="E72" s="15" t="str">
        <f>VLOOKUP(C72,[2]dialog!$B:$C,2,FALSE)</f>
        <v>(웃음)평소에 만지는 걸로는 부족했어?</v>
      </c>
    </row>
    <row r="73" spans="1:5" x14ac:dyDescent="0.3">
      <c r="A73" s="18" t="str">
        <f t="shared" si="1"/>
        <v>100006069</v>
      </c>
      <c r="B73" s="4">
        <v>100006</v>
      </c>
      <c r="C73" s="4" t="s">
        <v>279</v>
      </c>
      <c r="D73" s="4" t="s">
        <v>350</v>
      </c>
      <c r="E73" s="15" t="str">
        <f>VLOOKUP(C73,[2]dialog!$B:$C,2,FALSE)</f>
        <v>우리 대장님은 언제 때와 장소를 가리게 될까….</v>
      </c>
    </row>
    <row r="74" spans="1:5" x14ac:dyDescent="0.3">
      <c r="A74" s="18" t="str">
        <f t="shared" si="1"/>
        <v>100006070</v>
      </c>
      <c r="B74" s="4">
        <v>100006</v>
      </c>
      <c r="C74" s="4" t="s">
        <v>280</v>
      </c>
      <c r="D74" s="4" t="s">
        <v>351</v>
      </c>
      <c r="E74" s="15" t="str">
        <f>VLOOKUP(C74,[2]dialog!$B:$C,2,FALSE)</f>
        <v>꼭 근원 때문이 아니라도….</v>
      </c>
    </row>
    <row r="75" spans="1:5" x14ac:dyDescent="0.3">
      <c r="A75" s="18" t="str">
        <f t="shared" si="1"/>
        <v>100006071</v>
      </c>
      <c r="B75" s="4">
        <v>100006</v>
      </c>
      <c r="C75" s="4" t="s">
        <v>281</v>
      </c>
      <c r="D75" s="4" t="s">
        <v>352</v>
      </c>
      <c r="E75" s="15" t="str">
        <f>VLOOKUP(C75,[2]dialog!$B:$C,2,FALSE)</f>
        <v>너, 너무 본격적으로는 안 돼.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BB5-6EF5-4270-9FE1-AD809E1F99F3}">
  <dimension ref="A1:D16"/>
  <sheetViews>
    <sheetView zoomScale="85" zoomScaleNormal="85" workbookViewId="0">
      <selection activeCell="B16" sqref="B16"/>
    </sheetView>
  </sheetViews>
  <sheetFormatPr defaultRowHeight="16.5" x14ac:dyDescent="0.3"/>
  <cols>
    <col min="1" max="1" width="15.125" bestFit="1" customWidth="1"/>
    <col min="2" max="2" width="79.625" customWidth="1"/>
    <col min="3" max="3" width="46.25" customWidth="1"/>
    <col min="4" max="4" width="50.625" customWidth="1"/>
  </cols>
  <sheetData>
    <row r="1" spans="1:4" x14ac:dyDescent="0.3">
      <c r="A1" t="s">
        <v>359</v>
      </c>
    </row>
    <row r="2" spans="1:4" x14ac:dyDescent="0.3">
      <c r="A2" s="1" t="s">
        <v>360</v>
      </c>
      <c r="B2" s="1" t="s">
        <v>356</v>
      </c>
      <c r="C2" s="1" t="s">
        <v>41</v>
      </c>
      <c r="D2" s="16" t="s">
        <v>363</v>
      </c>
    </row>
    <row r="3" spans="1:4" x14ac:dyDescent="0.3">
      <c r="A3" s="2" t="s">
        <v>141</v>
      </c>
      <c r="B3" s="2" t="s">
        <v>2</v>
      </c>
      <c r="C3" s="2" t="s">
        <v>10</v>
      </c>
      <c r="D3" s="16" t="s">
        <v>2</v>
      </c>
    </row>
    <row r="4" spans="1:4" x14ac:dyDescent="0.3">
      <c r="A4" s="3" t="s">
        <v>361</v>
      </c>
      <c r="B4" s="3" t="s">
        <v>362</v>
      </c>
      <c r="C4" s="3" t="s">
        <v>56</v>
      </c>
      <c r="D4" s="16" t="s">
        <v>364</v>
      </c>
    </row>
    <row r="5" spans="1:4" x14ac:dyDescent="0.3">
      <c r="A5" s="4">
        <v>10000601</v>
      </c>
      <c r="B5" s="8" t="s">
        <v>366</v>
      </c>
      <c r="C5" s="4" t="s">
        <v>383</v>
      </c>
      <c r="D5" s="16" t="s">
        <v>365</v>
      </c>
    </row>
    <row r="6" spans="1:4" x14ac:dyDescent="0.3">
      <c r="A6" s="4">
        <v>10000602</v>
      </c>
      <c r="B6" s="8" t="s">
        <v>366</v>
      </c>
      <c r="C6" s="4" t="s">
        <v>383</v>
      </c>
    </row>
    <row r="7" spans="1:4" x14ac:dyDescent="0.3">
      <c r="A7" s="4">
        <v>10000603</v>
      </c>
      <c r="B7" s="8" t="s">
        <v>366</v>
      </c>
      <c r="C7" s="4" t="s">
        <v>383</v>
      </c>
    </row>
    <row r="8" spans="1:4" x14ac:dyDescent="0.3">
      <c r="A8" s="4">
        <v>10000604</v>
      </c>
      <c r="B8" s="8" t="s">
        <v>366</v>
      </c>
      <c r="C8" s="4" t="s">
        <v>383</v>
      </c>
    </row>
    <row r="9" spans="1:4" x14ac:dyDescent="0.3">
      <c r="A9" s="4">
        <v>10000605</v>
      </c>
      <c r="B9" s="8" t="s">
        <v>366</v>
      </c>
      <c r="C9" s="4" t="s">
        <v>383</v>
      </c>
    </row>
    <row r="10" spans="1:4" x14ac:dyDescent="0.3">
      <c r="A10" s="4">
        <v>10000606</v>
      </c>
      <c r="B10" s="8" t="s">
        <v>366</v>
      </c>
      <c r="C10" s="4" t="s">
        <v>383</v>
      </c>
    </row>
    <row r="11" spans="1:4" x14ac:dyDescent="0.3">
      <c r="A11" s="4">
        <v>10000607</v>
      </c>
      <c r="B11" s="8" t="s">
        <v>366</v>
      </c>
      <c r="C11" s="4" t="s">
        <v>383</v>
      </c>
    </row>
    <row r="12" spans="1:4" x14ac:dyDescent="0.3">
      <c r="A12" s="4">
        <v>10000608</v>
      </c>
      <c r="B12" s="8" t="s">
        <v>366</v>
      </c>
      <c r="C12" s="4" t="s">
        <v>383</v>
      </c>
    </row>
    <row r="13" spans="1:4" x14ac:dyDescent="0.3">
      <c r="A13" s="4">
        <v>10000609</v>
      </c>
      <c r="B13" s="8" t="s">
        <v>366</v>
      </c>
      <c r="C13" s="4" t="s">
        <v>383</v>
      </c>
    </row>
    <row r="14" spans="1:4" x14ac:dyDescent="0.3">
      <c r="A14" s="4">
        <v>10000610</v>
      </c>
      <c r="B14" s="8" t="s">
        <v>366</v>
      </c>
      <c r="C14" s="4" t="s">
        <v>383</v>
      </c>
    </row>
    <row r="15" spans="1:4" x14ac:dyDescent="0.3">
      <c r="A15" s="4">
        <v>10000611</v>
      </c>
      <c r="B15" s="8" t="s">
        <v>366</v>
      </c>
      <c r="C15" s="4" t="s">
        <v>383</v>
      </c>
    </row>
    <row r="16" spans="1:4" x14ac:dyDescent="0.3">
      <c r="A16" s="4">
        <v>10000612</v>
      </c>
      <c r="B16" s="8" t="s">
        <v>366</v>
      </c>
      <c r="C16" s="4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7</vt:i4>
      </vt:variant>
    </vt:vector>
  </HeadingPairs>
  <TitlesOfParts>
    <vt:vector size="16" baseType="lpstr">
      <vt:lpstr>!Usable</vt:lpstr>
      <vt:lpstr>!Desc</vt:lpstr>
      <vt:lpstr>!참조_ENUM</vt:lpstr>
      <vt:lpstr>!me_resource_data</vt:lpstr>
      <vt:lpstr>!me_state_data</vt:lpstr>
      <vt:lpstr>!me_interaction_data</vt:lpstr>
      <vt:lpstr>me_chat_motion_data</vt:lpstr>
      <vt:lpstr>me_serifu_data</vt:lpstr>
      <vt:lpstr>!me_timeline_data</vt:lpstr>
      <vt:lpstr>inequality_type</vt:lpstr>
      <vt:lpstr>inequality_type_desc</vt:lpstr>
      <vt:lpstr>me_serifu_data_id</vt:lpstr>
      <vt:lpstr>touch_body_type</vt:lpstr>
      <vt:lpstr>touch_body_type_desc</vt:lpstr>
      <vt:lpstr>touch_gesture_type</vt:lpstr>
      <vt:lpstr>touch_gesture_type_desc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2023-11-07T02:16:13Z</dcterms:created>
  <dcterms:modified xsi:type="dcterms:W3CDTF">2024-03-15T00:43:04Z</dcterms:modified>
</cp:coreProperties>
</file>