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191831C-3F25-42E6-BA5C-BFA3B97E895C}" xr6:coauthVersionLast="47" xr6:coauthVersionMax="47" xr10:uidLastSave="{00000000-0000-0000-0000-000000000000}"/>
  <bookViews>
    <workbookView xWindow="315" yWindow="1290" windowWidth="36255" windowHeight="18660" activeTab="1" xr2:uid="{F10D6BEE-81F3-4849-8F4E-7B94272BEF78}"/>
    <workbookView xWindow="40170" yWindow="1035" windowWidth="36255" windowHeight="18660" activeTab="4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6" l="1"/>
  <c r="D17" i="6"/>
  <c r="B17" i="6"/>
  <c r="K16" i="6"/>
  <c r="D16" i="6"/>
  <c r="B16" i="6"/>
  <c r="K15" i="6"/>
  <c r="D15" i="6"/>
  <c r="B15" i="6"/>
  <c r="K14" i="6"/>
  <c r="D14" i="6"/>
  <c r="B14" i="6"/>
  <c r="B31" i="5"/>
  <c r="D31" i="5"/>
  <c r="F31" i="5"/>
  <c r="B32" i="5"/>
  <c r="D32" i="5"/>
  <c r="F32" i="5"/>
  <c r="B33" i="5"/>
  <c r="D33" i="5"/>
  <c r="F33" i="5"/>
  <c r="B34" i="5"/>
  <c r="D34" i="5"/>
  <c r="F34" i="5"/>
  <c r="E39" i="2"/>
  <c r="E38" i="2"/>
  <c r="E36" i="2"/>
  <c r="B29" i="4" l="1"/>
  <c r="B28" i="4"/>
  <c r="B27" i="4"/>
  <c r="B26" i="4"/>
  <c r="L14" i="2"/>
  <c r="J14" i="2"/>
  <c r="E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4" i="5" l="1"/>
  <c r="B13" i="5"/>
  <c r="B30" i="5"/>
  <c r="B29" i="5"/>
  <c r="B9" i="5"/>
  <c r="B5" i="5"/>
  <c r="B26" i="5"/>
  <c r="B28" i="5"/>
  <c r="B25" i="5"/>
  <c r="B11" i="5"/>
  <c r="B10" i="5"/>
  <c r="B8" i="5"/>
  <c r="B7" i="5"/>
  <c r="B12" i="5"/>
  <c r="B27" i="5"/>
  <c r="B6" i="5"/>
  <c r="B24" i="5"/>
  <c r="B23" i="5"/>
  <c r="B22" i="5"/>
  <c r="B21" i="5"/>
  <c r="B20" i="5"/>
  <c r="B19" i="5"/>
  <c r="B18" i="5"/>
  <c r="B17" i="5"/>
  <c r="B16" i="5"/>
  <c r="B15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7" i="4" l="1"/>
  <c r="E29" i="4"/>
  <c r="E26" i="4"/>
  <c r="E28" i="4"/>
  <c r="E25" i="4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J13" i="2" s="1"/>
  <c r="AH3" i="1"/>
  <c r="AG3" i="1"/>
  <c r="AG1" i="1"/>
  <c r="J10" i="2" l="1"/>
  <c r="J15" i="2"/>
  <c r="J16" i="2"/>
  <c r="J21" i="2"/>
  <c r="J25" i="2"/>
  <c r="J12" i="2"/>
  <c r="J17" i="2"/>
  <c r="J5" i="2"/>
  <c r="J7" i="2"/>
  <c r="J9" i="2"/>
  <c r="J11" i="2"/>
  <c r="J18" i="2"/>
  <c r="J6" i="2"/>
  <c r="J19" i="2"/>
  <c r="J20" i="2"/>
  <c r="J22" i="2"/>
  <c r="J23" i="2"/>
  <c r="J24" i="2"/>
  <c r="J26" i="2"/>
  <c r="J27" i="2"/>
  <c r="J28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13" i="2" l="1"/>
  <c r="L10" i="2"/>
  <c r="L16" i="2"/>
  <c r="L15" i="2"/>
  <c r="L25" i="2"/>
  <c r="L21" i="2"/>
  <c r="L12" i="2"/>
  <c r="L17" i="2"/>
  <c r="L20" i="2"/>
  <c r="L6" i="2"/>
  <c r="L11" i="2"/>
  <c r="L28" i="2"/>
  <c r="L27" i="2"/>
  <c r="L7" i="2"/>
  <c r="L26" i="2"/>
  <c r="L24" i="2"/>
  <c r="L23" i="2"/>
  <c r="L22" i="2"/>
  <c r="L19" i="2"/>
  <c r="L18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35" i="2" l="1"/>
  <c r="E40" i="2"/>
  <c r="E37" i="2"/>
  <c r="E33" i="2"/>
  <c r="E34" i="2"/>
  <c r="E13" i="2"/>
  <c r="E10" i="2"/>
  <c r="E16" i="2"/>
  <c r="E15" i="2"/>
  <c r="E25" i="2"/>
  <c r="E21" i="2"/>
  <c r="E32" i="2"/>
  <c r="E31" i="2"/>
  <c r="E30" i="2"/>
  <c r="E29" i="2"/>
  <c r="E12" i="2"/>
  <c r="E8" i="2"/>
  <c r="E17" i="2"/>
  <c r="F11" i="5"/>
  <c r="K12" i="6"/>
  <c r="E27" i="2"/>
  <c r="E6" i="2"/>
  <c r="E28" i="2"/>
  <c r="E26" i="2"/>
  <c r="E24" i="2"/>
  <c r="E7" i="2"/>
  <c r="E23" i="2"/>
  <c r="E11" i="2"/>
  <c r="E5" i="2"/>
  <c r="E22" i="2"/>
  <c r="E20" i="2"/>
  <c r="E19" i="2"/>
  <c r="E9" i="2"/>
  <c r="E18" i="2"/>
  <c r="K11" i="6"/>
  <c r="S5" i="1"/>
  <c r="S6" i="1"/>
  <c r="S7" i="1"/>
  <c r="S4" i="1"/>
  <c r="D14" i="5" s="1"/>
  <c r="D5" i="5" l="1"/>
  <c r="D28" i="5"/>
  <c r="D26" i="5"/>
  <c r="D22" i="5"/>
  <c r="D19" i="5"/>
  <c r="D30" i="5"/>
  <c r="D6" i="5"/>
  <c r="D27" i="5"/>
  <c r="D18" i="5"/>
  <c r="D15" i="5"/>
  <c r="D10" i="5"/>
  <c r="D17" i="5"/>
  <c r="D16" i="5"/>
  <c r="D25" i="5"/>
  <c r="D24" i="5"/>
  <c r="D21" i="5"/>
  <c r="D12" i="5"/>
  <c r="D29" i="5"/>
  <c r="D8" i="5"/>
  <c r="D23" i="5"/>
  <c r="D20" i="5"/>
  <c r="D11" i="5"/>
  <c r="D9" i="5"/>
  <c r="D13" i="5"/>
  <c r="D7" i="5"/>
  <c r="G5" i="1"/>
  <c r="G6" i="1"/>
  <c r="G4" i="1"/>
  <c r="F14" i="5" l="1"/>
  <c r="K8" i="6"/>
  <c r="F22" i="5"/>
  <c r="K7" i="6"/>
  <c r="F5" i="5"/>
  <c r="F8" i="5"/>
  <c r="F6" i="5"/>
  <c r="K13" i="6"/>
  <c r="K6" i="6"/>
  <c r="F21" i="5"/>
  <c r="F18" i="5"/>
  <c r="F20" i="5"/>
  <c r="F12" i="5"/>
  <c r="F25" i="5"/>
  <c r="F9" i="5"/>
  <c r="F17" i="5"/>
  <c r="K5" i="6"/>
  <c r="F23" i="5"/>
  <c r="F16" i="5"/>
  <c r="F30" i="5"/>
  <c r="F15" i="5"/>
  <c r="F10" i="5"/>
  <c r="K9" i="6"/>
  <c r="F29" i="5"/>
  <c r="K10" i="6"/>
  <c r="F28" i="5"/>
  <c r="F27" i="5"/>
  <c r="F26" i="5"/>
  <c r="F24" i="5"/>
  <c r="F13" i="5"/>
  <c r="F19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<sst xmlns="http://schemas.openxmlformats.org/spreadsheetml/2006/main" count="727" uniqueCount="317">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</sst>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/SVN_Document/Design/Table/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</sheetData>
      <sheetData sheetId="1" refreshError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 refreshError="1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 refreshError="1"/>
      <sheetData sheetId="11" refreshError="1"/>
      <sheetData sheetId="12" refreshError="1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 refreshError="1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 refreshError="1"/>
      <sheetData sheetId="19" refreshError="1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 refreshError="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topLeftCell="N1" workbookViewId="0">
      <selection activeCell="R37" sqref="R37"/>
    </sheetView>
    <sheetView workbookViewId="1"/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9" t="str">
        <f>'[1]@effect'!$A3</f>
        <v>type</v>
      </c>
      <c r="J2" s="69" t="str">
        <f>'[1]@effect'!$B3</f>
        <v>value</v>
      </c>
      <c r="K2" s="69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5" t="str">
        <f>'[1]@effect'!$A4</f>
        <v>NONE</v>
      </c>
      <c r="J3" s="45">
        <f>'[1]@effect'!$B4</f>
        <v>0</v>
      </c>
      <c r="K3" s="45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5" t="str">
        <f>'[1]@effect'!$A5</f>
        <v>DAMAGE</v>
      </c>
      <c r="J4" s="45">
        <f>'[1]@effect'!$B5</f>
        <v>1</v>
      </c>
      <c r="K4" s="45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5" t="str">
        <f>'[1]@effect'!$A6</f>
        <v>NEXT_DAMAGE_REDUCT</v>
      </c>
      <c r="J5" s="45">
        <f>'[1]@effect'!$B6</f>
        <v>2</v>
      </c>
      <c r="K5" s="45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5" t="str">
        <f>'[1]@effect'!$A7</f>
        <v>HP_RECOVERY</v>
      </c>
      <c r="J6" s="45">
        <f>'[1]@effect'!$B7</f>
        <v>3</v>
      </c>
      <c r="K6" s="45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9"/>
  <sheetViews>
    <sheetView tabSelected="1" workbookViewId="0">
      <selection activeCell="B30" sqref="B30"/>
    </sheetView>
    <sheetView workbookViewId="1">
      <selection activeCell="B26" sqref="B2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250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184</v>
      </c>
      <c r="G2" s="1" t="s">
        <v>26</v>
      </c>
      <c r="H2" s="1" t="s">
        <v>213</v>
      </c>
      <c r="I2" s="1" t="s">
        <v>25</v>
      </c>
      <c r="J2" s="1" t="s">
        <v>79</v>
      </c>
      <c r="K2" s="1" t="s">
        <v>170</v>
      </c>
    </row>
    <row r="3" spans="1:11" x14ac:dyDescent="0.3">
      <c r="A3" s="2" t="s">
        <v>219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217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186</v>
      </c>
      <c r="F4" s="3" t="s">
        <v>185</v>
      </c>
      <c r="G4" s="3" t="s">
        <v>27</v>
      </c>
      <c r="H4" s="3" t="s">
        <v>214</v>
      </c>
      <c r="I4" s="3" t="s">
        <v>24</v>
      </c>
      <c r="J4" s="3" t="s">
        <v>80</v>
      </c>
      <c r="K4" s="3" t="s">
        <v>171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5" t="s">
        <v>187</v>
      </c>
      <c r="G5" s="18" t="s">
        <v>162</v>
      </c>
      <c r="H5" s="18">
        <v>0</v>
      </c>
      <c r="I5" s="43" t="s">
        <v>176</v>
      </c>
      <c r="J5" s="18" t="s">
        <v>175</v>
      </c>
      <c r="K5" s="4" t="s">
        <v>167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5" t="s">
        <v>188</v>
      </c>
      <c r="G6" s="18" t="s">
        <v>139</v>
      </c>
      <c r="H6" s="18">
        <v>0</v>
      </c>
      <c r="I6" s="43" t="s">
        <v>176</v>
      </c>
      <c r="J6" s="18" t="s">
        <v>160</v>
      </c>
      <c r="K6" s="4" t="s">
        <v>168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5" t="s">
        <v>189</v>
      </c>
      <c r="G7" s="18" t="s">
        <v>162</v>
      </c>
      <c r="H7" s="18">
        <v>0</v>
      </c>
      <c r="I7" s="43" t="s">
        <v>176</v>
      </c>
      <c r="J7" s="18" t="s">
        <v>161</v>
      </c>
      <c r="K7" s="4" t="s">
        <v>169</v>
      </c>
    </row>
    <row r="8" spans="1:11" x14ac:dyDescent="0.3">
      <c r="A8" s="7">
        <v>100004</v>
      </c>
      <c r="B8" s="18" t="s">
        <v>183</v>
      </c>
      <c r="C8" s="18" t="s">
        <v>235</v>
      </c>
      <c r="D8" s="19">
        <v>15</v>
      </c>
      <c r="E8" s="18">
        <f>INDEX('!참조_ENUM'!$AL$3:$AL$7,MATCH(F8,'!참조_ENUM'!$AM$3:$AM$7,0))</f>
        <v>4</v>
      </c>
      <c r="F8" s="45" t="s">
        <v>190</v>
      </c>
      <c r="G8" s="18" t="s">
        <v>191</v>
      </c>
      <c r="H8" s="18">
        <v>100004</v>
      </c>
      <c r="I8" s="43" t="s">
        <v>176</v>
      </c>
      <c r="J8" s="18" t="s">
        <v>192</v>
      </c>
      <c r="K8" s="4" t="s">
        <v>216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5" t="s">
        <v>187</v>
      </c>
      <c r="G9" s="18" t="s">
        <v>130</v>
      </c>
      <c r="H9" s="18">
        <v>0</v>
      </c>
      <c r="I9" s="43" t="s">
        <v>176</v>
      </c>
      <c r="J9" s="18" t="s">
        <v>175</v>
      </c>
      <c r="K9" s="4" t="s">
        <v>199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5" t="s">
        <v>188</v>
      </c>
      <c r="G10" s="18" t="s">
        <v>131</v>
      </c>
      <c r="H10" s="18">
        <v>0</v>
      </c>
      <c r="I10" s="43" t="s">
        <v>176</v>
      </c>
      <c r="J10" s="18" t="s">
        <v>160</v>
      </c>
      <c r="K10" s="4" t="s">
        <v>200</v>
      </c>
    </row>
    <row r="11" spans="1:11" x14ac:dyDescent="0.3">
      <c r="A11" s="7">
        <v>100103</v>
      </c>
      <c r="B11" s="18" t="str">
        <f>VLOOKUP(A11,pc_skill_data!$B:$C,2,)</f>
        <v>라일라/스킬2/가까운 대상에게 단일 공격/단발 (이펙트)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5" t="s">
        <v>189</v>
      </c>
      <c r="G11" s="18" t="s">
        <v>132</v>
      </c>
      <c r="H11" s="18">
        <v>0</v>
      </c>
      <c r="I11" s="43" t="s">
        <v>176</v>
      </c>
      <c r="J11" s="18" t="s">
        <v>161</v>
      </c>
      <c r="K11" s="4" t="s">
        <v>289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201</v>
      </c>
      <c r="D12" s="19">
        <v>16</v>
      </c>
      <c r="E12" s="18">
        <f>INDEX('!참조_ENUM'!$AL$3:$AL$7,MATCH(F12,'!참조_ENUM'!$AM$3:$AM$7,0))</f>
        <v>4</v>
      </c>
      <c r="F12" s="45" t="s">
        <v>190</v>
      </c>
      <c r="G12" s="18" t="s">
        <v>202</v>
      </c>
      <c r="H12" s="18">
        <v>100105</v>
      </c>
      <c r="I12" s="43" t="s">
        <v>176</v>
      </c>
      <c r="J12" s="18" t="s">
        <v>192</v>
      </c>
      <c r="K12" s="4" t="s">
        <v>218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5" t="s">
        <v>187</v>
      </c>
      <c r="G13" s="18" t="s">
        <v>133</v>
      </c>
      <c r="H13" s="18">
        <v>0</v>
      </c>
      <c r="I13" s="43" t="s">
        <v>176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5" t="s">
        <v>188</v>
      </c>
      <c r="G14" s="18" t="s">
        <v>134</v>
      </c>
      <c r="H14" s="18">
        <v>0</v>
      </c>
      <c r="I14" s="43" t="s">
        <v>176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5" t="s">
        <v>189</v>
      </c>
      <c r="G15" s="18" t="s">
        <v>137</v>
      </c>
      <c r="H15" s="18">
        <v>0</v>
      </c>
      <c r="I15" s="43" t="s">
        <v>176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5" t="s">
        <v>187</v>
      </c>
      <c r="G16" s="18" t="s">
        <v>135</v>
      </c>
      <c r="H16" s="18">
        <v>0</v>
      </c>
      <c r="I16" s="43" t="s">
        <v>176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5" t="s">
        <v>188</v>
      </c>
      <c r="G17" s="18" t="s">
        <v>136</v>
      </c>
      <c r="H17" s="18">
        <v>0</v>
      </c>
      <c r="I17" s="43" t="s">
        <v>176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5" t="s">
        <v>189</v>
      </c>
      <c r="G18" s="18" t="s">
        <v>138</v>
      </c>
      <c r="H18" s="18">
        <v>0</v>
      </c>
      <c r="I18" s="43" t="s">
        <v>176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5" t="s">
        <v>187</v>
      </c>
      <c r="G19" s="18" t="s">
        <v>134</v>
      </c>
      <c r="H19" s="18">
        <v>0</v>
      </c>
      <c r="I19" s="43" t="s">
        <v>176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5" t="s">
        <v>188</v>
      </c>
      <c r="G20" s="18" t="s">
        <v>139</v>
      </c>
      <c r="H20" s="18">
        <v>0</v>
      </c>
      <c r="I20" s="43" t="s">
        <v>176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5" t="s">
        <v>189</v>
      </c>
      <c r="G21" s="18" t="s">
        <v>134</v>
      </c>
      <c r="H21" s="18">
        <v>0</v>
      </c>
      <c r="I21" s="43" t="s">
        <v>176</v>
      </c>
      <c r="J21" s="4" t="s">
        <v>142</v>
      </c>
      <c r="K21" s="4"/>
    </row>
    <row r="22" spans="1:11" x14ac:dyDescent="0.3">
      <c r="A22" s="82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5" t="s">
        <v>187</v>
      </c>
      <c r="G22" s="18" t="s">
        <v>236</v>
      </c>
      <c r="H22" s="18">
        <v>0</v>
      </c>
      <c r="I22" s="43" t="s">
        <v>176</v>
      </c>
      <c r="J22" s="18" t="s">
        <v>239</v>
      </c>
      <c r="K22" s="4" t="s">
        <v>243</v>
      </c>
    </row>
    <row r="23" spans="1:11" x14ac:dyDescent="0.3">
      <c r="A23" s="82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5" t="s">
        <v>188</v>
      </c>
      <c r="G23" s="18" t="s">
        <v>237</v>
      </c>
      <c r="H23" s="18">
        <v>0</v>
      </c>
      <c r="I23" s="43" t="s">
        <v>176</v>
      </c>
      <c r="J23" s="18" t="s">
        <v>240</v>
      </c>
      <c r="K23" s="4" t="s">
        <v>244</v>
      </c>
    </row>
    <row r="24" spans="1:11" x14ac:dyDescent="0.3">
      <c r="A24" s="82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5" t="s">
        <v>189</v>
      </c>
      <c r="G24" s="18" t="s">
        <v>236</v>
      </c>
      <c r="H24" s="18">
        <v>0</v>
      </c>
      <c r="I24" s="43" t="s">
        <v>176</v>
      </c>
      <c r="J24" s="4" t="s">
        <v>241</v>
      </c>
      <c r="K24" s="4" t="s">
        <v>245</v>
      </c>
    </row>
    <row r="25" spans="1:11" x14ac:dyDescent="0.3">
      <c r="A25" s="82">
        <v>100504</v>
      </c>
      <c r="B25" s="18" t="str">
        <f>VLOOKUP(A25,pc_skill_data!$B:$C,2,)</f>
        <v>클레어/궁극기/자기 방어력 강화</v>
      </c>
      <c r="C25" s="4" t="s">
        <v>234</v>
      </c>
      <c r="D25" s="7">
        <v>17</v>
      </c>
      <c r="E25" s="4">
        <f>INDEX('!참조_ENUM'!$AL$3:$AL$7,MATCH(F25,'!참조_ENUM'!$AM$3:$AM$7,0))</f>
        <v>4</v>
      </c>
      <c r="F25" s="45" t="s">
        <v>190</v>
      </c>
      <c r="G25" s="18" t="s">
        <v>238</v>
      </c>
      <c r="H25" s="18">
        <v>100504</v>
      </c>
      <c r="I25" s="43" t="s">
        <v>176</v>
      </c>
      <c r="J25" s="4" t="s">
        <v>242</v>
      </c>
      <c r="K25" s="4" t="s">
        <v>246</v>
      </c>
    </row>
    <row r="26" spans="1:11" x14ac:dyDescent="0.3">
      <c r="A26" s="82">
        <v>100601</v>
      </c>
      <c r="B26" s="18" t="str">
        <f>VLOOKUP(A26,pc_skill_data!$B:$C,2,)</f>
        <v>엘리자베스/평타/가까운 대상 단일 공격</v>
      </c>
      <c r="C26" s="18" t="s">
        <v>115</v>
      </c>
      <c r="D26" s="19">
        <v>2</v>
      </c>
      <c r="E26" s="18">
        <f>INDEX('!참조_ENUM'!$AL$3:$AL$7,MATCH(F26,'!참조_ENUM'!$AM$3:$AM$7,0))</f>
        <v>1</v>
      </c>
      <c r="F26" s="45" t="s">
        <v>187</v>
      </c>
      <c r="G26" s="18" t="s">
        <v>236</v>
      </c>
      <c r="H26" s="18">
        <v>0</v>
      </c>
      <c r="I26" s="43" t="s">
        <v>176</v>
      </c>
      <c r="J26" s="18" t="s">
        <v>239</v>
      </c>
      <c r="K26" s="4" t="s">
        <v>243</v>
      </c>
    </row>
    <row r="27" spans="1:11" x14ac:dyDescent="0.3">
      <c r="A27" s="82">
        <v>100602</v>
      </c>
      <c r="B27" s="18" t="str">
        <f>VLOOKUP(A27,pc_skill_data!$B:$C,2,)</f>
        <v>엘리자베스/스킬1/가까운 대상 단일 공격</v>
      </c>
      <c r="C27" s="4" t="s">
        <v>110</v>
      </c>
      <c r="D27" s="7">
        <v>2</v>
      </c>
      <c r="E27" s="4">
        <f>INDEX('!참조_ENUM'!$AL$3:$AL$7,MATCH(F27,'!참조_ENUM'!$AM$3:$AM$7,0))</f>
        <v>2</v>
      </c>
      <c r="F27" s="45" t="s">
        <v>188</v>
      </c>
      <c r="G27" s="18" t="s">
        <v>237</v>
      </c>
      <c r="H27" s="18">
        <v>0</v>
      </c>
      <c r="I27" s="43" t="s">
        <v>176</v>
      </c>
      <c r="J27" s="18" t="s">
        <v>240</v>
      </c>
      <c r="K27" s="4" t="s">
        <v>244</v>
      </c>
    </row>
    <row r="28" spans="1:11" x14ac:dyDescent="0.3">
      <c r="A28" s="82">
        <v>100603</v>
      </c>
      <c r="B28" s="18" t="str">
        <f>VLOOKUP(A28,pc_skill_data!$B:$C,2,)</f>
        <v>엘리자베스/스킬2/전체 공격</v>
      </c>
      <c r="C28" s="4" t="s">
        <v>111</v>
      </c>
      <c r="D28" s="7">
        <v>2.5</v>
      </c>
      <c r="E28" s="4">
        <f>INDEX('!참조_ENUM'!$AL$3:$AL$7,MATCH(F28,'!참조_ENUM'!$AM$3:$AM$7,0))</f>
        <v>3</v>
      </c>
      <c r="F28" s="45" t="s">
        <v>189</v>
      </c>
      <c r="G28" s="18" t="s">
        <v>236</v>
      </c>
      <c r="H28" s="18">
        <v>0</v>
      </c>
      <c r="I28" s="43" t="s">
        <v>176</v>
      </c>
      <c r="J28" s="4" t="s">
        <v>241</v>
      </c>
      <c r="K28" s="4" t="s">
        <v>245</v>
      </c>
    </row>
    <row r="29" spans="1:11" x14ac:dyDescent="0.3">
      <c r="A29" s="82">
        <v>100604</v>
      </c>
      <c r="B29" s="18" t="str">
        <f>VLOOKUP(A29,pc_skill_data!$B:$C,2,)</f>
        <v>엘리자베스/궁극/전체공격</v>
      </c>
      <c r="C29" s="4" t="s">
        <v>234</v>
      </c>
      <c r="D29" s="7">
        <v>17</v>
      </c>
      <c r="E29" s="4">
        <f>INDEX('!참조_ENUM'!$AL$3:$AL$7,MATCH(F29,'!참조_ENUM'!$AM$3:$AM$7,0))</f>
        <v>4</v>
      </c>
      <c r="F29" s="45" t="s">
        <v>190</v>
      </c>
      <c r="G29" s="18" t="s">
        <v>238</v>
      </c>
      <c r="H29" s="18">
        <v>100504</v>
      </c>
      <c r="I29" s="43" t="s">
        <v>176</v>
      </c>
      <c r="J29" s="4" t="s">
        <v>242</v>
      </c>
      <c r="K29" s="4" t="s">
        <v>246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40"/>
  <sheetViews>
    <sheetView workbookViewId="0">
      <pane xSplit="3" ySplit="4" topLeftCell="L14" activePane="bottomRight" state="frozen"/>
      <selection pane="topRight" activeCell="D1" sqref="D1"/>
      <selection pane="bottomLeft" activeCell="A5" sqref="A5"/>
      <selection pane="bottomRight" activeCell="S35" sqref="S35"/>
    </sheetView>
    <sheetView topLeftCell="A7" workbookViewId="1">
      <selection activeCell="E30" sqref="E30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4" width="25.75" bestFit="1" customWidth="1"/>
    <col min="15" max="15" width="20.75" bestFit="1" customWidth="1"/>
    <col min="16" max="16" width="18" customWidth="1"/>
    <col min="17" max="17" width="20.375" style="56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49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178</v>
      </c>
      <c r="K2" s="1" t="s">
        <v>179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0" t="s">
        <v>69</v>
      </c>
      <c r="R2" s="1" t="s">
        <v>70</v>
      </c>
      <c r="S2" s="1" t="s">
        <v>149</v>
      </c>
      <c r="T2" s="1" t="s">
        <v>151</v>
      </c>
      <c r="U2" s="1" t="s">
        <v>85</v>
      </c>
      <c r="V2" s="1" t="s">
        <v>164</v>
      </c>
    </row>
    <row r="3" spans="1:22" s="13" customFormat="1" ht="20.100000000000001" customHeight="1" x14ac:dyDescent="0.3">
      <c r="A3" s="11" t="s">
        <v>219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177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180</v>
      </c>
      <c r="K4" s="20" t="s">
        <v>181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2" t="s">
        <v>72</v>
      </c>
      <c r="R4" s="20" t="s">
        <v>73</v>
      </c>
      <c r="S4" s="20" t="s">
        <v>150</v>
      </c>
      <c r="T4" s="20" t="s">
        <v>152</v>
      </c>
      <c r="U4" s="20" t="s">
        <v>86</v>
      </c>
      <c r="V4" s="20" t="s">
        <v>163</v>
      </c>
    </row>
    <row r="5" spans="1:22" ht="20.100000000000001" customHeight="1" x14ac:dyDescent="0.3">
      <c r="A5" s="24">
        <v>100001</v>
      </c>
      <c r="B5" s="22">
        <v>100001</v>
      </c>
      <c r="C5" s="22" t="s">
        <v>194</v>
      </c>
      <c r="D5" s="22">
        <v>1</v>
      </c>
      <c r="E5" s="22">
        <f>INDEX('!참조_ENUM'!$B$3:$B$124,MATCH(F5,'!참조_ENUM'!$C$3:$C$124,0))</f>
        <v>6</v>
      </c>
      <c r="F5" s="32" t="s">
        <v>153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4" t="s">
        <v>155</v>
      </c>
      <c r="L5" s="25">
        <f>INDEX('!참조_ENUM'!$AD$3:$AD$5,MATCH(M5,'!참조_ENUM'!$AE$3:$AE$5,0))</f>
        <v>0</v>
      </c>
      <c r="M5" s="40" t="s">
        <v>155</v>
      </c>
      <c r="N5" s="25">
        <v>0</v>
      </c>
      <c r="O5" s="25">
        <v>0</v>
      </c>
      <c r="P5" s="22">
        <v>100</v>
      </c>
      <c r="Q5" s="53" t="s">
        <v>209</v>
      </c>
      <c r="R5" s="25">
        <v>0</v>
      </c>
      <c r="S5" s="25">
        <v>0</v>
      </c>
      <c r="T5" s="25">
        <v>0</v>
      </c>
      <c r="U5" s="25" t="s">
        <v>165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195</v>
      </c>
      <c r="D6" s="7">
        <v>0</v>
      </c>
      <c r="E6" s="7">
        <f>INDEX('!참조_ENUM'!$B$3:$B$124,MATCH(F6,'!참조_ENUM'!$C$3:$C$124,0))</f>
        <v>10001</v>
      </c>
      <c r="F6" s="33" t="s">
        <v>276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5" t="s">
        <v>155</v>
      </c>
      <c r="L6" s="4">
        <f>INDEX('!참조_ENUM'!$AD$3:$AD$5,MATCH(M6,'!참조_ENUM'!$AE$3:$AE$5,0))</f>
        <v>0</v>
      </c>
      <c r="M6" s="41" t="s">
        <v>155</v>
      </c>
      <c r="N6" s="4">
        <v>0</v>
      </c>
      <c r="O6" s="4">
        <v>0</v>
      </c>
      <c r="P6" s="7">
        <v>100</v>
      </c>
      <c r="Q6" s="54" t="s">
        <v>210</v>
      </c>
      <c r="R6" s="4">
        <v>0</v>
      </c>
      <c r="S6" s="4">
        <v>0</v>
      </c>
      <c r="T6" s="4">
        <v>0</v>
      </c>
      <c r="U6" s="4" t="s">
        <v>166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196</v>
      </c>
      <c r="D7" s="7">
        <v>1</v>
      </c>
      <c r="E7" s="7">
        <f>INDEX('!참조_ENUM'!$B$3:$B$124,MATCH(F7,'!참조_ENUM'!$C$3:$C$124,0))</f>
        <v>6</v>
      </c>
      <c r="F7" s="33" t="s">
        <v>153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5" t="s">
        <v>155</v>
      </c>
      <c r="L7" s="4">
        <f>INDEX('!참조_ENUM'!$AD$3:$AD$5,MATCH(M7,'!참조_ENUM'!$AE$3:$AE$5,0))</f>
        <v>0</v>
      </c>
      <c r="M7" s="41" t="s">
        <v>155</v>
      </c>
      <c r="N7" s="4">
        <v>0</v>
      </c>
      <c r="O7" s="4">
        <v>0</v>
      </c>
      <c r="P7" s="7">
        <v>100</v>
      </c>
      <c r="Q7" s="54" t="s">
        <v>211</v>
      </c>
      <c r="R7" s="4">
        <v>0</v>
      </c>
      <c r="S7" s="4">
        <v>0</v>
      </c>
      <c r="T7" s="4">
        <v>0</v>
      </c>
      <c r="U7" s="4" t="s">
        <v>165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197</v>
      </c>
      <c r="D8" s="23">
        <v>0</v>
      </c>
      <c r="E8" s="23">
        <f>INDEX('!참조_ENUM'!$B$3:$B$124,MATCH(F8,'!참조_ENUM'!$C$3:$C$124,0))</f>
        <v>2</v>
      </c>
      <c r="F8" s="34" t="s">
        <v>193</v>
      </c>
      <c r="G8" s="23">
        <v>0</v>
      </c>
      <c r="H8" s="23">
        <v>5</v>
      </c>
      <c r="I8" s="23">
        <v>0</v>
      </c>
      <c r="J8" s="23">
        <v>0</v>
      </c>
      <c r="K8" s="46" t="s">
        <v>155</v>
      </c>
      <c r="L8" s="28">
        <v>0</v>
      </c>
      <c r="M8" s="42" t="s">
        <v>155</v>
      </c>
      <c r="N8" s="28">
        <v>0</v>
      </c>
      <c r="O8" s="28">
        <v>0</v>
      </c>
      <c r="P8" s="23">
        <v>100</v>
      </c>
      <c r="Q8" s="55" t="s">
        <v>212</v>
      </c>
      <c r="R8" s="28">
        <v>0</v>
      </c>
      <c r="S8" s="28">
        <v>0</v>
      </c>
      <c r="T8" s="28">
        <v>0</v>
      </c>
      <c r="U8" s="28" t="s">
        <v>166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198</v>
      </c>
      <c r="D9" s="22">
        <v>1</v>
      </c>
      <c r="E9" s="22">
        <f>INDEX('!참조_ENUM'!$B$3:$B$124,MATCH(F9,'!참조_ENUM'!$C$3:$C$124,0))</f>
        <v>6</v>
      </c>
      <c r="F9" s="32" t="s">
        <v>153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4" t="s">
        <v>182</v>
      </c>
      <c r="L9" s="25">
        <f>INDEX('!참조_ENUM'!$AD$3:$AD$5,MATCH(M9,'!참조_ENUM'!$AE$3:$AE$5,0))</f>
        <v>0</v>
      </c>
      <c r="M9" s="40" t="s">
        <v>155</v>
      </c>
      <c r="N9" s="25">
        <v>0</v>
      </c>
      <c r="O9" s="25">
        <v>0</v>
      </c>
      <c r="P9" s="22">
        <v>100</v>
      </c>
      <c r="Q9" s="53">
        <v>10010101</v>
      </c>
      <c r="R9" s="25">
        <v>0</v>
      </c>
      <c r="S9" s="25">
        <v>0</v>
      </c>
      <c r="T9" s="25">
        <v>0</v>
      </c>
      <c r="U9" s="25" t="s">
        <v>165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206</v>
      </c>
      <c r="D10" s="7">
        <v>1</v>
      </c>
      <c r="E10" s="7">
        <f>INDEX('!참조_ENUM'!$B$3:$B$124,MATCH(F10,'!참조_ENUM'!$C$3:$C$124,0))</f>
        <v>6</v>
      </c>
      <c r="F10" s="33" t="s">
        <v>153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5" t="s">
        <v>182</v>
      </c>
      <c r="L10" s="4">
        <f>INDEX('!참조_ENUM'!$AD$3:$AD$5,MATCH(M10,'!참조_ENUM'!$AE$3:$AE$5,0))</f>
        <v>0</v>
      </c>
      <c r="M10" s="41" t="s">
        <v>155</v>
      </c>
      <c r="N10" s="4">
        <v>0</v>
      </c>
      <c r="O10" s="4">
        <v>0</v>
      </c>
      <c r="P10" s="7">
        <v>100</v>
      </c>
      <c r="Q10" s="54">
        <v>10010201</v>
      </c>
      <c r="R10" s="4">
        <v>0</v>
      </c>
      <c r="S10" s="4">
        <v>0</v>
      </c>
      <c r="T10" s="4">
        <v>0</v>
      </c>
      <c r="U10" s="4" t="s">
        <v>165</v>
      </c>
      <c r="V10" s="4"/>
    </row>
    <row r="11" spans="1:22" ht="20.100000000000001" customHeight="1" x14ac:dyDescent="0.3">
      <c r="A11" s="26">
        <v>100103</v>
      </c>
      <c r="B11" s="7">
        <v>100102</v>
      </c>
      <c r="C11" s="7" t="s">
        <v>294</v>
      </c>
      <c r="D11" s="7">
        <v>1</v>
      </c>
      <c r="E11" s="7">
        <f>INDEX('!참조_ENUM'!$B$3:$B$124,MATCH(F11,'!참조_ENUM'!$C$3:$C$124,0))</f>
        <v>1</v>
      </c>
      <c r="F11" s="33" t="s">
        <v>227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2</v>
      </c>
      <c r="K11" s="45" t="s">
        <v>182</v>
      </c>
      <c r="L11" s="4">
        <f>INDEX('!참조_ENUM'!$AD$3:$AD$5,MATCH(M11,'!참조_ENUM'!$AE$3:$AE$5,0))</f>
        <v>0</v>
      </c>
      <c r="M11" s="41" t="s">
        <v>155</v>
      </c>
      <c r="N11" s="4">
        <v>0</v>
      </c>
      <c r="O11" s="4">
        <v>0</v>
      </c>
      <c r="P11" s="7">
        <v>100</v>
      </c>
      <c r="Q11" s="54" t="s">
        <v>291</v>
      </c>
      <c r="R11" s="30">
        <v>500002</v>
      </c>
      <c r="S11" s="4">
        <v>0</v>
      </c>
      <c r="T11" s="4">
        <v>0</v>
      </c>
      <c r="U11" s="4" t="s">
        <v>165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286</v>
      </c>
      <c r="D12" s="7">
        <v>1</v>
      </c>
      <c r="E12" s="7">
        <f>INDEX('!참조_ENUM'!$B$3:$B$124,MATCH(F12,'!참조_ENUM'!$C$3:$C$124,0))</f>
        <v>6</v>
      </c>
      <c r="F12" s="33" t="s">
        <v>153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5" t="s">
        <v>182</v>
      </c>
      <c r="L12" s="4">
        <f>INDEX('!참조_ENUM'!$AD$3:$AD$5,MATCH(M12,'!참조_ENUM'!$AE$3:$AE$5,0))</f>
        <v>0</v>
      </c>
      <c r="M12" s="41" t="s">
        <v>155</v>
      </c>
      <c r="N12" s="4">
        <v>0</v>
      </c>
      <c r="O12" s="4">
        <v>0</v>
      </c>
      <c r="P12" s="7">
        <v>100</v>
      </c>
      <c r="Q12" s="54" t="s">
        <v>208</v>
      </c>
      <c r="R12" s="4">
        <v>0</v>
      </c>
      <c r="S12" s="4">
        <v>0</v>
      </c>
      <c r="T12" s="4">
        <v>0</v>
      </c>
      <c r="U12" s="4" t="s">
        <v>215</v>
      </c>
      <c r="V12" s="4"/>
    </row>
    <row r="13" spans="1:22" ht="20.100000000000001" customHeight="1" x14ac:dyDescent="0.3">
      <c r="A13" s="26">
        <v>100105</v>
      </c>
      <c r="B13" s="7">
        <v>100103</v>
      </c>
      <c r="C13" s="7" t="s">
        <v>296</v>
      </c>
      <c r="D13" s="7">
        <v>1</v>
      </c>
      <c r="E13" s="7">
        <f>INDEX('!참조_ENUM'!$B$3:$B$124,MATCH(F13,'!참조_ENUM'!$C$3:$C$124,0))</f>
        <v>6</v>
      </c>
      <c r="F13" s="33" t="s">
        <v>153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2</v>
      </c>
      <c r="K13" s="45" t="s">
        <v>182</v>
      </c>
      <c r="L13" s="4">
        <f>INDEX('!참조_ENUM'!$AD$3:$AD$5,MATCH(M13,'!참조_ENUM'!$AE$3:$AE$5,0))</f>
        <v>0</v>
      </c>
      <c r="M13" s="41" t="s">
        <v>155</v>
      </c>
      <c r="N13" s="4">
        <v>0</v>
      </c>
      <c r="O13" s="4">
        <v>0</v>
      </c>
      <c r="P13" s="7">
        <v>100</v>
      </c>
      <c r="Q13" s="54" t="s">
        <v>288</v>
      </c>
      <c r="R13" s="30">
        <v>500005</v>
      </c>
      <c r="S13" s="4">
        <v>0</v>
      </c>
      <c r="T13" s="4">
        <v>0</v>
      </c>
      <c r="U13" s="4" t="s">
        <v>215</v>
      </c>
      <c r="V13" s="4"/>
    </row>
    <row r="14" spans="1:22" ht="20.100000000000001" customHeight="1" x14ac:dyDescent="0.3">
      <c r="A14" s="26">
        <v>100106</v>
      </c>
      <c r="B14" s="7">
        <v>100103</v>
      </c>
      <c r="C14" s="7" t="s">
        <v>295</v>
      </c>
      <c r="D14" s="7">
        <v>1</v>
      </c>
      <c r="E14" s="7">
        <f>INDEX('[2]!참조_ENUM'!$B$3:$B$124,MATCH(F14,'[2]!참조_ENUM'!$C$3:$C$124,0))</f>
        <v>6</v>
      </c>
      <c r="F14" s="33" t="s">
        <v>153</v>
      </c>
      <c r="G14" s="7">
        <v>0</v>
      </c>
      <c r="H14" s="7">
        <v>1</v>
      </c>
      <c r="I14" s="7">
        <v>0</v>
      </c>
      <c r="J14" s="7">
        <f>INDEX('[2]!참조_ENUM'!$AH$3:$AH$5,MATCH(K14,'[2]!참조_ENUM'!$AI$3:$AI$5,0))</f>
        <v>2</v>
      </c>
      <c r="K14" s="45" t="s">
        <v>182</v>
      </c>
      <c r="L14" s="4">
        <f>INDEX('[2]!참조_ENUM'!$AD$3:$AD$5,MATCH(M14,'[2]!참조_ENUM'!$AE$3:$AE$5,0))</f>
        <v>0</v>
      </c>
      <c r="M14" s="41" t="s">
        <v>155</v>
      </c>
      <c r="N14" s="4">
        <v>0</v>
      </c>
      <c r="O14" s="4">
        <v>0</v>
      </c>
      <c r="P14" s="7" t="s">
        <v>290</v>
      </c>
      <c r="Q14" s="54" t="s">
        <v>299</v>
      </c>
      <c r="R14" s="4">
        <v>0</v>
      </c>
      <c r="S14" s="4">
        <v>0</v>
      </c>
      <c r="T14" s="4">
        <v>0</v>
      </c>
      <c r="U14" s="4" t="s">
        <v>165</v>
      </c>
      <c r="V14" s="4"/>
    </row>
    <row r="15" spans="1:22" ht="20.100000000000001" customHeight="1" x14ac:dyDescent="0.3">
      <c r="A15" s="31">
        <v>100107</v>
      </c>
      <c r="B15" s="29">
        <v>100104</v>
      </c>
      <c r="C15" s="29" t="s">
        <v>207</v>
      </c>
      <c r="D15" s="29">
        <v>1</v>
      </c>
      <c r="E15" s="29">
        <f>INDEX('!참조_ENUM'!$B$3:$B$124,MATCH(F15,'!참조_ENUM'!$C$3:$C$124,0))</f>
        <v>2</v>
      </c>
      <c r="F15" s="35" t="s">
        <v>193</v>
      </c>
      <c r="G15" s="29">
        <v>0</v>
      </c>
      <c r="H15" s="29">
        <v>5</v>
      </c>
      <c r="I15" s="29">
        <v>0</v>
      </c>
      <c r="J15" s="29">
        <f>INDEX('!참조_ENUM'!$AH$3:$AH$5,MATCH(K15,'!참조_ENUM'!$AI$3:$AI$5,0))</f>
        <v>0</v>
      </c>
      <c r="K15" s="70" t="s">
        <v>155</v>
      </c>
      <c r="L15" s="30">
        <f>INDEX('!참조_ENUM'!$AD$3:$AD$5,MATCH(M15,'!참조_ENUM'!$AE$3:$AE$5,0))</f>
        <v>0</v>
      </c>
      <c r="M15" s="71" t="s">
        <v>155</v>
      </c>
      <c r="N15" s="30">
        <v>0</v>
      </c>
      <c r="O15" s="30">
        <v>0</v>
      </c>
      <c r="P15" s="29">
        <v>100</v>
      </c>
      <c r="Q15" s="72" t="s">
        <v>282</v>
      </c>
      <c r="R15" s="30">
        <v>0</v>
      </c>
      <c r="S15" s="30">
        <v>0</v>
      </c>
      <c r="T15" s="30">
        <v>0</v>
      </c>
      <c r="U15" s="30" t="s">
        <v>226</v>
      </c>
      <c r="V15" s="30"/>
    </row>
    <row r="16" spans="1:22" ht="20.100000000000001" customHeight="1" x14ac:dyDescent="0.3">
      <c r="A16" s="31">
        <v>100108</v>
      </c>
      <c r="B16" s="29">
        <v>100104</v>
      </c>
      <c r="C16" s="29" t="s">
        <v>287</v>
      </c>
      <c r="D16" s="29">
        <v>1</v>
      </c>
      <c r="E16" s="29">
        <f>INDEX('!참조_ENUM'!$B$3:$B$124,MATCH(F16,'!참조_ENUM'!$C$3:$C$124,0))</f>
        <v>2</v>
      </c>
      <c r="F16" s="35" t="s">
        <v>193</v>
      </c>
      <c r="G16" s="29">
        <v>0</v>
      </c>
      <c r="H16" s="29">
        <v>5</v>
      </c>
      <c r="I16" s="29">
        <v>0</v>
      </c>
      <c r="J16" s="29">
        <f>INDEX('!참조_ENUM'!$AH$3:$AH$5,MATCH(K16,'!참조_ENUM'!$AI$3:$AI$5,0))</f>
        <v>0</v>
      </c>
      <c r="K16" s="70" t="s">
        <v>155</v>
      </c>
      <c r="L16" s="30">
        <f>INDEX('!참조_ENUM'!$AD$3:$AD$5,MATCH(M16,'!참조_ENUM'!$AE$3:$AE$5,0))</f>
        <v>0</v>
      </c>
      <c r="M16" s="71" t="s">
        <v>155</v>
      </c>
      <c r="N16" s="30">
        <v>0</v>
      </c>
      <c r="O16" s="30">
        <v>0</v>
      </c>
      <c r="P16" s="29">
        <v>100</v>
      </c>
      <c r="Q16" s="72" t="s">
        <v>288</v>
      </c>
      <c r="R16" s="30">
        <v>500005</v>
      </c>
      <c r="S16" s="30">
        <v>0</v>
      </c>
      <c r="T16" s="30">
        <v>0</v>
      </c>
      <c r="U16" s="30" t="s">
        <v>292</v>
      </c>
      <c r="V16" s="30"/>
    </row>
    <row r="17" spans="1:22" ht="20.100000000000001" customHeight="1" thickBot="1" x14ac:dyDescent="0.35">
      <c r="A17" s="27">
        <v>100109</v>
      </c>
      <c r="B17" s="23">
        <v>100104</v>
      </c>
      <c r="C17" s="23" t="s">
        <v>207</v>
      </c>
      <c r="D17" s="23">
        <v>1</v>
      </c>
      <c r="E17" s="23">
        <f>INDEX('!참조_ENUM'!$B$3:$B$124,MATCH(F17,'!참조_ENUM'!$C$3:$C$124,0))</f>
        <v>2</v>
      </c>
      <c r="F17" s="34" t="s">
        <v>193</v>
      </c>
      <c r="G17" s="23">
        <v>0</v>
      </c>
      <c r="H17" s="23">
        <v>5</v>
      </c>
      <c r="I17" s="23">
        <v>0</v>
      </c>
      <c r="J17" s="23">
        <f>INDEX('!참조_ENUM'!$AH$3:$AH$5,MATCH(K17,'!참조_ENUM'!$AI$3:$AI$5,0))</f>
        <v>0</v>
      </c>
      <c r="K17" s="46" t="s">
        <v>155</v>
      </c>
      <c r="L17" s="28">
        <f>INDEX('!참조_ENUM'!$AD$3:$AD$5,MATCH(M17,'!참조_ENUM'!$AE$3:$AE$5,0))</f>
        <v>0</v>
      </c>
      <c r="M17" s="42" t="s">
        <v>155</v>
      </c>
      <c r="N17" s="28">
        <v>0</v>
      </c>
      <c r="O17" s="28">
        <v>0</v>
      </c>
      <c r="P17" s="23" t="s">
        <v>293</v>
      </c>
      <c r="Q17" s="55" t="s">
        <v>283</v>
      </c>
      <c r="R17" s="28">
        <v>0</v>
      </c>
      <c r="S17" s="28">
        <v>0</v>
      </c>
      <c r="T17" s="28">
        <v>0</v>
      </c>
      <c r="U17" s="28" t="s">
        <v>165</v>
      </c>
      <c r="V17" s="28"/>
    </row>
    <row r="18" spans="1:22" ht="20.100000000000001" customHeight="1" x14ac:dyDescent="0.3">
      <c r="A18" s="37">
        <v>100201</v>
      </c>
      <c r="B18" s="37">
        <v>100201</v>
      </c>
      <c r="C18" s="37" t="s">
        <v>250</v>
      </c>
      <c r="D18" s="37">
        <v>1</v>
      </c>
      <c r="E18" s="37">
        <f>INDEX('!참조_ENUM'!$B$3:$B$124,MATCH(F18,'!참조_ENUM'!$C$3:$C$124,0))</f>
        <v>6</v>
      </c>
      <c r="F18" s="38" t="s">
        <v>153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0</v>
      </c>
      <c r="K18" s="57" t="s">
        <v>155</v>
      </c>
      <c r="L18" s="39">
        <f>INDEX('!참조_ENUM'!$AD$3:$AD$5,MATCH(M18,'!참조_ENUM'!$AE$3:$AE$5,0))</f>
        <v>0</v>
      </c>
      <c r="M18" s="58" t="s">
        <v>155</v>
      </c>
      <c r="N18" s="39">
        <v>0</v>
      </c>
      <c r="O18" s="39">
        <v>0</v>
      </c>
      <c r="P18" s="37">
        <v>100</v>
      </c>
      <c r="Q18" s="59">
        <v>100007</v>
      </c>
      <c r="R18" s="39">
        <v>0</v>
      </c>
      <c r="S18" s="39">
        <v>0</v>
      </c>
      <c r="T18" s="39">
        <v>0</v>
      </c>
      <c r="U18" s="39" t="s">
        <v>87</v>
      </c>
      <c r="V18" s="39"/>
    </row>
    <row r="19" spans="1:22" ht="20.100000000000001" customHeight="1" x14ac:dyDescent="0.3">
      <c r="A19" s="7">
        <v>100202</v>
      </c>
      <c r="B19" s="7">
        <v>100202</v>
      </c>
      <c r="C19" s="7" t="s">
        <v>254</v>
      </c>
      <c r="D19" s="7">
        <v>1</v>
      </c>
      <c r="E19" s="7">
        <f>INDEX('!참조_ENUM'!$B$3:$B$124,MATCH(F19,'!참조_ENUM'!$C$3:$C$124,0))</f>
        <v>6</v>
      </c>
      <c r="F19" s="33" t="s">
        <v>153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0</v>
      </c>
      <c r="K19" s="45" t="s">
        <v>155</v>
      </c>
      <c r="L19" s="4">
        <f>INDEX('!참조_ENUM'!$AD$3:$AD$5,MATCH(M19,'!참조_ENUM'!$AE$3:$AE$5,0))</f>
        <v>0</v>
      </c>
      <c r="M19" s="41" t="s">
        <v>155</v>
      </c>
      <c r="N19" s="4">
        <v>0</v>
      </c>
      <c r="O19" s="4">
        <v>0</v>
      </c>
      <c r="P19" s="7">
        <v>100</v>
      </c>
      <c r="Q19" s="54">
        <v>100008</v>
      </c>
      <c r="R19" s="4">
        <v>0</v>
      </c>
      <c r="S19" s="4">
        <v>0</v>
      </c>
      <c r="T19" s="4">
        <v>0</v>
      </c>
      <c r="U19" s="4" t="s">
        <v>87</v>
      </c>
      <c r="V19" s="4"/>
    </row>
    <row r="20" spans="1:22" ht="20.100000000000001" customHeight="1" x14ac:dyDescent="0.3">
      <c r="A20" s="7">
        <v>100203</v>
      </c>
      <c r="B20" s="7">
        <v>100203</v>
      </c>
      <c r="C20" s="7" t="s">
        <v>257</v>
      </c>
      <c r="D20" s="7">
        <v>1</v>
      </c>
      <c r="E20" s="7">
        <f>INDEX('!참조_ENUM'!$B$3:$B$124,MATCH(F20,'!참조_ENUM'!$C$3:$C$124,0))</f>
        <v>10</v>
      </c>
      <c r="F20" s="33" t="s">
        <v>154</v>
      </c>
      <c r="G20" s="7">
        <v>0</v>
      </c>
      <c r="H20" s="7">
        <v>5</v>
      </c>
      <c r="I20" s="7">
        <v>7</v>
      </c>
      <c r="J20" s="7">
        <f>INDEX('!참조_ENUM'!$AH$3:$AH$5,MATCH(K20,'!참조_ENUM'!$AI$3:$AI$5,0))</f>
        <v>0</v>
      </c>
      <c r="K20" s="45" t="s">
        <v>155</v>
      </c>
      <c r="L20" s="4">
        <f>INDEX('!참조_ENUM'!$AD$3:$AD$5,MATCH(M20,'!참조_ENUM'!$AE$3:$AE$5,0))</f>
        <v>0</v>
      </c>
      <c r="M20" s="41" t="s">
        <v>155</v>
      </c>
      <c r="N20" s="4">
        <v>0</v>
      </c>
      <c r="O20" s="4">
        <v>0</v>
      </c>
      <c r="P20" s="7" t="s">
        <v>143</v>
      </c>
      <c r="Q20" s="54">
        <v>100009</v>
      </c>
      <c r="R20" s="4">
        <v>0</v>
      </c>
      <c r="S20" s="4">
        <v>0</v>
      </c>
      <c r="T20" s="4">
        <v>0</v>
      </c>
      <c r="U20" s="4" t="s">
        <v>87</v>
      </c>
      <c r="V20" s="4"/>
    </row>
    <row r="21" spans="1:22" ht="20.100000000000001" customHeight="1" x14ac:dyDescent="0.3">
      <c r="A21" s="7">
        <v>100204</v>
      </c>
      <c r="B21" s="7">
        <v>100204</v>
      </c>
      <c r="C21" s="7" t="s">
        <v>260</v>
      </c>
      <c r="D21" s="7">
        <v>1</v>
      </c>
      <c r="E21" s="7">
        <f>INDEX('!참조_ENUM'!$B$3:$B$124,MATCH(F21,'!참조_ENUM'!$C$3:$C$124,0))</f>
        <v>6</v>
      </c>
      <c r="F21" s="33" t="s">
        <v>153</v>
      </c>
      <c r="G21" s="7">
        <v>0</v>
      </c>
      <c r="H21" s="7">
        <v>5</v>
      </c>
      <c r="I21" s="7">
        <v>7</v>
      </c>
      <c r="J21" s="7">
        <f>INDEX('!참조_ENUM'!$AH$3:$AH$5,MATCH(K21,'!참조_ENUM'!$AI$3:$AI$5,0))</f>
        <v>0</v>
      </c>
      <c r="K21" s="45" t="s">
        <v>155</v>
      </c>
      <c r="L21" s="4">
        <f>INDEX('!참조_ENUM'!$AD$3:$AD$5,MATCH(M21,'!참조_ENUM'!$AE$3:$AE$5,0))</f>
        <v>0</v>
      </c>
      <c r="M21" s="41" t="s">
        <v>155</v>
      </c>
      <c r="N21" s="4">
        <v>0</v>
      </c>
      <c r="O21" s="4">
        <v>0</v>
      </c>
      <c r="P21" s="7" t="s">
        <v>143</v>
      </c>
      <c r="Q21" s="54">
        <v>100009</v>
      </c>
      <c r="R21" s="4">
        <v>0</v>
      </c>
      <c r="S21" s="4">
        <v>0</v>
      </c>
      <c r="T21" s="4">
        <v>0</v>
      </c>
      <c r="U21" s="4" t="s">
        <v>87</v>
      </c>
      <c r="V21" s="4"/>
    </row>
    <row r="22" spans="1:22" ht="20.100000000000001" customHeight="1" x14ac:dyDescent="0.3">
      <c r="A22" s="7">
        <v>100301</v>
      </c>
      <c r="B22" s="7">
        <v>100301</v>
      </c>
      <c r="C22" s="7" t="s">
        <v>251</v>
      </c>
      <c r="D22" s="7">
        <v>1</v>
      </c>
      <c r="E22" s="7">
        <f>INDEX('!참조_ENUM'!$B$3:$B$124,MATCH(F22,'!참조_ENUM'!$C$3:$C$124,0))</f>
        <v>6</v>
      </c>
      <c r="F22" s="33" t="s">
        <v>153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5" t="s">
        <v>182</v>
      </c>
      <c r="L22" s="4">
        <f>INDEX('!참조_ENUM'!$AD$3:$AD$5,MATCH(M22,'!참조_ENUM'!$AE$3:$AE$5,0))</f>
        <v>0</v>
      </c>
      <c r="M22" s="41" t="s">
        <v>155</v>
      </c>
      <c r="N22" s="4">
        <v>0</v>
      </c>
      <c r="O22" s="4">
        <v>0</v>
      </c>
      <c r="P22" s="7">
        <v>100</v>
      </c>
      <c r="Q22" s="54">
        <v>100010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100302</v>
      </c>
      <c r="B23" s="7">
        <v>100302</v>
      </c>
      <c r="C23" s="7" t="s">
        <v>255</v>
      </c>
      <c r="D23" s="7">
        <v>1</v>
      </c>
      <c r="E23" s="7">
        <f>INDEX('!참조_ENUM'!$B$3:$B$124,MATCH(F23,'!참조_ENUM'!$C$3:$C$124,0))</f>
        <v>6</v>
      </c>
      <c r="F23" s="33" t="s">
        <v>153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5" t="s">
        <v>182</v>
      </c>
      <c r="L23" s="4">
        <f>INDEX('!참조_ENUM'!$AD$3:$AD$5,MATCH(M23,'!참조_ENUM'!$AE$3:$AE$5,0))</f>
        <v>0</v>
      </c>
      <c r="M23" s="41" t="s">
        <v>155</v>
      </c>
      <c r="N23" s="4">
        <v>0</v>
      </c>
      <c r="O23" s="4">
        <v>0</v>
      </c>
      <c r="P23" s="7">
        <v>100</v>
      </c>
      <c r="Q23" s="54">
        <v>0</v>
      </c>
      <c r="R23" s="4">
        <v>500006</v>
      </c>
      <c r="S23" s="4">
        <v>0</v>
      </c>
      <c r="T23" s="4">
        <v>0</v>
      </c>
      <c r="U23" s="4" t="s">
        <v>148</v>
      </c>
      <c r="V23" s="4" t="s">
        <v>109</v>
      </c>
    </row>
    <row r="24" spans="1:22" ht="20.100000000000001" customHeight="1" x14ac:dyDescent="0.3">
      <c r="A24" s="7">
        <v>100303</v>
      </c>
      <c r="B24" s="7">
        <v>100303</v>
      </c>
      <c r="C24" s="7" t="s">
        <v>252</v>
      </c>
      <c r="D24" s="7">
        <v>1</v>
      </c>
      <c r="E24" s="7">
        <f>INDEX('!참조_ENUM'!$B$3:$B$124,MATCH(F24,'!참조_ENUM'!$C$3:$C$124,0))</f>
        <v>6</v>
      </c>
      <c r="F24" s="33" t="s">
        <v>153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5" t="s">
        <v>182</v>
      </c>
      <c r="L24" s="4">
        <f>INDEX('!참조_ENUM'!$AD$3:$AD$5,MATCH(M24,'!참조_ENUM'!$AE$3:$AE$5,0))</f>
        <v>0</v>
      </c>
      <c r="M24" s="41" t="s">
        <v>155</v>
      </c>
      <c r="N24" s="4">
        <v>0</v>
      </c>
      <c r="O24" s="4">
        <v>0</v>
      </c>
      <c r="P24" s="7" t="s">
        <v>91</v>
      </c>
      <c r="Q24" s="54">
        <v>100011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1003034</v>
      </c>
      <c r="B25" s="7">
        <v>100304</v>
      </c>
      <c r="C25" s="7" t="s">
        <v>256</v>
      </c>
      <c r="D25" s="7">
        <v>1</v>
      </c>
      <c r="E25" s="7">
        <f>INDEX('!참조_ENUM'!$B$3:$B$124,MATCH(F25,'!참조_ENUM'!$C$3:$C$124,0))</f>
        <v>6</v>
      </c>
      <c r="F25" s="33" t="s">
        <v>153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5" t="s">
        <v>182</v>
      </c>
      <c r="L25" s="4">
        <f>INDEX('!참조_ENUM'!$AD$3:$AD$5,MATCH(M25,'!참조_ENUM'!$AE$3:$AE$5,0))</f>
        <v>0</v>
      </c>
      <c r="M25" s="41" t="s">
        <v>155</v>
      </c>
      <c r="N25" s="4">
        <v>0</v>
      </c>
      <c r="O25" s="4">
        <v>0</v>
      </c>
      <c r="P25" s="7" t="s">
        <v>91</v>
      </c>
      <c r="Q25" s="54">
        <v>100011</v>
      </c>
      <c r="R25" s="4">
        <v>0</v>
      </c>
      <c r="S25" s="4">
        <v>0</v>
      </c>
      <c r="T25" s="4">
        <v>0</v>
      </c>
      <c r="U25" s="4" t="s">
        <v>87</v>
      </c>
      <c r="V25" s="4" t="s">
        <v>108</v>
      </c>
    </row>
    <row r="26" spans="1:22" ht="20.100000000000001" customHeight="1" x14ac:dyDescent="0.3">
      <c r="A26" s="7">
        <v>100401</v>
      </c>
      <c r="B26" s="7">
        <v>100401</v>
      </c>
      <c r="C26" s="7" t="s">
        <v>253</v>
      </c>
      <c r="D26" s="7">
        <v>1</v>
      </c>
      <c r="E26" s="7">
        <f>INDEX('!참조_ENUM'!$B$3:$B$124,MATCH(F26,'!참조_ENUM'!$C$3:$C$124,0))</f>
        <v>6</v>
      </c>
      <c r="F26" s="33" t="s">
        <v>153</v>
      </c>
      <c r="G26" s="7">
        <v>0</v>
      </c>
      <c r="H26" s="7">
        <v>1</v>
      </c>
      <c r="I26" s="7">
        <v>0</v>
      </c>
      <c r="J26" s="7">
        <f>INDEX('!참조_ENUM'!$AH$3:$AH$5,MATCH(K26,'!참조_ENUM'!$AI$3:$AI$5,0))</f>
        <v>2</v>
      </c>
      <c r="K26" s="45" t="s">
        <v>182</v>
      </c>
      <c r="L26" s="4">
        <f>INDEX('!참조_ENUM'!$AD$3:$AD$5,MATCH(M26,'!참조_ENUM'!$AE$3:$AE$5,0))</f>
        <v>0</v>
      </c>
      <c r="M26" s="41" t="s">
        <v>155</v>
      </c>
      <c r="N26" s="4">
        <v>0</v>
      </c>
      <c r="O26" s="4">
        <v>0</v>
      </c>
      <c r="P26" s="7">
        <v>100</v>
      </c>
      <c r="Q26" s="54">
        <v>100012</v>
      </c>
      <c r="R26" s="4">
        <v>0</v>
      </c>
      <c r="S26" s="4">
        <v>0</v>
      </c>
      <c r="T26" s="4">
        <v>0</v>
      </c>
      <c r="U26" s="4" t="s">
        <v>87</v>
      </c>
      <c r="V26" s="4" t="s">
        <v>108</v>
      </c>
    </row>
    <row r="27" spans="1:22" ht="20.100000000000001" customHeight="1" x14ac:dyDescent="0.3">
      <c r="A27" s="7">
        <v>100402</v>
      </c>
      <c r="B27" s="7">
        <v>100402</v>
      </c>
      <c r="C27" s="7" t="s">
        <v>258</v>
      </c>
      <c r="D27" s="7">
        <v>0</v>
      </c>
      <c r="E27" s="7">
        <f>INDEX('!참조_ENUM'!$B$3:$B$124,MATCH(F27,'!참조_ENUM'!$C$3:$C$124,0))</f>
        <v>1</v>
      </c>
      <c r="F27" s="33" t="s">
        <v>227</v>
      </c>
      <c r="G27" s="7">
        <v>0</v>
      </c>
      <c r="H27" s="7">
        <v>1</v>
      </c>
      <c r="I27" s="7">
        <v>0</v>
      </c>
      <c r="J27" s="7">
        <f>INDEX('!참조_ENUM'!$AH$3:$AH$5,MATCH(K27,'!참조_ENUM'!$AI$3:$AI$5,0))</f>
        <v>2</v>
      </c>
      <c r="K27" s="45" t="s">
        <v>182</v>
      </c>
      <c r="L27" s="4">
        <f>INDEX('!참조_ENUM'!$AD$3:$AD$5,MATCH(M27,'!참조_ENUM'!$AE$3:$AE$5,0))</f>
        <v>0</v>
      </c>
      <c r="M27" s="41" t="s">
        <v>155</v>
      </c>
      <c r="N27" s="4">
        <v>0</v>
      </c>
      <c r="O27" s="4">
        <v>0</v>
      </c>
      <c r="P27" s="7">
        <v>100</v>
      </c>
      <c r="Q27" s="54">
        <v>100013</v>
      </c>
      <c r="R27" s="4">
        <v>0</v>
      </c>
      <c r="S27" s="4">
        <v>0</v>
      </c>
      <c r="T27" s="4">
        <v>0</v>
      </c>
      <c r="U27" s="4" t="s">
        <v>107</v>
      </c>
      <c r="V27" s="4" t="s">
        <v>109</v>
      </c>
    </row>
    <row r="28" spans="1:22" ht="20.100000000000001" customHeight="1" x14ac:dyDescent="0.3">
      <c r="A28" s="7">
        <v>100403</v>
      </c>
      <c r="B28" s="7">
        <v>100403</v>
      </c>
      <c r="C28" s="7" t="s">
        <v>259</v>
      </c>
      <c r="D28" s="7">
        <v>1</v>
      </c>
      <c r="E28" s="7">
        <f>INDEX('!참조_ENUM'!$B$3:$B$124,MATCH(F28,'!참조_ENUM'!$C$3:$C$124,0))</f>
        <v>1</v>
      </c>
      <c r="F28" s="33" t="s">
        <v>227</v>
      </c>
      <c r="G28" s="7">
        <v>0</v>
      </c>
      <c r="H28" s="7">
        <v>1</v>
      </c>
      <c r="I28" s="7">
        <v>0</v>
      </c>
      <c r="J28" s="7">
        <f>INDEX('!참조_ENUM'!$AH$3:$AH$5,MATCH(K28,'!참조_ENUM'!$AI$3:$AI$5,0))</f>
        <v>2</v>
      </c>
      <c r="K28" s="45" t="s">
        <v>182</v>
      </c>
      <c r="L28" s="4">
        <f>INDEX('!참조_ENUM'!$AD$3:$AD$5,MATCH(M28,'!참조_ENUM'!$AE$3:$AE$5,0))</f>
        <v>0</v>
      </c>
      <c r="M28" s="41" t="s">
        <v>155</v>
      </c>
      <c r="N28" s="4">
        <v>0</v>
      </c>
      <c r="O28" s="4">
        <v>0</v>
      </c>
      <c r="P28" s="7">
        <v>100</v>
      </c>
      <c r="Q28" s="54">
        <v>100014</v>
      </c>
      <c r="R28" s="4">
        <v>0</v>
      </c>
      <c r="S28" s="4">
        <v>0</v>
      </c>
      <c r="T28" s="4">
        <v>0</v>
      </c>
      <c r="U28" s="4" t="s">
        <v>87</v>
      </c>
      <c r="V28" s="4" t="s">
        <v>108</v>
      </c>
    </row>
    <row r="29" spans="1:22" ht="20.100000000000001" customHeight="1" x14ac:dyDescent="0.3">
      <c r="A29" s="7">
        <v>100501</v>
      </c>
      <c r="B29" s="7">
        <v>100501</v>
      </c>
      <c r="C29" s="7" t="s">
        <v>277</v>
      </c>
      <c r="D29" s="7">
        <v>1</v>
      </c>
      <c r="E29" s="7">
        <f>INDEX('!참조_ENUM'!$B$3:$B$124,MATCH(F29,'!참조_ENUM'!$C$3:$C$124,0))</f>
        <v>6</v>
      </c>
      <c r="F29" s="33" t="s">
        <v>153</v>
      </c>
      <c r="G29" s="7">
        <v>0</v>
      </c>
      <c r="H29" s="7">
        <v>1</v>
      </c>
      <c r="I29" s="7">
        <v>0</v>
      </c>
      <c r="J29" s="7">
        <v>2</v>
      </c>
      <c r="K29" s="45" t="s">
        <v>182</v>
      </c>
      <c r="L29" s="4">
        <v>0</v>
      </c>
      <c r="M29" s="41" t="s">
        <v>155</v>
      </c>
      <c r="N29" s="4">
        <v>0</v>
      </c>
      <c r="O29" s="4">
        <v>0</v>
      </c>
      <c r="P29" s="7">
        <v>100</v>
      </c>
      <c r="Q29" s="54">
        <v>10050101</v>
      </c>
      <c r="R29" s="4">
        <v>0</v>
      </c>
      <c r="S29" s="4">
        <v>0</v>
      </c>
      <c r="T29" s="4">
        <v>0</v>
      </c>
      <c r="U29" s="4" t="s">
        <v>226</v>
      </c>
      <c r="V29" s="4"/>
    </row>
    <row r="30" spans="1:22" ht="20.100000000000001" customHeight="1" x14ac:dyDescent="0.3">
      <c r="A30" s="7">
        <v>100502</v>
      </c>
      <c r="B30" s="7">
        <v>100502</v>
      </c>
      <c r="C30" s="7" t="s">
        <v>278</v>
      </c>
      <c r="D30" s="7">
        <v>0</v>
      </c>
      <c r="E30" s="7">
        <f>INDEX('!참조_ENUM'!$B$3:$B$124,MATCH(F30,'!참조_ENUM'!$C$3:$C$124,0))</f>
        <v>1</v>
      </c>
      <c r="F30" s="33" t="s">
        <v>227</v>
      </c>
      <c r="G30" s="7">
        <v>0</v>
      </c>
      <c r="H30" s="7">
        <v>1</v>
      </c>
      <c r="I30" s="7">
        <v>0</v>
      </c>
      <c r="J30" s="7">
        <v>2</v>
      </c>
      <c r="K30" s="45" t="s">
        <v>182</v>
      </c>
      <c r="L30" s="4">
        <v>0</v>
      </c>
      <c r="M30" s="41" t="s">
        <v>155</v>
      </c>
      <c r="N30" s="4">
        <v>0</v>
      </c>
      <c r="O30" s="4">
        <v>0</v>
      </c>
      <c r="P30" s="7">
        <v>100</v>
      </c>
      <c r="Q30" s="54">
        <v>10050201</v>
      </c>
      <c r="R30" s="4">
        <v>0</v>
      </c>
      <c r="S30" s="4">
        <v>0</v>
      </c>
      <c r="T30" s="4">
        <v>0</v>
      </c>
      <c r="U30" s="4" t="s">
        <v>166</v>
      </c>
      <c r="V30" s="4"/>
    </row>
    <row r="31" spans="1:22" ht="20.100000000000001" customHeight="1" x14ac:dyDescent="0.3">
      <c r="A31" s="7">
        <v>100503</v>
      </c>
      <c r="B31" s="7">
        <v>100503</v>
      </c>
      <c r="C31" s="7" t="s">
        <v>279</v>
      </c>
      <c r="D31" s="7">
        <v>1</v>
      </c>
      <c r="E31" s="7">
        <f>INDEX('!참조_ENUM'!$B$3:$B$124,MATCH(F31,'!참조_ENUM'!$C$3:$C$124,0))</f>
        <v>6</v>
      </c>
      <c r="F31" s="33" t="s">
        <v>153</v>
      </c>
      <c r="G31" s="7">
        <v>0</v>
      </c>
      <c r="H31" s="7">
        <v>1</v>
      </c>
      <c r="I31" s="7">
        <v>0</v>
      </c>
      <c r="J31" s="7">
        <v>2</v>
      </c>
      <c r="K31" s="45" t="s">
        <v>182</v>
      </c>
      <c r="L31" s="4">
        <v>0</v>
      </c>
      <c r="M31" s="41" t="s">
        <v>155</v>
      </c>
      <c r="N31" s="4">
        <v>0</v>
      </c>
      <c r="O31" s="4">
        <v>0</v>
      </c>
      <c r="P31" s="7">
        <v>100</v>
      </c>
      <c r="Q31" s="54">
        <v>10050301</v>
      </c>
      <c r="R31" s="4">
        <v>0</v>
      </c>
      <c r="S31" s="4">
        <v>0</v>
      </c>
      <c r="T31" s="4">
        <v>0</v>
      </c>
      <c r="U31" s="4" t="s">
        <v>226</v>
      </c>
      <c r="V31" s="4"/>
    </row>
    <row r="32" spans="1:22" ht="20.100000000000001" customHeight="1" x14ac:dyDescent="0.3">
      <c r="A32" s="7">
        <v>100504</v>
      </c>
      <c r="B32" s="7">
        <v>100504</v>
      </c>
      <c r="C32" s="7" t="s">
        <v>280</v>
      </c>
      <c r="D32" s="7">
        <v>0</v>
      </c>
      <c r="E32" s="7">
        <f>INDEX('!참조_ENUM'!$B$3:$B$124,MATCH(F32,'!참조_ENUM'!$C$3:$C$124,0))</f>
        <v>1</v>
      </c>
      <c r="F32" s="33" t="s">
        <v>227</v>
      </c>
      <c r="G32" s="7">
        <v>0</v>
      </c>
      <c r="H32" s="7">
        <v>1</v>
      </c>
      <c r="I32" s="7">
        <v>0</v>
      </c>
      <c r="J32" s="7">
        <v>2</v>
      </c>
      <c r="K32" s="45" t="s">
        <v>182</v>
      </c>
      <c r="L32" s="4">
        <v>0</v>
      </c>
      <c r="M32" s="41" t="s">
        <v>155</v>
      </c>
      <c r="N32" s="4">
        <v>0</v>
      </c>
      <c r="O32" s="4">
        <v>0</v>
      </c>
      <c r="P32" s="7">
        <v>100</v>
      </c>
      <c r="Q32" s="54" t="s">
        <v>228</v>
      </c>
      <c r="R32" s="4">
        <v>10050401</v>
      </c>
      <c r="S32" s="4">
        <v>0</v>
      </c>
      <c r="T32" s="4">
        <v>0</v>
      </c>
      <c r="U32" s="4" t="s">
        <v>229</v>
      </c>
      <c r="V32" s="4"/>
    </row>
    <row r="33" spans="1:22" ht="20.100000000000001" customHeight="1" x14ac:dyDescent="0.3">
      <c r="A33" s="7">
        <v>100601</v>
      </c>
      <c r="B33" s="7">
        <v>100601</v>
      </c>
      <c r="C33" s="7" t="s">
        <v>305</v>
      </c>
      <c r="D33" s="7">
        <v>1</v>
      </c>
      <c r="E33" s="7">
        <f>INDEX('!참조_ENUM'!$B$3:$B$124,MATCH(F33,'!참조_ENUM'!$C$3:$C$124,0))</f>
        <v>6</v>
      </c>
      <c r="F33" s="33" t="s">
        <v>153</v>
      </c>
      <c r="G33" s="7">
        <v>0</v>
      </c>
      <c r="H33" s="7">
        <v>1</v>
      </c>
      <c r="I33" s="7">
        <v>0</v>
      </c>
      <c r="J33" s="7">
        <v>2</v>
      </c>
      <c r="K33" s="45" t="s">
        <v>182</v>
      </c>
      <c r="L33" s="4">
        <v>0</v>
      </c>
      <c r="M33" s="41" t="s">
        <v>155</v>
      </c>
      <c r="N33" s="4">
        <v>0</v>
      </c>
      <c r="O33" s="4">
        <v>0</v>
      </c>
      <c r="P33" s="7">
        <v>100</v>
      </c>
      <c r="Q33" s="54" t="s">
        <v>303</v>
      </c>
      <c r="R33" s="4">
        <v>0</v>
      </c>
      <c r="S33" s="4">
        <v>0</v>
      </c>
      <c r="T33" s="4">
        <v>0</v>
      </c>
      <c r="U33" s="4" t="s">
        <v>165</v>
      </c>
      <c r="V33" s="4"/>
    </row>
    <row r="34" spans="1:22" ht="20.100000000000001" customHeight="1" x14ac:dyDescent="0.3">
      <c r="A34" s="7">
        <v>100602</v>
      </c>
      <c r="B34" s="7">
        <v>100602</v>
      </c>
      <c r="C34" s="7" t="s">
        <v>306</v>
      </c>
      <c r="D34" s="7">
        <v>1</v>
      </c>
      <c r="E34" s="7">
        <f>INDEX('!참조_ENUM'!$B$3:$B$124,MATCH(F34,'!참조_ENUM'!$C$3:$C$124,0))</f>
        <v>6</v>
      </c>
      <c r="F34" s="33" t="s">
        <v>153</v>
      </c>
      <c r="G34" s="7">
        <v>0</v>
      </c>
      <c r="H34" s="7">
        <v>1</v>
      </c>
      <c r="I34" s="7">
        <v>0</v>
      </c>
      <c r="J34" s="7">
        <v>2</v>
      </c>
      <c r="K34" s="45" t="s">
        <v>182</v>
      </c>
      <c r="L34" s="4">
        <v>0</v>
      </c>
      <c r="M34" s="41" t="s">
        <v>155</v>
      </c>
      <c r="N34" s="4">
        <v>0</v>
      </c>
      <c r="O34" s="4">
        <v>0</v>
      </c>
      <c r="P34" s="7">
        <v>100</v>
      </c>
      <c r="Q34" s="54" t="s">
        <v>304</v>
      </c>
      <c r="R34" s="4">
        <v>0</v>
      </c>
      <c r="S34" s="4">
        <v>0</v>
      </c>
      <c r="T34" s="4">
        <v>0</v>
      </c>
      <c r="U34" s="4" t="s">
        <v>165</v>
      </c>
      <c r="V34" s="4"/>
    </row>
    <row r="35" spans="1:22" ht="20.100000000000001" customHeight="1" x14ac:dyDescent="0.3">
      <c r="A35" s="7">
        <v>100603</v>
      </c>
      <c r="B35" s="7">
        <v>100602</v>
      </c>
      <c r="C35" s="7" t="s">
        <v>307</v>
      </c>
      <c r="D35" s="7">
        <v>1</v>
      </c>
      <c r="E35" s="7">
        <f>INDEX('!참조_ENUM'!$B$3:$B$124,MATCH(F35,'!참조_ENUM'!$C$3:$C$124,0))</f>
        <v>6</v>
      </c>
      <c r="F35" s="33" t="s">
        <v>153</v>
      </c>
      <c r="G35" s="7">
        <v>0</v>
      </c>
      <c r="H35" s="7">
        <v>1</v>
      </c>
      <c r="I35" s="7">
        <v>0</v>
      </c>
      <c r="J35" s="7">
        <v>2</v>
      </c>
      <c r="K35" s="45" t="s">
        <v>182</v>
      </c>
      <c r="L35" s="4">
        <v>0</v>
      </c>
      <c r="M35" s="41" t="s">
        <v>155</v>
      </c>
      <c r="N35" s="4">
        <v>0</v>
      </c>
      <c r="O35" s="4">
        <v>0</v>
      </c>
      <c r="P35" s="7">
        <v>100</v>
      </c>
      <c r="Q35" s="54" t="s">
        <v>315</v>
      </c>
      <c r="R35" s="4">
        <v>10060211</v>
      </c>
      <c r="S35" s="4">
        <v>0</v>
      </c>
      <c r="T35" s="4">
        <v>0</v>
      </c>
      <c r="U35" s="4" t="s">
        <v>292</v>
      </c>
      <c r="V35" s="4"/>
    </row>
    <row r="36" spans="1:22" ht="20.100000000000001" customHeight="1" x14ac:dyDescent="0.3">
      <c r="A36" s="7">
        <v>100604</v>
      </c>
      <c r="B36" s="7">
        <v>100603</v>
      </c>
      <c r="C36" s="7" t="s">
        <v>309</v>
      </c>
      <c r="D36" s="7">
        <v>1</v>
      </c>
      <c r="E36" s="7">
        <f>INDEX('!참조_ENUM'!$B$3:$B$124,MATCH(F36,'!참조_ENUM'!$C$3:$C$124,0))</f>
        <v>2</v>
      </c>
      <c r="F36" s="33" t="s">
        <v>193</v>
      </c>
      <c r="G36" s="7">
        <v>0</v>
      </c>
      <c r="H36" s="7">
        <v>5</v>
      </c>
      <c r="I36" s="7">
        <v>0</v>
      </c>
      <c r="J36" s="7">
        <v>2</v>
      </c>
      <c r="K36" s="45" t="s">
        <v>302</v>
      </c>
      <c r="L36" s="4">
        <v>0</v>
      </c>
      <c r="M36" s="41" t="s">
        <v>155</v>
      </c>
      <c r="N36" s="4">
        <v>0</v>
      </c>
      <c r="O36" s="4">
        <v>0</v>
      </c>
      <c r="P36" s="7">
        <v>100</v>
      </c>
      <c r="Q36" s="54" t="s">
        <v>316</v>
      </c>
      <c r="R36" s="4">
        <v>0</v>
      </c>
      <c r="S36" s="4">
        <v>0</v>
      </c>
      <c r="T36" s="4">
        <v>0</v>
      </c>
      <c r="U36" s="4" t="s">
        <v>165</v>
      </c>
      <c r="V36" s="4"/>
    </row>
    <row r="37" spans="1:22" ht="20.100000000000001" customHeight="1" x14ac:dyDescent="0.3">
      <c r="A37" s="7">
        <v>100605</v>
      </c>
      <c r="B37" s="7">
        <v>100603</v>
      </c>
      <c r="C37" s="7" t="s">
        <v>310</v>
      </c>
      <c r="D37" s="7">
        <v>1</v>
      </c>
      <c r="E37" s="7">
        <f>INDEX('!참조_ENUM'!$B$3:$B$124,MATCH(F37,'!참조_ENUM'!$C$3:$C$124,0))</f>
        <v>2</v>
      </c>
      <c r="F37" s="33" t="s">
        <v>193</v>
      </c>
      <c r="G37" s="7">
        <v>0</v>
      </c>
      <c r="H37" s="7">
        <v>5</v>
      </c>
      <c r="I37" s="7">
        <v>0</v>
      </c>
      <c r="J37" s="7">
        <v>2</v>
      </c>
      <c r="K37" s="45" t="s">
        <v>302</v>
      </c>
      <c r="L37" s="4">
        <v>0</v>
      </c>
      <c r="M37" s="41" t="s">
        <v>155</v>
      </c>
      <c r="N37" s="4">
        <v>0</v>
      </c>
      <c r="O37" s="4">
        <v>0</v>
      </c>
      <c r="P37" s="7">
        <v>100</v>
      </c>
      <c r="Q37" s="54" t="s">
        <v>315</v>
      </c>
      <c r="R37" s="4">
        <v>10060311</v>
      </c>
      <c r="S37" s="4">
        <v>0</v>
      </c>
      <c r="T37" s="4">
        <v>0</v>
      </c>
      <c r="U37" s="4" t="s">
        <v>292</v>
      </c>
      <c r="V37" s="4"/>
    </row>
    <row r="38" spans="1:22" ht="20.100000000000001" customHeight="1" x14ac:dyDescent="0.3">
      <c r="A38" s="7">
        <v>100606</v>
      </c>
      <c r="B38" s="7">
        <v>100604</v>
      </c>
      <c r="C38" s="7" t="s">
        <v>311</v>
      </c>
      <c r="D38" s="7">
        <v>1</v>
      </c>
      <c r="E38" s="7">
        <f>INDEX('!참조_ENUM'!$B$3:$B$124,MATCH(F38,'!참조_ENUM'!$C$3:$C$124,0))</f>
        <v>2</v>
      </c>
      <c r="F38" s="33" t="s">
        <v>193</v>
      </c>
      <c r="G38" s="7">
        <v>0</v>
      </c>
      <c r="H38" s="7">
        <v>5</v>
      </c>
      <c r="I38" s="7">
        <v>0</v>
      </c>
      <c r="J38" s="7">
        <v>2</v>
      </c>
      <c r="K38" s="45" t="s">
        <v>302</v>
      </c>
      <c r="L38" s="4">
        <v>0</v>
      </c>
      <c r="M38" s="41" t="s">
        <v>155</v>
      </c>
      <c r="N38" s="4">
        <v>0</v>
      </c>
      <c r="O38" s="4">
        <v>0</v>
      </c>
      <c r="P38" s="7" t="s">
        <v>308</v>
      </c>
      <c r="Q38" s="54" t="s">
        <v>314</v>
      </c>
      <c r="R38" s="4">
        <v>0</v>
      </c>
      <c r="S38" s="4">
        <v>0</v>
      </c>
      <c r="T38" s="4">
        <v>0</v>
      </c>
      <c r="U38" s="4" t="s">
        <v>165</v>
      </c>
      <c r="V38" s="4"/>
    </row>
    <row r="39" spans="1:22" ht="20.100000000000001" customHeight="1" x14ac:dyDescent="0.3">
      <c r="A39" s="7">
        <v>100607</v>
      </c>
      <c r="B39" s="7">
        <v>100604</v>
      </c>
      <c r="C39" s="7" t="s">
        <v>312</v>
      </c>
      <c r="D39" s="7">
        <v>1</v>
      </c>
      <c r="E39" s="7">
        <f>INDEX('!참조_ENUM'!$B$3:$B$124,MATCH(F39,'!참조_ENUM'!$C$3:$C$124,0))</f>
        <v>2</v>
      </c>
      <c r="F39" s="33" t="s">
        <v>193</v>
      </c>
      <c r="G39" s="7">
        <v>0</v>
      </c>
      <c r="H39" s="7">
        <v>5</v>
      </c>
      <c r="I39" s="7">
        <v>0</v>
      </c>
      <c r="J39" s="7">
        <v>2</v>
      </c>
      <c r="K39" s="45" t="s">
        <v>302</v>
      </c>
      <c r="L39" s="4">
        <v>0</v>
      </c>
      <c r="M39" s="41" t="s">
        <v>155</v>
      </c>
      <c r="N39" s="4">
        <v>0</v>
      </c>
      <c r="O39" s="4">
        <v>0</v>
      </c>
      <c r="P39" s="7">
        <v>100</v>
      </c>
      <c r="Q39" s="54" t="s">
        <v>315</v>
      </c>
      <c r="R39" s="4">
        <v>10060411</v>
      </c>
      <c r="S39" s="4">
        <v>0</v>
      </c>
      <c r="T39" s="4">
        <v>0</v>
      </c>
      <c r="U39" s="4" t="s">
        <v>292</v>
      </c>
      <c r="V39" s="4"/>
    </row>
    <row r="40" spans="1:22" ht="20.100000000000001" customHeight="1" x14ac:dyDescent="0.3">
      <c r="A40" s="7">
        <v>100608</v>
      </c>
      <c r="B40" s="7">
        <v>100604</v>
      </c>
      <c r="C40" s="7" t="s">
        <v>313</v>
      </c>
      <c r="D40" s="7">
        <v>1</v>
      </c>
      <c r="E40" s="7">
        <f>INDEX('!참조_ENUM'!$B$3:$B$124,MATCH(F40,'!참조_ENUM'!$C$3:$C$124,0))</f>
        <v>2</v>
      </c>
      <c r="F40" s="33" t="s">
        <v>193</v>
      </c>
      <c r="G40" s="7">
        <v>0</v>
      </c>
      <c r="H40" s="7">
        <v>5</v>
      </c>
      <c r="I40" s="7">
        <v>0</v>
      </c>
      <c r="J40" s="7">
        <v>2</v>
      </c>
      <c r="K40" s="45" t="s">
        <v>302</v>
      </c>
      <c r="L40" s="4">
        <v>0</v>
      </c>
      <c r="M40" s="41" t="s">
        <v>155</v>
      </c>
      <c r="N40" s="4">
        <v>0</v>
      </c>
      <c r="O40" s="4">
        <v>0</v>
      </c>
      <c r="P40" s="7">
        <v>100</v>
      </c>
      <c r="Q40" s="54" t="s">
        <v>228</v>
      </c>
      <c r="R40" s="4">
        <v>10060412</v>
      </c>
      <c r="S40" s="4">
        <v>0</v>
      </c>
      <c r="T40" s="4">
        <v>0</v>
      </c>
      <c r="U40" s="4" t="s">
        <v>292</v>
      </c>
      <c r="V40" s="4"/>
    </row>
  </sheetData>
  <phoneticPr fontId="1" type="noConversion"/>
  <dataValidations count="1">
    <dataValidation type="list" allowBlank="1" showInputMessage="1" showErrorMessage="1" sqref="U5:U40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D5:D13 D15:D40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K5:K40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M5:M40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34"/>
  <sheetViews>
    <sheetView workbookViewId="0">
      <selection activeCell="A10" sqref="A10"/>
    </sheetView>
    <sheetView workbookViewId="1">
      <selection activeCell="I36" sqref="I3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247</v>
      </c>
      <c r="C2" s="1" t="s">
        <v>261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220</v>
      </c>
      <c r="K2" s="1" t="s">
        <v>221</v>
      </c>
      <c r="L2" s="1" t="s">
        <v>88</v>
      </c>
    </row>
    <row r="3" spans="1:12" x14ac:dyDescent="0.3">
      <c r="A3" s="2" t="s">
        <v>219</v>
      </c>
      <c r="B3" s="2" t="s">
        <v>267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266</v>
      </c>
      <c r="C4" s="20" t="s">
        <v>265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223</v>
      </c>
      <c r="K4" s="20" t="s">
        <v>224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249</v>
      </c>
      <c r="D5" s="22">
        <f>INDEX('!참조_ENUM'!$R$3:$R$7,MATCH(E5,'!참조_ENUM'!$S$3:$S$7,0))</f>
        <v>2</v>
      </c>
      <c r="E5" s="32" t="s">
        <v>281</v>
      </c>
      <c r="F5" s="22">
        <f>INDEX('!참조_ENUM'!$F$3:$F$22,MATCH(G5,'!참조_ENUM'!$G$3:$G$22,0))</f>
        <v>201</v>
      </c>
      <c r="G5" s="32" t="s">
        <v>271</v>
      </c>
      <c r="H5" s="25">
        <v>0</v>
      </c>
      <c r="I5" s="22">
        <v>1</v>
      </c>
      <c r="J5" s="61">
        <v>1</v>
      </c>
      <c r="K5" s="61">
        <v>1E-3</v>
      </c>
      <c r="L5" s="47" t="s">
        <v>172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249</v>
      </c>
      <c r="D6" s="7">
        <f>INDEX('!참조_ENUM'!$R$3:$R$7,MATCH(E6,'!참조_ENUM'!$S$3:$S$7,0))</f>
        <v>3</v>
      </c>
      <c r="E6" s="33" t="s">
        <v>269</v>
      </c>
      <c r="F6" s="7">
        <f>INDEX('!참조_ENUM'!$F$3:$F$22,MATCH(G6,'!참조_ENUM'!$G$3:$G$22,0))</f>
        <v>203</v>
      </c>
      <c r="G6" s="33" t="s">
        <v>272</v>
      </c>
      <c r="H6" s="4">
        <v>0</v>
      </c>
      <c r="I6" s="7">
        <v>0.1</v>
      </c>
      <c r="J6" s="62">
        <v>1</v>
      </c>
      <c r="K6" s="62">
        <v>1E-3</v>
      </c>
      <c r="L6" s="48" t="s">
        <v>173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249</v>
      </c>
      <c r="D7" s="7">
        <f>INDEX('!참조_ENUM'!$R$3:$R$7,MATCH(E7,'!참조_ENUM'!$S$3:$S$7,0))</f>
        <v>2</v>
      </c>
      <c r="E7" s="33" t="s">
        <v>281</v>
      </c>
      <c r="F7" s="7">
        <f>INDEX('!참조_ENUM'!$F$3:$F$22,MATCH(G7,'!참조_ENUM'!$G$3:$G$22,0))</f>
        <v>201</v>
      </c>
      <c r="G7" s="32" t="s">
        <v>271</v>
      </c>
      <c r="H7" s="4">
        <v>0</v>
      </c>
      <c r="I7" s="7">
        <v>1.2</v>
      </c>
      <c r="J7" s="62">
        <v>1</v>
      </c>
      <c r="K7" s="62">
        <v>1E-3</v>
      </c>
      <c r="L7" s="48" t="s">
        <v>174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249</v>
      </c>
      <c r="D8" s="29">
        <f>INDEX('!참조_ENUM'!$R$3:$R$7,MATCH(E8,'!참조_ENUM'!$S$3:$S$7,0))</f>
        <v>3</v>
      </c>
      <c r="E8" s="33" t="s">
        <v>269</v>
      </c>
      <c r="F8" s="29">
        <f>INDEX('!참조_ENUM'!$F$3:$F$22,MATCH(G8,'!참조_ENUM'!$G$3:$G$22,0))</f>
        <v>203</v>
      </c>
      <c r="G8" s="33" t="s">
        <v>272</v>
      </c>
      <c r="H8" s="30">
        <v>0</v>
      </c>
      <c r="I8" s="29">
        <v>0.2</v>
      </c>
      <c r="J8" s="63">
        <v>1</v>
      </c>
      <c r="K8" s="63">
        <v>1E-3</v>
      </c>
      <c r="L8" s="60" t="s">
        <v>275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248</v>
      </c>
      <c r="D9" s="22">
        <f>INDEX('!참조_ENUM'!$R$3:$R$7,MATCH(E9,'!참조_ENUM'!$S$3:$S$7,0))</f>
        <v>1</v>
      </c>
      <c r="E9" s="33" t="s">
        <v>268</v>
      </c>
      <c r="F9" s="22">
        <f>INDEX('!참조_ENUM'!$F$3:$F$22,MATCH(G9,'!참조_ENUM'!$G$3:$G$22,0))</f>
        <v>201</v>
      </c>
      <c r="G9" s="32" t="s">
        <v>271</v>
      </c>
      <c r="H9" s="25">
        <v>0</v>
      </c>
      <c r="I9" s="22">
        <v>1</v>
      </c>
      <c r="J9" s="61">
        <v>1</v>
      </c>
      <c r="K9" s="61">
        <v>1E-3</v>
      </c>
      <c r="L9" s="47" t="s">
        <v>203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248</v>
      </c>
      <c r="D10" s="7">
        <f>INDEX('!참조_ENUM'!$R$3:$R$7,MATCH(E10,'!참조_ENUM'!$S$3:$S$7,0))</f>
        <v>1</v>
      </c>
      <c r="E10" s="33" t="s">
        <v>268</v>
      </c>
      <c r="F10" s="7">
        <f>INDEX('!참조_ENUM'!$F$3:$F$22,MATCH(G10,'!참조_ENUM'!$G$3:$G$22,0))</f>
        <v>201</v>
      </c>
      <c r="G10" s="32" t="s">
        <v>271</v>
      </c>
      <c r="H10" s="4">
        <v>0</v>
      </c>
      <c r="I10" s="7">
        <v>1.1000000000000001</v>
      </c>
      <c r="J10" s="62">
        <v>1</v>
      </c>
      <c r="K10" s="62">
        <v>1E-3</v>
      </c>
      <c r="L10" s="48" t="s">
        <v>298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248</v>
      </c>
      <c r="D11" s="7">
        <f>INDEX('!참조_ENUM'!$R$3:$R$7,MATCH(E11,'!참조_ENUM'!$S$3:$S$7,0))</f>
        <v>4</v>
      </c>
      <c r="E11" s="33" t="s">
        <v>270</v>
      </c>
      <c r="F11" s="7">
        <f>INDEX('!참조_ENUM'!$F$3:$F$22,MATCH(G11,'!참조_ENUM'!$G$3:$G$22,0))</f>
        <v>0</v>
      </c>
      <c r="G11" s="33" t="s">
        <v>155</v>
      </c>
      <c r="H11" s="4">
        <v>0</v>
      </c>
      <c r="I11" s="7">
        <v>0</v>
      </c>
      <c r="J11" s="62">
        <v>1</v>
      </c>
      <c r="K11" s="62">
        <v>1E-3</v>
      </c>
      <c r="L11" s="48" t="s">
        <v>205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248</v>
      </c>
      <c r="D12" s="7">
        <f>INDEX('!참조_ENUM'!$R$3:$R$7,MATCH(E12,'!참조_ENUM'!$S$3:$S$7,0))</f>
        <v>1</v>
      </c>
      <c r="E12" s="33" t="s">
        <v>268</v>
      </c>
      <c r="F12" s="7">
        <f>INDEX('!참조_ENUM'!$F$3:$F$22,MATCH(G12,'!참조_ENUM'!$G$3:$G$22,0))</f>
        <v>201</v>
      </c>
      <c r="G12" s="32" t="s">
        <v>271</v>
      </c>
      <c r="H12" s="4">
        <v>0</v>
      </c>
      <c r="I12" s="7">
        <v>1.3</v>
      </c>
      <c r="J12" s="62">
        <v>1</v>
      </c>
      <c r="K12" s="62">
        <v>1E-3</v>
      </c>
      <c r="L12" s="48" t="s">
        <v>297</v>
      </c>
    </row>
    <row r="13" spans="1:12" ht="17.25" thickBot="1" x14ac:dyDescent="0.35">
      <c r="A13" s="31">
        <v>10010303</v>
      </c>
      <c r="B13" s="77">
        <f>INDEX('!참조_ENUM'!$AP$3:$AP$7,MATCH(C13,'!참조_ENUM'!$AQ$3:$AQ$7,0))</f>
        <v>1</v>
      </c>
      <c r="C13" s="78" t="s">
        <v>248</v>
      </c>
      <c r="D13" s="29">
        <f>INDEX('!참조_ENUM'!$R$3:$R$7,MATCH(E13,'!참조_ENUM'!$S$3:$S$7,0))</f>
        <v>1</v>
      </c>
      <c r="E13" s="35" t="s">
        <v>268</v>
      </c>
      <c r="F13" s="29">
        <f>INDEX('!참조_ENUM'!$F$3:$F$22,MATCH(G13,'!참조_ENUM'!$G$3:$G$22,0))</f>
        <v>201</v>
      </c>
      <c r="G13" s="78" t="s">
        <v>271</v>
      </c>
      <c r="H13" s="30">
        <v>0</v>
      </c>
      <c r="I13" s="29">
        <v>1.3</v>
      </c>
      <c r="J13" s="63">
        <v>1</v>
      </c>
      <c r="K13" s="63">
        <v>1E-3</v>
      </c>
      <c r="L13" s="60" t="s">
        <v>203</v>
      </c>
    </row>
    <row r="14" spans="1:12" s="76" customFormat="1" x14ac:dyDescent="0.3">
      <c r="A14" s="24">
        <v>10010401</v>
      </c>
      <c r="B14" s="22">
        <f>INDEX('!참조_ENUM'!$AP$3:$AP$7,MATCH(C14,'!참조_ENUM'!$AQ$3:$AQ$7,0))</f>
        <v>1</v>
      </c>
      <c r="C14" s="32" t="s">
        <v>284</v>
      </c>
      <c r="D14" s="22">
        <f>INDEX('!참조_ENUM'!$R$3:$R$7,MATCH(E14,'!참조_ENUM'!$S$3:$S$7,0))</f>
        <v>1</v>
      </c>
      <c r="E14" s="32" t="s">
        <v>268</v>
      </c>
      <c r="F14" s="22">
        <f>INDEX('!참조_ENUM'!$F$3:$F$22,MATCH(G14,'!참조_ENUM'!$G$3:$G$22,0))</f>
        <v>201</v>
      </c>
      <c r="G14" s="32" t="s">
        <v>271</v>
      </c>
      <c r="H14" s="25">
        <v>0</v>
      </c>
      <c r="I14" s="22">
        <v>1.5</v>
      </c>
      <c r="J14" s="61">
        <v>1</v>
      </c>
      <c r="K14" s="61">
        <v>1E-3</v>
      </c>
      <c r="L14" s="47" t="s">
        <v>204</v>
      </c>
    </row>
    <row r="15" spans="1:12" ht="17.25" thickBot="1" x14ac:dyDescent="0.35">
      <c r="A15" s="73">
        <v>10010402</v>
      </c>
      <c r="B15" s="74">
        <f>INDEX('!참조_ENUM'!$AP$3:$AP$7,MATCH(C15,'!참조_ENUM'!$AQ$3:$AQ$7,0))</f>
        <v>1</v>
      </c>
      <c r="C15" s="79" t="s">
        <v>248</v>
      </c>
      <c r="D15" s="74">
        <f>INDEX('!참조_ENUM'!$R$3:$R$7,MATCH(E15,'!참조_ENUM'!$S$3:$S$7,0))</f>
        <v>1</v>
      </c>
      <c r="E15" s="79" t="s">
        <v>268</v>
      </c>
      <c r="F15" s="74">
        <f>INDEX('!참조_ENUM'!$F$3:$F$22,MATCH(G15,'!참조_ENUM'!$G$3:$G$22,0))</f>
        <v>201</v>
      </c>
      <c r="G15" s="79" t="s">
        <v>271</v>
      </c>
      <c r="H15" s="75">
        <v>0</v>
      </c>
      <c r="I15" s="74">
        <v>1.2</v>
      </c>
      <c r="J15" s="80">
        <v>1</v>
      </c>
      <c r="K15" s="80">
        <v>1E-3</v>
      </c>
      <c r="L15" s="81" t="s">
        <v>204</v>
      </c>
    </row>
    <row r="16" spans="1:12" ht="17.25" thickBot="1" x14ac:dyDescent="0.35">
      <c r="A16" s="68">
        <v>10050101</v>
      </c>
      <c r="B16" s="37">
        <f>INDEX('!참조_ENUM'!$AP$3:$AP$7,MATCH(C16,'!참조_ENUM'!$AQ$3:$AQ$7,0))</f>
        <v>1</v>
      </c>
      <c r="C16" s="38" t="s">
        <v>248</v>
      </c>
      <c r="D16" s="64">
        <f>INDEX('!참조_ENUM'!$R$3:$R$7,MATCH(E16,'!참조_ENUM'!$S$3:$S$7,0))</f>
        <v>1</v>
      </c>
      <c r="E16" s="38" t="s">
        <v>268</v>
      </c>
      <c r="F16" s="64">
        <f>INDEX('!참조_ENUM'!$F$3:$F$22,MATCH(G16,'!참조_ENUM'!$G$3:$G$22,0))</f>
        <v>201</v>
      </c>
      <c r="G16" s="38" t="s">
        <v>271</v>
      </c>
      <c r="H16" s="65">
        <v>0</v>
      </c>
      <c r="I16" s="64">
        <v>1</v>
      </c>
      <c r="J16" s="66">
        <v>1</v>
      </c>
      <c r="K16" s="66">
        <v>1E-3</v>
      </c>
      <c r="L16" s="67" t="s">
        <v>230</v>
      </c>
    </row>
    <row r="17" spans="1:12" ht="17.25" thickBot="1" x14ac:dyDescent="0.35">
      <c r="A17" s="68">
        <v>10050201</v>
      </c>
      <c r="B17" s="22">
        <f>INDEX('!참조_ENUM'!$AP$3:$AP$7,MATCH(C17,'!참조_ENUM'!$AQ$3:$AQ$7,0))</f>
        <v>1</v>
      </c>
      <c r="C17" s="32" t="s">
        <v>248</v>
      </c>
      <c r="D17" s="64">
        <f>INDEX('!참조_ENUM'!$R$3:$R$7,MATCH(E17,'!참조_ENUM'!$S$3:$S$7,0))</f>
        <v>3</v>
      </c>
      <c r="E17" s="33" t="s">
        <v>269</v>
      </c>
      <c r="F17" s="64">
        <f>INDEX('!참조_ENUM'!$F$3:$F$22,MATCH(G17,'!참조_ENUM'!$G$3:$G$22,0))</f>
        <v>203</v>
      </c>
      <c r="G17" s="33" t="s">
        <v>272</v>
      </c>
      <c r="H17" s="65">
        <v>0</v>
      </c>
      <c r="I17" s="64">
        <v>0.1</v>
      </c>
      <c r="J17" s="66">
        <v>1</v>
      </c>
      <c r="K17" s="66">
        <v>1E-3</v>
      </c>
      <c r="L17" s="67" t="s">
        <v>231</v>
      </c>
    </row>
    <row r="18" spans="1:12" ht="17.25" thickBot="1" x14ac:dyDescent="0.35">
      <c r="A18" s="68">
        <v>10050301</v>
      </c>
      <c r="B18" s="22">
        <f>INDEX('!참조_ENUM'!$AP$3:$AP$7,MATCH(C18,'!참조_ENUM'!$AQ$3:$AQ$7,0))</f>
        <v>1</v>
      </c>
      <c r="C18" s="32" t="s">
        <v>248</v>
      </c>
      <c r="D18" s="64">
        <f>INDEX('!참조_ENUM'!$R$3:$R$7,MATCH(E18,'!참조_ENUM'!$S$3:$S$7,0))</f>
        <v>1</v>
      </c>
      <c r="E18" s="33" t="s">
        <v>268</v>
      </c>
      <c r="F18" s="64">
        <f>INDEX('!참조_ENUM'!$F$3:$F$22,MATCH(G18,'!참조_ENUM'!$G$3:$G$22,0))</f>
        <v>201</v>
      </c>
      <c r="G18" s="32" t="s">
        <v>271</v>
      </c>
      <c r="H18" s="65">
        <v>0</v>
      </c>
      <c r="I18" s="64">
        <v>1.2</v>
      </c>
      <c r="J18" s="66">
        <v>1</v>
      </c>
      <c r="K18" s="66">
        <v>1E-3</v>
      </c>
      <c r="L18" s="67" t="s">
        <v>232</v>
      </c>
    </row>
    <row r="19" spans="1:12" ht="17.25" thickBot="1" x14ac:dyDescent="0.35">
      <c r="A19" s="36">
        <v>100007</v>
      </c>
      <c r="B19" s="22">
        <f>INDEX('!참조_ENUM'!$AP$3:$AP$7,MATCH(C19,'!참조_ENUM'!$AQ$3:$AQ$7,0))</f>
        <v>1</v>
      </c>
      <c r="C19" s="32" t="s">
        <v>248</v>
      </c>
      <c r="D19" s="37">
        <f>INDEX('!참조_ENUM'!$R$3:$R$7,MATCH(E19,'!참조_ENUM'!$S$3:$S$7,0))</f>
        <v>1</v>
      </c>
      <c r="E19" s="33" t="s">
        <v>268</v>
      </c>
      <c r="F19" s="37">
        <f>INDEX('!참조_ENUM'!$F$3:$F$22,MATCH(G19,'!참조_ENUM'!$G$3:$G$22,0))</f>
        <v>201</v>
      </c>
      <c r="G19" s="32" t="s">
        <v>271</v>
      </c>
      <c r="H19" s="39">
        <v>0</v>
      </c>
      <c r="I19" s="37">
        <v>1</v>
      </c>
      <c r="J19" s="37">
        <v>1</v>
      </c>
      <c r="K19" s="37">
        <v>1E-3</v>
      </c>
      <c r="L19" s="39" t="s">
        <v>101</v>
      </c>
    </row>
    <row r="20" spans="1:12" ht="17.25" thickBot="1" x14ac:dyDescent="0.35">
      <c r="A20" s="26">
        <v>100008</v>
      </c>
      <c r="B20" s="22">
        <f>INDEX('!참조_ENUM'!$AP$3:$AP$7,MATCH(C20,'!참조_ENUM'!$AQ$3:$AQ$7,0))</f>
        <v>1</v>
      </c>
      <c r="C20" s="32" t="s">
        <v>248</v>
      </c>
      <c r="D20" s="7">
        <f>INDEX('!참조_ENUM'!$R$3:$R$7,MATCH(E20,'!참조_ENUM'!$S$3:$S$7,0))</f>
        <v>1</v>
      </c>
      <c r="E20" s="33" t="s">
        <v>268</v>
      </c>
      <c r="F20" s="7">
        <f>INDEX('!참조_ENUM'!$F$3:$F$22,MATCH(G20,'!참조_ENUM'!$G$3:$G$22,0))</f>
        <v>201</v>
      </c>
      <c r="G20" s="32" t="s">
        <v>271</v>
      </c>
      <c r="H20" s="4">
        <v>0</v>
      </c>
      <c r="I20" s="7">
        <v>1.2</v>
      </c>
      <c r="J20" s="7">
        <v>1</v>
      </c>
      <c r="K20" s="7">
        <v>1E-3</v>
      </c>
      <c r="L20" s="4" t="s">
        <v>101</v>
      </c>
    </row>
    <row r="21" spans="1:12" ht="17.25" thickBot="1" x14ac:dyDescent="0.35">
      <c r="A21" s="31">
        <v>100009</v>
      </c>
      <c r="B21" s="22">
        <f>INDEX('!참조_ENUM'!$AP$3:$AP$7,MATCH(C21,'!참조_ENUM'!$AQ$3:$AQ$7,0))</f>
        <v>1</v>
      </c>
      <c r="C21" s="32" t="s">
        <v>248</v>
      </c>
      <c r="D21" s="29">
        <f>INDEX('!참조_ENUM'!$R$3:$R$7,MATCH(E21,'!참조_ENUM'!$S$3:$S$7,0))</f>
        <v>1</v>
      </c>
      <c r="E21" s="33" t="s">
        <v>268</v>
      </c>
      <c r="F21" s="29">
        <f>INDEX('!참조_ENUM'!$F$3:$F$22,MATCH(G21,'!참조_ENUM'!$G$3:$G$22,0))</f>
        <v>201</v>
      </c>
      <c r="G21" s="32" t="s">
        <v>271</v>
      </c>
      <c r="H21" s="30">
        <v>0</v>
      </c>
      <c r="I21" s="29">
        <v>0.8</v>
      </c>
      <c r="J21" s="29">
        <v>1</v>
      </c>
      <c r="K21" s="29">
        <v>1E-3</v>
      </c>
      <c r="L21" s="30" t="s">
        <v>147</v>
      </c>
    </row>
    <row r="22" spans="1:12" ht="17.25" thickBot="1" x14ac:dyDescent="0.35">
      <c r="A22" s="24">
        <v>100010</v>
      </c>
      <c r="B22" s="22">
        <f>INDEX('!참조_ENUM'!$AP$3:$AP$7,MATCH(C22,'!참조_ENUM'!$AQ$3:$AQ$7,0))</f>
        <v>1</v>
      </c>
      <c r="C22" s="32" t="s">
        <v>248</v>
      </c>
      <c r="D22" s="22">
        <f>INDEX('!참조_ENUM'!$R$3:$R$7,MATCH(E22,'!참조_ENUM'!$S$3:$S$7,0))</f>
        <v>1</v>
      </c>
      <c r="E22" s="33" t="s">
        <v>268</v>
      </c>
      <c r="F22" s="22">
        <f>INDEX('!참조_ENUM'!$F$3:$F$22,MATCH(G22,'!참조_ENUM'!$G$3:$G$22,0))</f>
        <v>201</v>
      </c>
      <c r="G22" s="32" t="s">
        <v>271</v>
      </c>
      <c r="H22" s="25">
        <v>0</v>
      </c>
      <c r="I22" s="22">
        <v>1</v>
      </c>
      <c r="J22" s="22">
        <v>1</v>
      </c>
      <c r="K22" s="22">
        <v>1E-3</v>
      </c>
      <c r="L22" s="25" t="s">
        <v>101</v>
      </c>
    </row>
    <row r="23" spans="1:12" ht="17.25" thickBot="1" x14ac:dyDescent="0.35">
      <c r="A23" s="31">
        <v>100011</v>
      </c>
      <c r="B23" s="22">
        <f>INDEX('!참조_ENUM'!$AP$3:$AP$7,MATCH(C23,'!참조_ENUM'!$AQ$3:$AQ$7,0))</f>
        <v>1</v>
      </c>
      <c r="C23" s="32" t="s">
        <v>248</v>
      </c>
      <c r="D23" s="29">
        <f>INDEX('!참조_ENUM'!$R$3:$R$7,MATCH(E23,'!참조_ENUM'!$S$3:$S$7,0))</f>
        <v>1</v>
      </c>
      <c r="E23" s="33" t="s">
        <v>268</v>
      </c>
      <c r="F23" s="29">
        <f>INDEX('!참조_ENUM'!$F$3:$F$22,MATCH(G23,'!참조_ENUM'!$G$3:$G$22,0))</f>
        <v>201</v>
      </c>
      <c r="G23" s="32" t="s">
        <v>271</v>
      </c>
      <c r="H23" s="30">
        <v>0</v>
      </c>
      <c r="I23" s="29">
        <v>1.2</v>
      </c>
      <c r="J23" s="29">
        <v>1</v>
      </c>
      <c r="K23" s="29">
        <v>1E-3</v>
      </c>
      <c r="L23" s="30" t="s">
        <v>101</v>
      </c>
    </row>
    <row r="24" spans="1:12" ht="17.25" thickBot="1" x14ac:dyDescent="0.35">
      <c r="A24" s="24">
        <v>100012</v>
      </c>
      <c r="B24" s="22">
        <f>INDEX('!참조_ENUM'!$AP$3:$AP$7,MATCH(C24,'!참조_ENUM'!$AQ$3:$AQ$7,0))</f>
        <v>1</v>
      </c>
      <c r="C24" s="32" t="s">
        <v>248</v>
      </c>
      <c r="D24" s="22">
        <f>INDEX('!참조_ENUM'!$R$3:$R$7,MATCH(E24,'!참조_ENUM'!$S$3:$S$7,0))</f>
        <v>1</v>
      </c>
      <c r="E24" s="33" t="s">
        <v>268</v>
      </c>
      <c r="F24" s="22">
        <f>INDEX('!참조_ENUM'!$F$3:$F$22,MATCH(G24,'!참조_ENUM'!$G$3:$G$22,0))</f>
        <v>201</v>
      </c>
      <c r="G24" s="32" t="s">
        <v>271</v>
      </c>
      <c r="H24" s="25">
        <v>0</v>
      </c>
      <c r="I24" s="22">
        <v>1</v>
      </c>
      <c r="J24" s="22">
        <v>1</v>
      </c>
      <c r="K24" s="22">
        <v>1E-3</v>
      </c>
      <c r="L24" s="25" t="s">
        <v>101</v>
      </c>
    </row>
    <row r="25" spans="1:12" ht="17.25" thickBot="1" x14ac:dyDescent="0.35">
      <c r="A25" s="26">
        <v>100013</v>
      </c>
      <c r="B25" s="22">
        <f>INDEX('!참조_ENUM'!$AP$3:$AP$7,MATCH(C25,'!참조_ENUM'!$AQ$3:$AQ$7,0))</f>
        <v>1</v>
      </c>
      <c r="C25" s="32" t="s">
        <v>248</v>
      </c>
      <c r="D25" s="7">
        <f>INDEX('!참조_ENUM'!$R$3:$R$7,MATCH(E25,'!참조_ENUM'!$S$3:$S$7,0))</f>
        <v>3</v>
      </c>
      <c r="E25" s="33" t="s">
        <v>269</v>
      </c>
      <c r="F25" s="7">
        <f>INDEX('!참조_ENUM'!$F$3:$F$22,MATCH(G25,'!참조_ENUM'!$G$3:$G$22,0))</f>
        <v>203</v>
      </c>
      <c r="G25" s="33" t="s">
        <v>272</v>
      </c>
      <c r="H25" s="4">
        <v>0</v>
      </c>
      <c r="I25" s="7">
        <v>0.3</v>
      </c>
      <c r="J25" s="7">
        <v>1</v>
      </c>
      <c r="K25" s="7">
        <v>1E-3</v>
      </c>
      <c r="L25" s="4" t="s">
        <v>102</v>
      </c>
    </row>
    <row r="26" spans="1:12" ht="17.25" thickBot="1" x14ac:dyDescent="0.35">
      <c r="A26" s="27">
        <v>100014</v>
      </c>
      <c r="B26" s="22">
        <f>INDEX('!참조_ENUM'!$AP$3:$AP$7,MATCH(C26,'!참조_ENUM'!$AQ$3:$AQ$7,0))</f>
        <v>1</v>
      </c>
      <c r="C26" s="32" t="s">
        <v>248</v>
      </c>
      <c r="D26" s="23">
        <f>INDEX('!참조_ENUM'!$R$3:$R$7,MATCH(E26,'!참조_ENUM'!$S$3:$S$7,0))</f>
        <v>1</v>
      </c>
      <c r="E26" s="33" t="s">
        <v>268</v>
      </c>
      <c r="F26" s="23">
        <f>INDEX('!참조_ENUM'!$F$3:$F$22,MATCH(G26,'!참조_ENUM'!$G$3:$G$22,0))</f>
        <v>201</v>
      </c>
      <c r="G26" s="32" t="s">
        <v>271</v>
      </c>
      <c r="H26" s="28">
        <v>0</v>
      </c>
      <c r="I26" s="23">
        <v>1.2</v>
      </c>
      <c r="J26" s="23">
        <v>1</v>
      </c>
      <c r="K26" s="23">
        <v>1E-3</v>
      </c>
      <c r="L26" s="28" t="s">
        <v>101</v>
      </c>
    </row>
    <row r="27" spans="1:12" ht="17.25" thickBot="1" x14ac:dyDescent="0.35">
      <c r="A27" s="36">
        <v>100015</v>
      </c>
      <c r="B27" s="22">
        <f>INDEX('!참조_ENUM'!$AP$3:$AP$7,MATCH(C27,'!참조_ENUM'!$AQ$3:$AQ$7,0))</f>
        <v>1</v>
      </c>
      <c r="C27" s="32" t="s">
        <v>248</v>
      </c>
      <c r="D27" s="37">
        <f>INDEX('!참조_ENUM'!$R$3:$R$7,MATCH(E27,'!참조_ENUM'!$S$3:$S$7,0))</f>
        <v>1</v>
      </c>
      <c r="E27" s="33" t="s">
        <v>268</v>
      </c>
      <c r="F27" s="37">
        <f>INDEX('!참조_ENUM'!$F$3:$F$22,MATCH(G27,'!참조_ENUM'!$G$3:$G$22,0))</f>
        <v>201</v>
      </c>
      <c r="G27" s="32" t="s">
        <v>271</v>
      </c>
      <c r="H27" s="39">
        <v>0</v>
      </c>
      <c r="I27" s="37">
        <v>1</v>
      </c>
      <c r="J27" s="37">
        <v>1</v>
      </c>
      <c r="K27" s="37">
        <v>1E-3</v>
      </c>
      <c r="L27" s="39" t="s">
        <v>101</v>
      </c>
    </row>
    <row r="28" spans="1:12" ht="17.25" thickBot="1" x14ac:dyDescent="0.35">
      <c r="A28" s="27">
        <v>100016</v>
      </c>
      <c r="B28" s="22">
        <f>INDEX('!참조_ENUM'!$AP$3:$AP$7,MATCH(C28,'!참조_ENUM'!$AQ$3:$AQ$7,0))</f>
        <v>1</v>
      </c>
      <c r="C28" s="32" t="s">
        <v>248</v>
      </c>
      <c r="D28" s="23">
        <f>INDEX('!참조_ENUM'!$R$3:$R$7,MATCH(E28,'!참조_ENUM'!$S$3:$S$7,0))</f>
        <v>1</v>
      </c>
      <c r="E28" s="33" t="s">
        <v>268</v>
      </c>
      <c r="F28" s="23">
        <f>INDEX('!참조_ENUM'!$F$3:$F$22,MATCH(G28,'!참조_ENUM'!$G$3:$G$22,0))</f>
        <v>201</v>
      </c>
      <c r="G28" s="32" t="s">
        <v>271</v>
      </c>
      <c r="H28" s="28">
        <v>0</v>
      </c>
      <c r="I28" s="23">
        <v>1.2</v>
      </c>
      <c r="J28" s="23">
        <v>1</v>
      </c>
      <c r="K28" s="23">
        <v>1E-3</v>
      </c>
      <c r="L28" s="28" t="s">
        <v>101</v>
      </c>
    </row>
    <row r="29" spans="1:12" ht="17.25" thickBot="1" x14ac:dyDescent="0.35">
      <c r="A29" s="27">
        <v>100017</v>
      </c>
      <c r="B29" s="77">
        <f>INDEX('!참조_ENUM'!$AP$3:$AP$7,MATCH(C29,'!참조_ENUM'!$AQ$3:$AQ$7,0))</f>
        <v>1</v>
      </c>
      <c r="C29" s="78" t="s">
        <v>248</v>
      </c>
      <c r="D29" s="29">
        <f>INDEX('!참조_ENUM'!$R$3:$R$7,MATCH(E29,'!참조_ENUM'!$S$3:$S$7,0))</f>
        <v>1</v>
      </c>
      <c r="E29" s="35" t="s">
        <v>268</v>
      </c>
      <c r="F29" s="29">
        <f>INDEX('!참조_ENUM'!$F$3:$F$22,MATCH(G29,'!참조_ENUM'!$G$3:$G$22,0))</f>
        <v>201</v>
      </c>
      <c r="G29" s="78" t="s">
        <v>271</v>
      </c>
      <c r="H29" s="30">
        <v>0</v>
      </c>
      <c r="I29" s="29">
        <v>1.3</v>
      </c>
      <c r="J29" s="29">
        <v>1</v>
      </c>
      <c r="K29" s="29">
        <v>1E-3</v>
      </c>
      <c r="L29" s="30" t="s">
        <v>144</v>
      </c>
    </row>
    <row r="30" spans="1:12" x14ac:dyDescent="0.3">
      <c r="A30" s="31">
        <v>100018</v>
      </c>
      <c r="B30" s="7">
        <f>INDEX('!참조_ENUM'!$AP$3:$AP$7,MATCH(C30,'!참조_ENUM'!$AQ$3:$AQ$7,0))</f>
        <v>1</v>
      </c>
      <c r="C30" s="33" t="s">
        <v>248</v>
      </c>
      <c r="D30" s="7">
        <f>INDEX('!참조_ENUM'!$R$3:$R$7,MATCH(E30,'!참조_ENUM'!$S$3:$S$7,0))</f>
        <v>1</v>
      </c>
      <c r="E30" s="33" t="s">
        <v>268</v>
      </c>
      <c r="F30" s="7">
        <f>INDEX('!참조_ENUM'!$F$3:$F$22,MATCH(G30,'!참조_ENUM'!$G$3:$G$22,0))</f>
        <v>201</v>
      </c>
      <c r="G30" s="33" t="s">
        <v>271</v>
      </c>
      <c r="H30" s="4">
        <v>0</v>
      </c>
      <c r="I30" s="7">
        <v>1.3</v>
      </c>
      <c r="J30" s="7">
        <v>1</v>
      </c>
      <c r="K30" s="7">
        <v>1E-3</v>
      </c>
      <c r="L30" s="4" t="s">
        <v>101</v>
      </c>
    </row>
    <row r="31" spans="1:12" x14ac:dyDescent="0.3">
      <c r="A31" s="82">
        <v>10060101</v>
      </c>
      <c r="B31" s="7">
        <f>INDEX('!참조_ENUM'!$AP$3:$AP$7,MATCH(C31,'!참조_ENUM'!$AQ$3:$AQ$7,0))</f>
        <v>4</v>
      </c>
      <c r="C31" s="33" t="s">
        <v>249</v>
      </c>
      <c r="D31" s="7">
        <f>INDEX('!참조_ENUM'!$R$3:$R$7,MATCH(E31,'!참조_ENUM'!$S$3:$S$7,0))</f>
        <v>2</v>
      </c>
      <c r="E31" s="33" t="s">
        <v>281</v>
      </c>
      <c r="F31" s="7">
        <f>INDEX('!참조_ENUM'!$F$3:$F$22,MATCH(G31,'!참조_ENUM'!$G$3:$G$22,0))</f>
        <v>201</v>
      </c>
      <c r="G31" s="33" t="s">
        <v>271</v>
      </c>
      <c r="H31" s="4">
        <v>0</v>
      </c>
      <c r="I31" s="7">
        <v>1</v>
      </c>
      <c r="J31" s="7">
        <v>1</v>
      </c>
      <c r="K31" s="7">
        <v>1E-3</v>
      </c>
      <c r="L31" s="4" t="s">
        <v>101</v>
      </c>
    </row>
    <row r="32" spans="1:12" x14ac:dyDescent="0.3">
      <c r="A32" s="82">
        <v>10060201</v>
      </c>
      <c r="B32" s="7">
        <f>INDEX('!참조_ENUM'!$AP$3:$AP$7,MATCH(C32,'!참조_ENUM'!$AQ$3:$AQ$7,0))</f>
        <v>4</v>
      </c>
      <c r="C32" s="33" t="s">
        <v>249</v>
      </c>
      <c r="D32" s="7">
        <f>INDEX('!참조_ENUM'!$R$3:$R$7,MATCH(E32,'!참조_ENUM'!$S$3:$S$7,0))</f>
        <v>2</v>
      </c>
      <c r="E32" s="33" t="s">
        <v>281</v>
      </c>
      <c r="F32" s="7">
        <f>INDEX('!참조_ENUM'!$F$3:$F$22,MATCH(G32,'!참조_ENUM'!$G$3:$G$22,0))</f>
        <v>201</v>
      </c>
      <c r="G32" s="33" t="s">
        <v>271</v>
      </c>
      <c r="H32" s="4">
        <v>0</v>
      </c>
      <c r="I32" s="7">
        <v>1.5</v>
      </c>
      <c r="J32" s="7">
        <v>1</v>
      </c>
      <c r="K32" s="7">
        <v>1E-3</v>
      </c>
      <c r="L32" s="4" t="s">
        <v>101</v>
      </c>
    </row>
    <row r="33" spans="1:12" x14ac:dyDescent="0.3">
      <c r="A33" s="82">
        <v>10060301</v>
      </c>
      <c r="B33" s="7">
        <f>INDEX('!참조_ENUM'!$AP$3:$AP$7,MATCH(C33,'!참조_ENUM'!$AQ$3:$AQ$7,0))</f>
        <v>4</v>
      </c>
      <c r="C33" s="33" t="s">
        <v>249</v>
      </c>
      <c r="D33" s="7">
        <f>INDEX('!참조_ENUM'!$R$3:$R$7,MATCH(E33,'!참조_ENUM'!$S$3:$S$7,0))</f>
        <v>2</v>
      </c>
      <c r="E33" s="33" t="s">
        <v>281</v>
      </c>
      <c r="F33" s="7">
        <f>INDEX('!참조_ENUM'!$F$3:$F$22,MATCH(G33,'!참조_ENUM'!$G$3:$G$22,0))</f>
        <v>201</v>
      </c>
      <c r="G33" s="33" t="s">
        <v>271</v>
      </c>
      <c r="H33" s="4">
        <v>0</v>
      </c>
      <c r="I33" s="7">
        <v>1.1000000000000001</v>
      </c>
      <c r="J33" s="7">
        <v>1</v>
      </c>
      <c r="K33" s="7">
        <v>1E-3</v>
      </c>
      <c r="L33" s="4" t="s">
        <v>101</v>
      </c>
    </row>
    <row r="34" spans="1:12" x14ac:dyDescent="0.3">
      <c r="A34" s="82">
        <v>10060401</v>
      </c>
      <c r="B34" s="7">
        <f>INDEX('!참조_ENUM'!$AP$3:$AP$7,MATCH(C34,'!참조_ENUM'!$AQ$3:$AQ$7,0))</f>
        <v>4</v>
      </c>
      <c r="C34" s="33" t="s">
        <v>249</v>
      </c>
      <c r="D34" s="7">
        <f>INDEX('!참조_ENUM'!$R$3:$R$7,MATCH(E34,'!참조_ENUM'!$S$3:$S$7,0))</f>
        <v>2</v>
      </c>
      <c r="E34" s="33" t="s">
        <v>281</v>
      </c>
      <c r="F34" s="7">
        <f>INDEX('!참조_ENUM'!$F$3:$F$22,MATCH(G34,'!참조_ENUM'!$G$3:$G$22,0))</f>
        <v>201</v>
      </c>
      <c r="G34" s="33" t="s">
        <v>271</v>
      </c>
      <c r="H34" s="4">
        <v>0</v>
      </c>
      <c r="I34" s="7">
        <v>2.2000000000000002</v>
      </c>
      <c r="J34" s="7">
        <v>1</v>
      </c>
      <c r="K34" s="7">
        <v>1E-3</v>
      </c>
      <c r="L34" s="4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C5:C34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7"/>
  <sheetViews>
    <sheetView topLeftCell="D1" zoomScaleNormal="100" workbookViewId="0">
      <selection activeCell="G18" sqref="G18"/>
    </sheetView>
    <sheetView tabSelected="1" workbookViewId="1">
      <selection activeCell="C23" sqref="C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220</v>
      </c>
      <c r="Q2" s="1" t="s">
        <v>221</v>
      </c>
      <c r="R2" s="1" t="s">
        <v>222</v>
      </c>
      <c r="S2" s="1" t="s">
        <v>88</v>
      </c>
      <c r="T2" s="15" t="s">
        <v>103</v>
      </c>
    </row>
    <row r="3" spans="1:20" ht="33" x14ac:dyDescent="0.3">
      <c r="A3" s="11" t="s">
        <v>219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223</v>
      </c>
      <c r="Q4" s="20" t="s">
        <v>224</v>
      </c>
      <c r="R4" s="20" t="s">
        <v>225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156</v>
      </c>
      <c r="D5" s="4">
        <f>INDEX('!참조_ENUM'!$Z$3:$Z$6,MATCH(E5,'!참조_ENUM'!$AA$3:$AA$6,0))</f>
        <v>2</v>
      </c>
      <c r="E5" s="33" t="s">
        <v>158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273</v>
      </c>
      <c r="M5" s="4">
        <v>0</v>
      </c>
      <c r="N5" s="7">
        <v>0.5</v>
      </c>
      <c r="O5" s="4">
        <v>10000</v>
      </c>
      <c r="P5" s="61">
        <v>1</v>
      </c>
      <c r="Q5" s="61">
        <v>1E-3</v>
      </c>
      <c r="R5" s="61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262</v>
      </c>
      <c r="D6" s="4">
        <f>INDEX('!참조_ENUM'!$Z$3:$Z$6,MATCH(E6,'!참조_ENUM'!$AA$3:$AA$6,0))</f>
        <v>1</v>
      </c>
      <c r="E6" s="33" t="s">
        <v>159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271</v>
      </c>
      <c r="M6" s="4">
        <v>0</v>
      </c>
      <c r="N6" s="7">
        <v>0.2</v>
      </c>
      <c r="O6" s="4">
        <v>10000</v>
      </c>
      <c r="P6" s="62">
        <v>1</v>
      </c>
      <c r="Q6" s="62">
        <v>1E-3</v>
      </c>
      <c r="R6" s="62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263</v>
      </c>
      <c r="D7" s="4">
        <f>INDEX('!참조_ENUM'!$Z$3:$Z$6,MATCH(E7,'!참조_ENUM'!$AA$3:$AA$6,0))</f>
        <v>1</v>
      </c>
      <c r="E7" s="33" t="s">
        <v>159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274</v>
      </c>
      <c r="M7" s="4">
        <v>0</v>
      </c>
      <c r="N7" s="7">
        <v>0.1</v>
      </c>
      <c r="O7" s="4">
        <v>10000</v>
      </c>
      <c r="P7" s="62">
        <v>1</v>
      </c>
      <c r="Q7" s="62">
        <v>1E-3</v>
      </c>
      <c r="R7" s="62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262</v>
      </c>
      <c r="D8" s="4">
        <f>INDEX('!참조_ENUM'!$Z$3:$Z$6,MATCH(E8,'!참조_ENUM'!$AA$3:$AA$6,0))</f>
        <v>1</v>
      </c>
      <c r="E8" s="33" t="s">
        <v>159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271</v>
      </c>
      <c r="M8" s="4">
        <v>0</v>
      </c>
      <c r="N8" s="7">
        <v>0.1</v>
      </c>
      <c r="O8" s="4">
        <v>10000</v>
      </c>
      <c r="P8" s="63">
        <v>1</v>
      </c>
      <c r="Q8" s="63">
        <v>1E-3</v>
      </c>
      <c r="R8" s="63">
        <v>1</v>
      </c>
      <c r="S8" s="4" t="s">
        <v>116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285</v>
      </c>
      <c r="D9" s="4">
        <f>INDEX('!참조_ENUM'!$Z$3:$Z$6,MATCH(E9,'!참조_ENUM'!$AA$3:$AA$6,0))</f>
        <v>1</v>
      </c>
      <c r="E9" s="33" t="s">
        <v>159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274</v>
      </c>
      <c r="M9" s="4">
        <v>0</v>
      </c>
      <c r="N9" s="7">
        <v>0.15</v>
      </c>
      <c r="O9" s="4">
        <v>10000</v>
      </c>
      <c r="P9" s="61">
        <v>1</v>
      </c>
      <c r="Q9" s="61">
        <v>1E-3</v>
      </c>
      <c r="R9" s="61">
        <v>1</v>
      </c>
      <c r="S9" s="4" t="s">
        <v>301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300</v>
      </c>
      <c r="D10" s="4">
        <f>INDEX('!참조_ENUM'!$Z$3:$Z$6,MATCH(E10,'!참조_ENUM'!$AA$3:$AA$6,0))</f>
        <v>1</v>
      </c>
      <c r="E10" s="33" t="s">
        <v>159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271</v>
      </c>
      <c r="M10" s="4">
        <v>0</v>
      </c>
      <c r="N10" s="7">
        <v>0.2</v>
      </c>
      <c r="O10" s="4">
        <v>10000</v>
      </c>
      <c r="P10" s="62">
        <v>1</v>
      </c>
      <c r="Q10" s="62">
        <v>1E-3</v>
      </c>
      <c r="R10" s="62">
        <v>1</v>
      </c>
      <c r="S10" s="4" t="s">
        <v>129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157</v>
      </c>
      <c r="D11" s="4">
        <f>INDEX('!참조_ENUM'!$Z$3:$Z$6,MATCH(E11,'!참조_ENUM'!$AA$3:$AA$6,0))</f>
        <v>1</v>
      </c>
      <c r="E11" s="33" t="s">
        <v>159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155</v>
      </c>
      <c r="M11" s="4">
        <v>0</v>
      </c>
      <c r="N11" s="7">
        <v>0</v>
      </c>
      <c r="O11" s="4">
        <v>10000</v>
      </c>
      <c r="P11" s="62">
        <v>1</v>
      </c>
      <c r="Q11" s="62">
        <v>1E-3</v>
      </c>
      <c r="R11" s="62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264</v>
      </c>
      <c r="D12" s="4">
        <f>INDEX('!참조_ENUM'!$Z$3:$Z$6,MATCH(E12,'!참조_ENUM'!$AA$3:$AA$6,0))</f>
        <v>1</v>
      </c>
      <c r="E12" s="33" t="s">
        <v>159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155</v>
      </c>
      <c r="M12" s="4">
        <v>0</v>
      </c>
      <c r="N12" s="7">
        <v>0</v>
      </c>
      <c r="O12" s="4">
        <v>10000</v>
      </c>
      <c r="P12" s="62">
        <v>1</v>
      </c>
      <c r="Q12" s="62">
        <v>1E-3</v>
      </c>
      <c r="R12" s="62">
        <v>1</v>
      </c>
      <c r="S12" s="4" t="s">
        <v>106</v>
      </c>
      <c r="T12" s="4" t="b">
        <v>0</v>
      </c>
    </row>
    <row r="13" spans="1:20" x14ac:dyDescent="0.3">
      <c r="A13" s="82">
        <v>10050401</v>
      </c>
      <c r="B13" s="7">
        <f>INDEX('!참조_ENUM'!$V$3:$V$36,MATCH(C13,'!참조_ENUM'!$W$3:$W$36,0))</f>
        <v>108</v>
      </c>
      <c r="C13" s="33" t="s">
        <v>263</v>
      </c>
      <c r="D13" s="4">
        <f>INDEX('!참조_ENUM'!$Z$3:$Z$6,MATCH(E13,'!참조_ENUM'!$AA$3:$AA$6,0))</f>
        <v>1</v>
      </c>
      <c r="E13" s="33" t="s">
        <v>159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202</v>
      </c>
      <c r="L13" s="33" t="s">
        <v>274</v>
      </c>
      <c r="M13" s="4">
        <v>0</v>
      </c>
      <c r="N13" s="7">
        <v>0.5</v>
      </c>
      <c r="O13" s="4">
        <v>10000</v>
      </c>
      <c r="P13" s="7">
        <v>1</v>
      </c>
      <c r="Q13" s="7">
        <v>1E-3</v>
      </c>
      <c r="R13" s="7">
        <v>1</v>
      </c>
      <c r="S13" s="4" t="s">
        <v>233</v>
      </c>
      <c r="T13" s="4" t="b">
        <v>1</v>
      </c>
    </row>
    <row r="14" spans="1:20" x14ac:dyDescent="0.3">
      <c r="A14" s="82">
        <v>10060211</v>
      </c>
      <c r="B14" s="7">
        <f>INDEX('!참조_ENUM'!$V$3:$V$36,MATCH(C14,'!참조_ENUM'!$W$3:$W$36,0))</f>
        <v>112</v>
      </c>
      <c r="C14" s="33" t="s">
        <v>285</v>
      </c>
      <c r="D14" s="4">
        <f>INDEX('!참조_ENUM'!$Z$3:$Z$6,MATCH(E14,'!참조_ENUM'!$AA$3:$AA$6,0))</f>
        <v>1</v>
      </c>
      <c r="E14" s="33" t="s">
        <v>159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202</v>
      </c>
      <c r="L14" s="33" t="s">
        <v>274</v>
      </c>
      <c r="M14" s="4">
        <v>0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4" t="s">
        <v>129</v>
      </c>
      <c r="T14" s="4" t="b">
        <v>1</v>
      </c>
    </row>
    <row r="15" spans="1:20" x14ac:dyDescent="0.3">
      <c r="A15" s="82">
        <v>10060311</v>
      </c>
      <c r="B15" s="7">
        <f>INDEX('!참조_ENUM'!$V$3:$V$36,MATCH(C15,'!참조_ENUM'!$W$3:$W$36,0))</f>
        <v>110</v>
      </c>
      <c r="C15" s="33" t="s">
        <v>300</v>
      </c>
      <c r="D15" s="4">
        <f>INDEX('!참조_ENUM'!$Z$3:$Z$6,MATCH(E15,'!참조_ENUM'!$AA$3:$AA$6,0))</f>
        <v>1</v>
      </c>
      <c r="E15" s="33" t="s">
        <v>159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201</v>
      </c>
      <c r="L15" s="33" t="s">
        <v>271</v>
      </c>
      <c r="M15" s="4">
        <v>0</v>
      </c>
      <c r="N15" s="7">
        <v>0.2</v>
      </c>
      <c r="O15" s="4">
        <v>10000</v>
      </c>
      <c r="P15" s="7">
        <v>1</v>
      </c>
      <c r="Q15" s="7">
        <v>1E-3</v>
      </c>
      <c r="R15" s="7">
        <v>1</v>
      </c>
      <c r="S15" s="4" t="s">
        <v>129</v>
      </c>
      <c r="T15" s="4" t="b">
        <v>1</v>
      </c>
    </row>
    <row r="16" spans="1:20" x14ac:dyDescent="0.3">
      <c r="A16" s="82">
        <v>10060411</v>
      </c>
      <c r="B16" s="7">
        <f>INDEX('!참조_ENUM'!$V$3:$V$36,MATCH(C16,'!참조_ENUM'!$W$3:$W$36,0))</f>
        <v>112</v>
      </c>
      <c r="C16" s="33" t="s">
        <v>285</v>
      </c>
      <c r="D16" s="4">
        <f>INDEX('!참조_ENUM'!$Z$3:$Z$6,MATCH(E16,'!참조_ENUM'!$AA$3:$AA$6,0))</f>
        <v>1</v>
      </c>
      <c r="E16" s="33" t="s">
        <v>159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202</v>
      </c>
      <c r="L16" s="33" t="s">
        <v>274</v>
      </c>
      <c r="M16" s="4">
        <v>0</v>
      </c>
      <c r="N16" s="7">
        <v>0.2</v>
      </c>
      <c r="O16" s="4">
        <v>10000</v>
      </c>
      <c r="P16" s="7">
        <v>1</v>
      </c>
      <c r="Q16" s="7">
        <v>1E-3</v>
      </c>
      <c r="R16" s="7">
        <v>1</v>
      </c>
      <c r="S16" s="4" t="s">
        <v>129</v>
      </c>
      <c r="T16" s="4" t="b">
        <v>1</v>
      </c>
    </row>
    <row r="17" spans="1:20" x14ac:dyDescent="0.3">
      <c r="A17" s="82">
        <v>10060412</v>
      </c>
      <c r="B17" s="7">
        <f>INDEX('!참조_ENUM'!$V$3:$V$36,MATCH(C17,'!참조_ENUM'!$W$3:$W$36,0))</f>
        <v>110</v>
      </c>
      <c r="C17" s="33" t="s">
        <v>300</v>
      </c>
      <c r="D17" s="4">
        <f>INDEX('!참조_ENUM'!$Z$3:$Z$6,MATCH(E17,'!참조_ENUM'!$AA$3:$AA$6,0))</f>
        <v>1</v>
      </c>
      <c r="E17" s="33" t="s">
        <v>159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201</v>
      </c>
      <c r="L17" s="33" t="s">
        <v>271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4" t="s">
        <v>129</v>
      </c>
      <c r="T17" s="4" t="b">
        <v>1</v>
      </c>
    </row>
  </sheetData>
  <phoneticPr fontId="1" type="noConversion"/>
  <dataValidations count="1">
    <dataValidation type="list" allowBlank="1" showInputMessage="1" showErrorMessage="1" sqref="T5:T17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C5:C17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2024-02-20T09:51:27Z</dcterms:modified>
</cp:coreProperties>
</file>