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3A43DE5D-4F61-4EC0-890B-120F4EBF8F3D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'!참조'!$V$4:$V$36</definedName>
    <definedName name="me_chat_motion_data_id_value">'!참조'!$U$4:$U$36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U36" i="1" l="1"/>
  <c r="I5" i="5" l="1"/>
  <c r="J5" i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M6" i="5" l="1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I10" i="5" s="1"/>
  <c r="U8" i="1"/>
  <c r="I9" i="5" s="1"/>
  <c r="U7" i="1"/>
  <c r="I8" i="5" s="1"/>
  <c r="U6" i="1"/>
  <c r="I7" i="5" s="1"/>
  <c r="U5" i="1"/>
  <c r="I6" i="5" s="1"/>
  <c r="E10" i="4" l="1"/>
  <c r="E9" i="4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<sst xmlns="http://schemas.openxmlformats.org/spreadsheetml/2006/main" count="485" uniqueCount="236">
  <si>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</si>
  <si>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</si>
  <si>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</si>
  <si>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</si>
  <si>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</si>
  <si>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</si>
  <si>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</si>
  <si>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</si>
  <si>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</si>
  <si>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</si>
  <si>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</si>
  <si>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</si>
  <si>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</si>
  <si>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</si>
  <si>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</si>
  <si>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</si>
  <si>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</si>
  <si>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</si>
  <si>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</si>
  <si>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</si>
  <si>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</si>
  <si>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</si>
  <si>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</si>
  <si>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</si>
  <si>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</si>
  <si>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</si>
  <si>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</si>
  <si>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</si>
  <si>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</si>
  <si>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</si>
  <si>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</si>
  <si>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</si>
  <si>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</si>
  <si>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</si>
  <si>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</si>
  <si>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</si>
  <si>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</si>
  <si>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</si>
  <si>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</si>
  <si>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</si>
  <si>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</si>
  <si>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</si>
  <si>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</si>
  <si>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</si>
  <si>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</si>
  <si>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</si>
  <si>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</si>
  <si>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</si>
  <si>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</si>
  <si>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</si>
  <si>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</si>
  <si>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</si>
  <si>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</si>
  <si>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</si>
  <si>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</si>
  <si>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</si>
  <si>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</si>
  <si>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</si>
  <si>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</si>
  <si>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</si>
  <si>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</si>
  <si>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</si>
  <si>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</si>
  <si>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</si>
  <si>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</si>
  <si>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</si>
  <si>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</si>
  <si>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</si>
  <si>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</si>
  <si>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</si>
  <si>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</si>
  <si>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</si>
  <si>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</si>
  <si>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</si>
  <si>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</si>
  <si>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</si>
  <si>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</si>
  <si>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</si>
  <si>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</si>
  <si>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</si>
  <si>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</si>
  <si>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</si>
  <si>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</si>
  <si>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</si>
  <si>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</si>
  <si>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</si>
  <si>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</si>
  <si>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</si>
  <si>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</si>
  <si>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</si>
  <si>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</si>
  <si>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</si>
  <si>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</si>
  <si>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</si>
  <si>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</si>
  <si>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</si>
  <si>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</si>
  <si>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</si>
  <si>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</si>
  <si>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</si>
  <si>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</si>
  <si>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</si>
  <si>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</si>
  <si>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</si>
  <si>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</si>
  <si>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</si>
  <si>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</si>
  <si>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</si>
  <si>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</si>
  <si>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</si>
  <si>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</si>
  <si>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</si>
  <si>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</si>
  <si>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</si>
  <si>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</si>
  <si>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</si>
  <si>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</si>
  <si>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</si>
  <si>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</si>
  <si>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</si>
  <si>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</si>
  <si>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</si>
  <si>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</si>
  <si>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</si>
  <si>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</si>
  <si>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</si>
  <si>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</si>
  <si>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</si>
  <si>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</si>
  <si>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</si>
  <si>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</si>
  <si>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</si>
  <si>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</si>
  <si>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</si>
  <si>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</si>
  <si>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</si>
  <si>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</si>
  <si>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</si>
  <si>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</si>
  <si>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</si>
  <si>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</si>
  <si>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</si>
  <si>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</si>
  <si>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</si>
  <si>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</si>
  <si>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</si>
  <si>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</si>
  <si>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</si>
  <si>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</si>
  <si>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</si>
  <si>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</si>
  <si>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</si>
  <si>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</si>
  <si>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</si>
  <si>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</si>
  <si>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</si>
  <si>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</si>
  <si>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</si>
  <si>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</si>
  <si>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</si>
  <si>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</si>
  <si>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</si>
  <si>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</si>
  <si>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</si>
  <si>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</si>
  <si>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</si>
  <si>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</si>
  <si>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</si>
  <si>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</si>
  <si>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</si>
  <si>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</si>
  <si>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</si>
  <si>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</si>
  <si>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</si>
  <si>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</si>
  <si>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</si>
  <si>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</si>
  <si>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</si>
  <si>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</si>
  <si>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</si>
  <si>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</si>
  <si>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</si>
  <si>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</si>
  <si>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</si>
  <si>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</si>
  <si>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</si>
  <si>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</si>
  <si>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</si>
  <si>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</si>
  <si>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</si>
  <si>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</si>
  <si>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</si>
  <si>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</si>
  <si>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</si>
  <si>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</si>
  <si>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</si>
  <si>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</si>
  <si>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</si>
  <si>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</si>
  <si>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</si>
  <si>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</si>
  <si>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</si>
  <si>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</si>
  <si>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</si>
  <si>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</si>
  <si>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</si>
  <si>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</si>
  <si>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</si>
  <si>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</si>
  <si>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</si>
  <si>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</si>
  <si>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</si>
  <si>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</si>
  <si>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</si>
  <si>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</si>
  <si>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</si>
  <si>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</si>
  <si>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</si>
  <si>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</si>
  <si>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</si>
  <si>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</si>
  <si>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</si>
  <si>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</si>
  <si>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</si>
  <si>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</si>
  <si>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ENUM:TOUCH_BODY_TYPE:NONE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</si>
  <si>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</si>
  <si>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</si>
  <si>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</si>
  <si>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</si>
  <si>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</si>
  <si>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Assets/AssetResources/Prefabs/Memorial/Lucia/Dev_UI_Lucia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</si>
  <si>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</si>
  <si>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</si>
  <si>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</si>
  <si>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4 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</si>
</sst>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>
        <row r="1">
          <cell r="A1" t="str">
            <v>INEQUALITY_TYPE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2" workbookViewId="0">
      <selection activeCell="E9" sqref="E9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226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162</v>
      </c>
      <c r="X1" s="76" t="s">
        <v>164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163</v>
      </c>
      <c r="V2" s="1"/>
      <c r="X2" s="5" t="s">
        <v>165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190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191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192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193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194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195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196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197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198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199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200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201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202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203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204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205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206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207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208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209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210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211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212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213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214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215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216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217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218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219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220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221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234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E5" sqref="E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156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88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230</v>
      </c>
      <c r="F4" s="17" t="s">
        <v>228</v>
      </c>
      <c r="G4" s="17" t="s">
        <v>229</v>
      </c>
    </row>
    <row r="5" spans="1:7" ht="16.5" customHeight="1">
      <c r="A5" s="99">
        <v>10100</v>
      </c>
      <c r="B5" s="99" t="s">
        <v>94</v>
      </c>
      <c r="C5" s="18">
        <v>1010001</v>
      </c>
      <c r="D5" s="97" t="s">
        <v>95</v>
      </c>
      <c r="E5" s="19" t="s">
        <v>231</v>
      </c>
      <c r="F5" s="19"/>
      <c r="G5" s="19"/>
    </row>
    <row r="6" spans="1:7" ht="16.5" customHeight="1">
      <c r="A6" s="100">
        <v>10100</v>
      </c>
      <c r="B6" s="100" t="s">
        <v>94</v>
      </c>
      <c r="C6" s="20">
        <v>1010051</v>
      </c>
      <c r="D6" s="98" t="s">
        <v>96</v>
      </c>
      <c r="E6" s="21" t="s">
        <v>161</v>
      </c>
      <c r="F6" s="21" t="s">
        <v>97</v>
      </c>
      <c r="G6" s="21" t="s">
        <v>97</v>
      </c>
    </row>
    <row r="7" spans="1:7" ht="16.5" customHeight="1">
      <c r="A7" s="99">
        <v>10101</v>
      </c>
      <c r="B7" s="99" t="s">
        <v>98</v>
      </c>
      <c r="C7" s="18">
        <v>1010101</v>
      </c>
      <c r="D7" s="97" t="s">
        <v>99</v>
      </c>
      <c r="E7" s="19" t="s">
        <v>161</v>
      </c>
      <c r="F7" s="19"/>
      <c r="G7" s="19"/>
    </row>
    <row r="8" spans="1:7" ht="16.5" customHeight="1">
      <c r="A8" s="100">
        <v>10101</v>
      </c>
      <c r="B8" s="100" t="s">
        <v>98</v>
      </c>
      <c r="C8" s="20">
        <v>1010151</v>
      </c>
      <c r="D8" s="98" t="s">
        <v>100</v>
      </c>
      <c r="E8" s="21" t="s">
        <v>161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F7" sqref="F7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157</v>
      </c>
      <c r="B1" s="1"/>
      <c r="C1" s="22"/>
      <c r="D1" s="22"/>
      <c r="E1" s="22"/>
      <c r="F1" s="22"/>
      <c r="G1" s="1"/>
    </row>
    <row r="2" spans="1:11" ht="16.5" customHeight="1">
      <c r="A2" s="8" t="s">
        <v>101</v>
      </c>
      <c r="B2" s="8" t="s">
        <v>84</v>
      </c>
      <c r="C2" s="8" t="s">
        <v>102</v>
      </c>
      <c r="D2" s="8" t="s">
        <v>103</v>
      </c>
      <c r="E2" s="27" t="s">
        <v>104</v>
      </c>
      <c r="F2" s="27" t="s">
        <v>111</v>
      </c>
      <c r="I2" s="22"/>
      <c r="J2" s="13"/>
      <c r="K2" s="13"/>
    </row>
    <row r="3" spans="1:11" ht="16.5" customHeight="1">
      <c r="A3" s="15" t="s">
        <v>88</v>
      </c>
      <c r="B3" s="15" t="s">
        <v>89</v>
      </c>
      <c r="C3" s="15" t="s">
        <v>224</v>
      </c>
      <c r="D3" s="15" t="s">
        <v>89</v>
      </c>
      <c r="E3" s="29" t="s">
        <v>88</v>
      </c>
      <c r="F3" s="29" t="s">
        <v>89</v>
      </c>
      <c r="I3" s="13"/>
      <c r="J3" s="13"/>
      <c r="K3" s="23"/>
    </row>
    <row r="4" spans="1:11" ht="16.5" customHeight="1" thickBot="1">
      <c r="A4" s="17" t="s">
        <v>92</v>
      </c>
      <c r="B4" s="17" t="s">
        <v>93</v>
      </c>
      <c r="C4" s="17" t="s">
        <v>105</v>
      </c>
      <c r="D4" s="17" t="s">
        <v>106</v>
      </c>
      <c r="E4" s="17" t="s">
        <v>107</v>
      </c>
      <c r="F4" s="17" t="s">
        <v>116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95</v>
      </c>
      <c r="C5" s="91">
        <f t="shared" ref="C5:C16" ca="1" si="1">INDEX(LOVE_LEVEL_TYPE_value, MATCH(OFFSET(C5, 0, 1), LOVE_LEVEL_TYPE_comment, 0))</f>
        <v>1</v>
      </c>
      <c r="D5" s="94" t="s">
        <v>16</v>
      </c>
      <c r="E5" s="91">
        <f t="shared" ref="E5:E16" ca="1" si="2">INDEX(l2d_skin_ani_state_id, MATCH(OFFSET(E5, 0, 1), l2d_skin_ani_state_info, 0))</f>
        <v>10100011</v>
      </c>
      <c r="F5" s="78" t="s">
        <v>166</v>
      </c>
      <c r="I5" s="22"/>
      <c r="K5" s="13"/>
    </row>
    <row r="6" spans="1:11" ht="16.5" customHeight="1">
      <c r="A6" s="89">
        <f t="shared" ca="1" si="0"/>
        <v>1010001</v>
      </c>
      <c r="B6" s="95" t="s">
        <v>95</v>
      </c>
      <c r="C6" s="92">
        <f t="shared" ca="1" si="1"/>
        <v>2</v>
      </c>
      <c r="D6" s="95" t="s">
        <v>21</v>
      </c>
      <c r="E6" s="92">
        <f t="shared" ca="1" si="2"/>
        <v>10100011</v>
      </c>
      <c r="F6" s="79" t="s">
        <v>166</v>
      </c>
      <c r="I6" s="13"/>
      <c r="K6" s="13"/>
    </row>
    <row r="7" spans="1:11" ht="16.5" customHeight="1">
      <c r="A7" s="89">
        <f t="shared" ca="1" si="0"/>
        <v>1010001</v>
      </c>
      <c r="B7" s="95" t="s">
        <v>95</v>
      </c>
      <c r="C7" s="92">
        <f t="shared" ca="1" si="1"/>
        <v>3</v>
      </c>
      <c r="D7" s="95" t="s">
        <v>26</v>
      </c>
      <c r="E7" s="92">
        <f t="shared" ca="1" si="2"/>
        <v>10100011</v>
      </c>
      <c r="F7" s="79" t="s">
        <v>166</v>
      </c>
      <c r="I7" s="13"/>
      <c r="K7" s="13"/>
    </row>
    <row r="8" spans="1:11" ht="16.5" customHeight="1">
      <c r="A8" s="89">
        <f t="shared" ca="1" si="0"/>
        <v>1010001</v>
      </c>
      <c r="B8" s="95" t="s">
        <v>95</v>
      </c>
      <c r="C8" s="92">
        <f t="shared" ca="1" si="1"/>
        <v>4</v>
      </c>
      <c r="D8" s="95" t="s">
        <v>32</v>
      </c>
      <c r="E8" s="92">
        <f t="shared" ca="1" si="2"/>
        <v>10100011</v>
      </c>
      <c r="F8" s="79" t="s">
        <v>166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95</v>
      </c>
      <c r="C9" s="92">
        <f t="shared" ca="1" si="1"/>
        <v>5</v>
      </c>
      <c r="D9" s="95" t="s">
        <v>37</v>
      </c>
      <c r="E9" s="92">
        <f t="shared" ca="1" si="2"/>
        <v>10100015</v>
      </c>
      <c r="F9" s="79" t="s">
        <v>170</v>
      </c>
    </row>
    <row r="10" spans="1:11" ht="16.5" customHeight="1" thickBot="1">
      <c r="A10" s="90">
        <f t="shared" ca="1" si="0"/>
        <v>1010051</v>
      </c>
      <c r="B10" s="96" t="s">
        <v>96</v>
      </c>
      <c r="C10" s="93">
        <f t="shared" ca="1" si="1"/>
        <v>5</v>
      </c>
      <c r="D10" s="96" t="s">
        <v>37</v>
      </c>
      <c r="E10" s="93">
        <f t="shared" ca="1" si="2"/>
        <v>10100515</v>
      </c>
      <c r="F10" s="80" t="s">
        <v>181</v>
      </c>
    </row>
    <row r="11" spans="1:11" ht="16.5" customHeight="1">
      <c r="A11" s="88">
        <f t="shared" ca="1" si="0"/>
        <v>1010101</v>
      </c>
      <c r="B11" s="94" t="s">
        <v>99</v>
      </c>
      <c r="C11" s="91">
        <f t="shared" ca="1" si="1"/>
        <v>1</v>
      </c>
      <c r="D11" s="94" t="s">
        <v>16</v>
      </c>
      <c r="E11" s="91">
        <f t="shared" ca="1" si="2"/>
        <v>10101011</v>
      </c>
      <c r="F11" s="78" t="s">
        <v>171</v>
      </c>
    </row>
    <row r="12" spans="1:11" ht="16.5" customHeight="1">
      <c r="A12" s="89">
        <f t="shared" ca="1" si="0"/>
        <v>1010101</v>
      </c>
      <c r="B12" s="95" t="s">
        <v>99</v>
      </c>
      <c r="C12" s="92">
        <f t="shared" ca="1" si="1"/>
        <v>2</v>
      </c>
      <c r="D12" s="95" t="s">
        <v>21</v>
      </c>
      <c r="E12" s="92">
        <f t="shared" ca="1" si="2"/>
        <v>10101011</v>
      </c>
      <c r="F12" s="79" t="s">
        <v>171</v>
      </c>
    </row>
    <row r="13" spans="1:11" ht="16.5" customHeight="1">
      <c r="A13" s="89">
        <f t="shared" ca="1" si="0"/>
        <v>1010101</v>
      </c>
      <c r="B13" s="95" t="s">
        <v>99</v>
      </c>
      <c r="C13" s="92">
        <f t="shared" ca="1" si="1"/>
        <v>3</v>
      </c>
      <c r="D13" s="95" t="s">
        <v>26</v>
      </c>
      <c r="E13" s="92">
        <f t="shared" ca="1" si="2"/>
        <v>10101013</v>
      </c>
      <c r="F13" s="79" t="s">
        <v>173</v>
      </c>
    </row>
    <row r="14" spans="1:11" ht="16.5" customHeight="1">
      <c r="A14" s="89">
        <f t="shared" ca="1" si="0"/>
        <v>1010101</v>
      </c>
      <c r="B14" s="95" t="s">
        <v>99</v>
      </c>
      <c r="C14" s="92">
        <f t="shared" ca="1" si="1"/>
        <v>4</v>
      </c>
      <c r="D14" s="95" t="s">
        <v>32</v>
      </c>
      <c r="E14" s="92">
        <f t="shared" ca="1" si="2"/>
        <v>10101013</v>
      </c>
      <c r="F14" s="79" t="s">
        <v>173</v>
      </c>
    </row>
    <row r="15" spans="1:11" ht="16.5" customHeight="1">
      <c r="A15" s="89">
        <f t="shared" ca="1" si="0"/>
        <v>1010101</v>
      </c>
      <c r="B15" s="95" t="s">
        <v>99</v>
      </c>
      <c r="C15" s="92">
        <f t="shared" ca="1" si="1"/>
        <v>5</v>
      </c>
      <c r="D15" s="95" t="s">
        <v>37</v>
      </c>
      <c r="E15" s="92">
        <f t="shared" ca="1" si="2"/>
        <v>10101015</v>
      </c>
      <c r="F15" s="79" t="s">
        <v>175</v>
      </c>
    </row>
    <row r="16" spans="1:11" ht="16.5" customHeight="1" thickBot="1">
      <c r="A16" s="90">
        <f t="shared" ca="1" si="0"/>
        <v>1010151</v>
      </c>
      <c r="B16" s="96" t="s">
        <v>100</v>
      </c>
      <c r="C16" s="93">
        <f t="shared" ca="1" si="1"/>
        <v>5</v>
      </c>
      <c r="D16" s="96" t="s">
        <v>37</v>
      </c>
      <c r="E16" s="93">
        <f t="shared" ca="1" si="2"/>
        <v>10101515</v>
      </c>
      <c r="F16" s="80" t="s">
        <v>186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G6" sqref="G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158</v>
      </c>
      <c r="B1" s="1"/>
      <c r="C1" s="1"/>
      <c r="D1" s="1"/>
    </row>
    <row r="2" spans="1:8" ht="36.75" customHeight="1">
      <c r="A2" s="14" t="s">
        <v>108</v>
      </c>
      <c r="B2" s="14" t="s">
        <v>109</v>
      </c>
      <c r="C2" s="8" t="s">
        <v>110</v>
      </c>
      <c r="D2" s="27" t="s">
        <v>111</v>
      </c>
      <c r="E2" s="8" t="s">
        <v>112</v>
      </c>
      <c r="F2" s="8" t="s">
        <v>187</v>
      </c>
      <c r="G2" s="8" t="s">
        <v>113</v>
      </c>
    </row>
    <row r="3" spans="1:8" ht="16.5" customHeight="1">
      <c r="A3" s="28" t="s">
        <v>89</v>
      </c>
      <c r="B3" s="28" t="s">
        <v>89</v>
      </c>
      <c r="C3" s="29" t="s">
        <v>88</v>
      </c>
      <c r="D3" s="29" t="s">
        <v>89</v>
      </c>
      <c r="E3" s="29" t="s">
        <v>160</v>
      </c>
      <c r="F3" s="29" t="s">
        <v>188</v>
      </c>
      <c r="G3" s="29" t="s">
        <v>160</v>
      </c>
    </row>
    <row r="4" spans="1:8" ht="16.5" customHeight="1">
      <c r="A4" s="16" t="s">
        <v>115</v>
      </c>
      <c r="B4" s="16" t="s">
        <v>106</v>
      </c>
      <c r="C4" s="17" t="s">
        <v>107</v>
      </c>
      <c r="D4" s="17" t="s">
        <v>116</v>
      </c>
      <c r="E4" s="17" t="s">
        <v>117</v>
      </c>
      <c r="F4" s="17" t="s">
        <v>189</v>
      </c>
      <c r="G4" s="17" t="s">
        <v>113</v>
      </c>
    </row>
    <row r="5" spans="1:8" ht="16.5" customHeight="1" thickBot="1">
      <c r="A5" s="119" t="s">
        <v>118</v>
      </c>
      <c r="B5" s="120" t="s">
        <v>16</v>
      </c>
      <c r="C5" s="31">
        <v>10100011</v>
      </c>
      <c r="D5" s="83" t="s">
        <v>167</v>
      </c>
      <c r="E5" s="101">
        <f t="shared" ref="E5:E20" ca="1" si="0">INDEX(me_chat_motion_data_id_value, MATCH(OFFSET(E5, 0, 1), me_chat_motion_data_id_comment, 0))</f>
        <v>10000001</v>
      </c>
      <c r="F5" s="30" t="s">
        <v>233</v>
      </c>
      <c r="G5" s="32" t="str">
        <f>C5&amp;"01"</f>
        <v>1010001101</v>
      </c>
    </row>
    <row r="6" spans="1:8" ht="16.5" customHeight="1">
      <c r="A6" s="121" t="s">
        <v>118</v>
      </c>
      <c r="B6" s="122" t="s">
        <v>26</v>
      </c>
      <c r="C6" s="34">
        <v>10100013</v>
      </c>
      <c r="D6" s="84" t="s">
        <v>169</v>
      </c>
      <c r="E6" s="102">
        <f t="shared" ca="1" si="0"/>
        <v>10000001</v>
      </c>
      <c r="F6" s="30" t="s">
        <v>233</v>
      </c>
      <c r="G6" s="35" t="str">
        <f>C6&amp;"03"</f>
        <v>1010001303</v>
      </c>
    </row>
    <row r="7" spans="1:8" ht="16.5" customHeight="1" thickBot="1">
      <c r="A7" s="123" t="s">
        <v>118</v>
      </c>
      <c r="B7" s="124" t="s">
        <v>37</v>
      </c>
      <c r="C7" s="37">
        <v>10100015</v>
      </c>
      <c r="D7" s="85" t="s">
        <v>170</v>
      </c>
      <c r="E7" s="103">
        <f t="shared" ca="1" si="0"/>
        <v>1200002018</v>
      </c>
      <c r="F7" s="36" t="s">
        <v>218</v>
      </c>
      <c r="G7" s="38" t="str">
        <f>C7&amp;"05"</f>
        <v>1010001505</v>
      </c>
    </row>
    <row r="8" spans="1:8" ht="16.5" customHeight="1" thickBot="1">
      <c r="A8" s="119" t="s">
        <v>120</v>
      </c>
      <c r="B8" s="120" t="s">
        <v>37</v>
      </c>
      <c r="C8" s="31">
        <v>10100511</v>
      </c>
      <c r="D8" s="86" t="s">
        <v>177</v>
      </c>
      <c r="E8" s="101">
        <f t="shared" ca="1" si="0"/>
        <v>1200002018</v>
      </c>
      <c r="F8" s="30" t="s">
        <v>218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120</v>
      </c>
      <c r="B9" s="120" t="s">
        <v>37</v>
      </c>
      <c r="C9" s="31">
        <v>10100512</v>
      </c>
      <c r="D9" s="86" t="s">
        <v>178</v>
      </c>
      <c r="E9" s="101">
        <f t="shared" ca="1" si="0"/>
        <v>1200002018</v>
      </c>
      <c r="F9" s="30" t="s">
        <v>218</v>
      </c>
      <c r="G9" s="32" t="str">
        <f t="shared" si="1"/>
        <v>1010051201</v>
      </c>
      <c r="H9" s="13"/>
    </row>
    <row r="10" spans="1:8" ht="16.5" customHeight="1" thickBot="1">
      <c r="A10" s="119" t="s">
        <v>120</v>
      </c>
      <c r="B10" s="120" t="s">
        <v>37</v>
      </c>
      <c r="C10" s="31">
        <v>10100513</v>
      </c>
      <c r="D10" s="86" t="s">
        <v>179</v>
      </c>
      <c r="E10" s="101">
        <f t="shared" ca="1" si="0"/>
        <v>1200002018</v>
      </c>
      <c r="F10" s="30" t="s">
        <v>218</v>
      </c>
      <c r="G10" s="32" t="str">
        <f t="shared" si="1"/>
        <v>1010051301</v>
      </c>
      <c r="H10" s="13"/>
    </row>
    <row r="11" spans="1:8" ht="16.5" customHeight="1" thickBot="1">
      <c r="A11" s="119" t="s">
        <v>120</v>
      </c>
      <c r="B11" s="120" t="s">
        <v>37</v>
      </c>
      <c r="C11" s="31">
        <v>10100514</v>
      </c>
      <c r="D11" s="86" t="s">
        <v>180</v>
      </c>
      <c r="E11" s="101">
        <f t="shared" ca="1" si="0"/>
        <v>1200002018</v>
      </c>
      <c r="F11" s="30" t="s">
        <v>218</v>
      </c>
      <c r="G11" s="32" t="str">
        <f t="shared" si="1"/>
        <v>1010051401</v>
      </c>
      <c r="H11" s="13"/>
    </row>
    <row r="12" spans="1:8" ht="16.5" customHeight="1" thickBot="1">
      <c r="A12" s="119" t="s">
        <v>120</v>
      </c>
      <c r="B12" s="120" t="s">
        <v>37</v>
      </c>
      <c r="C12" s="31">
        <v>10100515</v>
      </c>
      <c r="D12" s="86" t="s">
        <v>181</v>
      </c>
      <c r="E12" s="101">
        <f t="shared" ca="1" si="0"/>
        <v>1200002018</v>
      </c>
      <c r="F12" s="30" t="s">
        <v>218</v>
      </c>
      <c r="G12" s="32" t="str">
        <f t="shared" si="1"/>
        <v>1010051501</v>
      </c>
    </row>
    <row r="13" spans="1:8" ht="16.5" customHeight="1">
      <c r="A13" s="119" t="s">
        <v>121</v>
      </c>
      <c r="B13" s="120" t="s">
        <v>16</v>
      </c>
      <c r="C13" s="31">
        <v>10101011</v>
      </c>
      <c r="D13" s="83" t="s">
        <v>172</v>
      </c>
      <c r="E13" s="101">
        <f t="shared" ca="1" si="0"/>
        <v>1200002018</v>
      </c>
      <c r="F13" s="30" t="s">
        <v>218</v>
      </c>
      <c r="G13" s="32" t="str">
        <f t="shared" si="1"/>
        <v>1010101101</v>
      </c>
    </row>
    <row r="14" spans="1:8" ht="16.5" customHeight="1">
      <c r="A14" s="121" t="s">
        <v>121</v>
      </c>
      <c r="B14" s="122" t="s">
        <v>26</v>
      </c>
      <c r="C14" s="34">
        <v>10101013</v>
      </c>
      <c r="D14" s="84" t="s">
        <v>174</v>
      </c>
      <c r="E14" s="102">
        <f t="shared" ca="1" si="0"/>
        <v>1200002018</v>
      </c>
      <c r="F14" s="33" t="s">
        <v>218</v>
      </c>
      <c r="G14" s="35" t="str">
        <f>C14&amp;"03"</f>
        <v>1010101303</v>
      </c>
    </row>
    <row r="15" spans="1:8" ht="16.5" customHeight="1" thickBot="1">
      <c r="A15" s="123" t="s">
        <v>121</v>
      </c>
      <c r="B15" s="124" t="s">
        <v>37</v>
      </c>
      <c r="C15" s="37">
        <v>10101015</v>
      </c>
      <c r="D15" s="85" t="s">
        <v>176</v>
      </c>
      <c r="E15" s="103">
        <f t="shared" ca="1" si="0"/>
        <v>1200002018</v>
      </c>
      <c r="F15" s="36" t="s">
        <v>218</v>
      </c>
      <c r="G15" s="38" t="str">
        <f>C15&amp;"05"</f>
        <v>1010101505</v>
      </c>
    </row>
    <row r="16" spans="1:8" ht="16.5" customHeight="1" thickBot="1">
      <c r="A16" s="119" t="s">
        <v>122</v>
      </c>
      <c r="B16" s="120" t="s">
        <v>37</v>
      </c>
      <c r="C16" s="31">
        <v>10101511</v>
      </c>
      <c r="D16" s="86" t="s">
        <v>182</v>
      </c>
      <c r="E16" s="101">
        <f t="shared" ca="1" si="0"/>
        <v>1200002018</v>
      </c>
      <c r="F16" s="30" t="s">
        <v>218</v>
      </c>
      <c r="G16" s="32" t="str">
        <f t="shared" ref="G16:G20" si="2">C16&amp;"01"</f>
        <v>1010151101</v>
      </c>
    </row>
    <row r="17" spans="1:7" ht="16.5" customHeight="1" thickBot="1">
      <c r="A17" s="119" t="s">
        <v>122</v>
      </c>
      <c r="B17" s="120" t="s">
        <v>37</v>
      </c>
      <c r="C17" s="31">
        <v>10101512</v>
      </c>
      <c r="D17" s="86" t="s">
        <v>183</v>
      </c>
      <c r="E17" s="101">
        <f t="shared" ca="1" si="0"/>
        <v>1200002018</v>
      </c>
      <c r="F17" s="30" t="s">
        <v>218</v>
      </c>
      <c r="G17" s="32" t="str">
        <f t="shared" si="2"/>
        <v>1010151201</v>
      </c>
    </row>
    <row r="18" spans="1:7" ht="16.5" customHeight="1" thickBot="1">
      <c r="A18" s="119" t="s">
        <v>122</v>
      </c>
      <c r="B18" s="120" t="s">
        <v>37</v>
      </c>
      <c r="C18" s="31">
        <v>10101513</v>
      </c>
      <c r="D18" s="86" t="s">
        <v>184</v>
      </c>
      <c r="E18" s="101">
        <f t="shared" ca="1" si="0"/>
        <v>1200002018</v>
      </c>
      <c r="F18" s="30" t="s">
        <v>218</v>
      </c>
      <c r="G18" s="32" t="str">
        <f t="shared" si="2"/>
        <v>1010151301</v>
      </c>
    </row>
    <row r="19" spans="1:7" ht="16.5" customHeight="1" thickBot="1">
      <c r="A19" s="119" t="s">
        <v>122</v>
      </c>
      <c r="B19" s="120" t="s">
        <v>37</v>
      </c>
      <c r="C19" s="31">
        <v>10101514</v>
      </c>
      <c r="D19" s="86" t="s">
        <v>185</v>
      </c>
      <c r="E19" s="101">
        <f t="shared" ca="1" si="0"/>
        <v>1200002018</v>
      </c>
      <c r="F19" s="30" t="s">
        <v>218</v>
      </c>
      <c r="G19" s="32" t="str">
        <f t="shared" si="2"/>
        <v>1010151401</v>
      </c>
    </row>
    <row r="20" spans="1:7" ht="16.5" customHeight="1" thickBot="1">
      <c r="A20" s="125" t="s">
        <v>122</v>
      </c>
      <c r="B20" s="126" t="s">
        <v>37</v>
      </c>
      <c r="C20" s="40">
        <v>10101515</v>
      </c>
      <c r="D20" s="87" t="s">
        <v>186</v>
      </c>
      <c r="E20" s="104">
        <f t="shared" ca="1" si="0"/>
        <v>1200002018</v>
      </c>
      <c r="F20" s="39" t="s">
        <v>218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abSelected="1" workbookViewId="0">
      <selection activeCell="A8" sqref="A8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159</v>
      </c>
    </row>
    <row r="2" spans="1:14" ht="16.5">
      <c r="A2" s="8" t="s">
        <v>113</v>
      </c>
      <c r="B2" s="14" t="s">
        <v>84</v>
      </c>
      <c r="C2" s="28" t="s">
        <v>109</v>
      </c>
      <c r="D2" s="28" t="s">
        <v>123</v>
      </c>
      <c r="E2" s="8" t="s">
        <v>124</v>
      </c>
      <c r="F2" s="8" t="s">
        <v>124</v>
      </c>
      <c r="G2" s="8" t="s">
        <v>125</v>
      </c>
      <c r="H2" s="8" t="s">
        <v>125</v>
      </c>
      <c r="I2" s="8" t="s">
        <v>126</v>
      </c>
      <c r="J2" s="8" t="s">
        <v>127</v>
      </c>
      <c r="K2" s="8" t="s">
        <v>128</v>
      </c>
      <c r="L2" s="9" t="s">
        <v>129</v>
      </c>
      <c r="M2" s="8" t="s">
        <v>130</v>
      </c>
      <c r="N2" s="8" t="s">
        <v>223</v>
      </c>
    </row>
    <row r="3" spans="1:14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225</v>
      </c>
      <c r="F3" s="15" t="s">
        <v>89</v>
      </c>
      <c r="G3" s="15" t="s">
        <v>227</v>
      </c>
      <c r="H3" s="15" t="s">
        <v>89</v>
      </c>
      <c r="I3" s="15" t="s">
        <v>232</v>
      </c>
      <c r="J3" s="15" t="s">
        <v>89</v>
      </c>
      <c r="K3" s="15" t="s">
        <v>232</v>
      </c>
      <c r="L3" s="9" t="s">
        <v>89</v>
      </c>
      <c r="M3" s="29" t="s">
        <v>88</v>
      </c>
      <c r="N3" s="29" t="s">
        <v>188</v>
      </c>
    </row>
    <row r="4" spans="1:14" ht="17.25" thickBot="1">
      <c r="A4" s="17" t="s">
        <v>113</v>
      </c>
      <c r="B4" s="43" t="s">
        <v>93</v>
      </c>
      <c r="C4" s="44" t="s">
        <v>106</v>
      </c>
      <c r="D4" s="44" t="s">
        <v>116</v>
      </c>
      <c r="E4" s="17" t="s">
        <v>131</v>
      </c>
      <c r="F4" s="46" t="s">
        <v>132</v>
      </c>
      <c r="G4" s="46" t="s">
        <v>133</v>
      </c>
      <c r="H4" s="46" t="s">
        <v>134</v>
      </c>
      <c r="I4" s="46" t="s">
        <v>135</v>
      </c>
      <c r="J4" s="46" t="s">
        <v>136</v>
      </c>
      <c r="K4" s="48" t="s">
        <v>137</v>
      </c>
      <c r="L4" s="47" t="s">
        <v>138</v>
      </c>
      <c r="M4" s="46" t="s">
        <v>139</v>
      </c>
      <c r="N4" s="46" t="s">
        <v>222</v>
      </c>
    </row>
    <row r="5" spans="1:14" ht="16.5">
      <c r="A5" s="31">
        <v>1010001101</v>
      </c>
      <c r="B5" s="108" t="s">
        <v>95</v>
      </c>
      <c r="C5" s="109" t="s">
        <v>16</v>
      </c>
      <c r="D5" s="109" t="s">
        <v>119</v>
      </c>
      <c r="E5" s="105">
        <f t="shared" ref="E5:E10" ca="1" si="0">INDEX(TOUCH_BODY_TYPE_value, MATCH(OFFSET(E5, 0, 1), TOUCH_BODY_TYPE_comment, 0))</f>
        <v>4</v>
      </c>
      <c r="F5" s="51" t="s">
        <v>235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1200002004</v>
      </c>
      <c r="J5" s="52" t="s">
        <v>204</v>
      </c>
      <c r="K5" s="105">
        <v>0</v>
      </c>
      <c r="L5" s="52" t="s">
        <v>140</v>
      </c>
      <c r="M5" s="105">
        <f t="shared" ref="M5:M10" ca="1" si="2">INDEX(l2d_skin_ani_state_id, MATCH(OFFSET(M5, 0, 1), l2d_skin_ani_state_info, 0))</f>
        <v>10100011</v>
      </c>
      <c r="N5" s="81" t="s">
        <v>166</v>
      </c>
    </row>
    <row r="6" spans="1:14" ht="16.5">
      <c r="A6" s="34">
        <v>1010001101</v>
      </c>
      <c r="B6" s="110" t="s">
        <v>95</v>
      </c>
      <c r="C6" s="111" t="s">
        <v>16</v>
      </c>
      <c r="D6" s="112" t="s">
        <v>119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1200002005</v>
      </c>
      <c r="J6" s="55" t="s">
        <v>205</v>
      </c>
      <c r="K6" s="106">
        <v>0</v>
      </c>
      <c r="L6" s="55" t="s">
        <v>140</v>
      </c>
      <c r="M6" s="106">
        <f t="shared" ca="1" si="2"/>
        <v>10100011</v>
      </c>
      <c r="N6" s="77" t="s">
        <v>166</v>
      </c>
    </row>
    <row r="7" spans="1:14" ht="17.25" thickBot="1">
      <c r="A7" s="58">
        <v>1010001101</v>
      </c>
      <c r="B7" s="110" t="s">
        <v>95</v>
      </c>
      <c r="C7" s="113" t="s">
        <v>16</v>
      </c>
      <c r="D7" s="114" t="s">
        <v>119</v>
      </c>
      <c r="E7" s="106">
        <f t="shared" ca="1" si="0"/>
        <v>6</v>
      </c>
      <c r="F7" s="54" t="s">
        <v>42</v>
      </c>
      <c r="G7" s="106">
        <f t="shared" ca="1" si="1"/>
        <v>1</v>
      </c>
      <c r="H7" s="55" t="s">
        <v>14</v>
      </c>
      <c r="I7" s="106">
        <f t="shared" ca="1" si="3"/>
        <v>1200002006</v>
      </c>
      <c r="J7" s="55" t="s">
        <v>206</v>
      </c>
      <c r="K7" s="106">
        <v>0</v>
      </c>
      <c r="L7" s="55" t="s">
        <v>140</v>
      </c>
      <c r="M7" s="106">
        <f t="shared" ca="1" si="2"/>
        <v>10100011</v>
      </c>
      <c r="N7" s="77" t="s">
        <v>166</v>
      </c>
    </row>
    <row r="8" spans="1:14" ht="16.5">
      <c r="A8" s="31">
        <v>1010001303</v>
      </c>
      <c r="B8" s="115" t="s">
        <v>95</v>
      </c>
      <c r="C8" s="111" t="s">
        <v>26</v>
      </c>
      <c r="D8" s="116" t="s">
        <v>119</v>
      </c>
      <c r="E8" s="105">
        <f t="shared" ca="1" si="0"/>
        <v>4</v>
      </c>
      <c r="F8" s="51" t="s">
        <v>235</v>
      </c>
      <c r="G8" s="105">
        <f t="shared" ca="1" si="1"/>
        <v>1</v>
      </c>
      <c r="H8" s="52" t="s">
        <v>14</v>
      </c>
      <c r="I8" s="105">
        <f t="shared" ca="1" si="3"/>
        <v>1200002004</v>
      </c>
      <c r="J8" s="52" t="s">
        <v>204</v>
      </c>
      <c r="K8" s="105">
        <v>0</v>
      </c>
      <c r="L8" s="52" t="s">
        <v>141</v>
      </c>
      <c r="M8" s="105">
        <f t="shared" ca="1" si="2"/>
        <v>10100013</v>
      </c>
      <c r="N8" s="81" t="s">
        <v>168</v>
      </c>
    </row>
    <row r="9" spans="1:14" ht="16.5">
      <c r="A9" s="34">
        <v>1010001303</v>
      </c>
      <c r="B9" s="110" t="s">
        <v>95</v>
      </c>
      <c r="C9" s="109" t="s">
        <v>26</v>
      </c>
      <c r="D9" s="114" t="s">
        <v>119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1200002005</v>
      </c>
      <c r="J9" s="55" t="s">
        <v>205</v>
      </c>
      <c r="K9" s="106">
        <v>0</v>
      </c>
      <c r="L9" s="55" t="s">
        <v>142</v>
      </c>
      <c r="M9" s="106">
        <f t="shared" ca="1" si="2"/>
        <v>10100013</v>
      </c>
      <c r="N9" s="77" t="s">
        <v>168</v>
      </c>
    </row>
    <row r="10" spans="1:14" ht="17.25" thickBot="1">
      <c r="A10" s="62">
        <v>1010001303</v>
      </c>
      <c r="B10" s="117" t="s">
        <v>95</v>
      </c>
      <c r="C10" s="113" t="s">
        <v>26</v>
      </c>
      <c r="D10" s="118" t="s">
        <v>119</v>
      </c>
      <c r="E10" s="107">
        <f t="shared" ca="1" si="0"/>
        <v>6</v>
      </c>
      <c r="F10" s="64" t="s">
        <v>42</v>
      </c>
      <c r="G10" s="107">
        <f t="shared" ca="1" si="1"/>
        <v>1</v>
      </c>
      <c r="H10" s="65" t="s">
        <v>14</v>
      </c>
      <c r="I10" s="107">
        <f t="shared" ca="1" si="3"/>
        <v>1200002006</v>
      </c>
      <c r="J10" s="55" t="s">
        <v>206</v>
      </c>
      <c r="K10" s="107">
        <v>0</v>
      </c>
      <c r="L10" s="65" t="s">
        <v>142</v>
      </c>
      <c r="M10" s="107">
        <f t="shared" ca="1" si="2"/>
        <v>10100013</v>
      </c>
      <c r="N10" s="82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I9" sqref="I9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159</v>
      </c>
    </row>
    <row r="2" spans="1:25" ht="34.5" customHeight="1">
      <c r="A2" s="27" t="s">
        <v>113</v>
      </c>
      <c r="B2" s="68" t="s">
        <v>84</v>
      </c>
      <c r="C2" s="69" t="s">
        <v>143</v>
      </c>
      <c r="D2" s="69" t="s">
        <v>123</v>
      </c>
      <c r="E2" s="27" t="s">
        <v>124</v>
      </c>
      <c r="F2" s="70" t="s">
        <v>124</v>
      </c>
      <c r="G2" s="27" t="s">
        <v>125</v>
      </c>
      <c r="H2" s="70" t="s">
        <v>125</v>
      </c>
      <c r="I2" s="27" t="s">
        <v>126</v>
      </c>
      <c r="J2" s="70" t="s">
        <v>127</v>
      </c>
      <c r="K2" s="27" t="s">
        <v>128</v>
      </c>
      <c r="L2" s="70" t="s">
        <v>129</v>
      </c>
      <c r="M2" s="27" t="s">
        <v>144</v>
      </c>
      <c r="N2" s="27" t="s">
        <v>130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114</v>
      </c>
      <c r="J3" s="9" t="s">
        <v>89</v>
      </c>
      <c r="K3" s="15" t="s">
        <v>114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113</v>
      </c>
      <c r="B4" s="43" t="s">
        <v>93</v>
      </c>
      <c r="C4" s="44" t="s">
        <v>145</v>
      </c>
      <c r="D4" s="44" t="s">
        <v>116</v>
      </c>
      <c r="E4" s="17" t="s">
        <v>131</v>
      </c>
      <c r="F4" s="45" t="s">
        <v>132</v>
      </c>
      <c r="G4" s="46" t="s">
        <v>133</v>
      </c>
      <c r="H4" s="47" t="s">
        <v>134</v>
      </c>
      <c r="I4" s="46" t="s">
        <v>135</v>
      </c>
      <c r="J4" s="47" t="s">
        <v>136</v>
      </c>
      <c r="K4" s="48" t="s">
        <v>137</v>
      </c>
      <c r="L4" s="47" t="s">
        <v>138</v>
      </c>
      <c r="M4" s="48" t="s">
        <v>146</v>
      </c>
      <c r="N4" s="46" t="s">
        <v>139</v>
      </c>
    </row>
    <row r="5" spans="1:25" ht="16.5">
      <c r="A5" s="72">
        <v>1010051101</v>
      </c>
      <c r="B5" s="24" t="s">
        <v>96</v>
      </c>
      <c r="C5" s="73" t="s">
        <v>147</v>
      </c>
      <c r="D5" s="61" t="s">
        <v>119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148</v>
      </c>
      <c r="D6" s="60" t="s">
        <v>119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148</v>
      </c>
      <c r="D7" s="60" t="s">
        <v>119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149</v>
      </c>
      <c r="D8" s="60" t="s">
        <v>119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150</v>
      </c>
      <c r="D9" s="60" t="s">
        <v>119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151</v>
      </c>
      <c r="D10" s="49" t="s">
        <v>119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152</v>
      </c>
      <c r="D11" s="49" t="s">
        <v>119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153</v>
      </c>
      <c r="D12" s="49" t="s">
        <v>119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154</v>
      </c>
      <c r="C13" s="49" t="s">
        <v>153</v>
      </c>
      <c r="D13" s="49" t="s">
        <v>119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155</v>
      </c>
      <c r="C14" s="59" t="s">
        <v>153</v>
      </c>
      <c r="D14" s="59" t="s">
        <v>119</v>
      </c>
      <c r="E14" s="63">
        <f t="array" ref="E14">INDEX('!참조'!$F$3:$F$30,MATCH(F14,'!참조'!$G$3:$G$30,0))</f>
        <v>20</v>
      </c>
      <c r="F14" s="64" t="s">
        <v>81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2024-01-25T02:26:42Z</dcterms:modified>
</cp:coreProperties>
</file>