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haneb\Desktop\R repo\"/>
    </mc:Choice>
  </mc:AlternateContent>
  <xr:revisionPtr revIDLastSave="0" documentId="8_{5D633E70-FE5D-4B1B-B5F0-E96DB9FFA50E}" xr6:coauthVersionLast="47" xr6:coauthVersionMax="47" xr10:uidLastSave="{00000000-0000-0000-0000-000000000000}"/>
  <bookViews>
    <workbookView xWindow="-120" yWindow="-120" windowWidth="29040" windowHeight="15840" activeTab="3" xr2:uid="{659798E9-DB25-4939-8578-1308F5E9CD5E}"/>
  </bookViews>
  <sheets>
    <sheet name="N0 - Express" sheetId="1" r:id="rId1"/>
    <sheet name="V0 - Express" sheetId="2" r:id="rId2"/>
    <sheet name="Dispersion Requirement" sheetId="3" r:id="rId3"/>
    <sheet name="eParcel Express ex Mel" sheetId="4" r:id="rId4"/>
    <sheet name="eParcel Express ex Syd" sheetId="5" r:id="rId5"/>
  </sheets>
  <externalReferences>
    <externalReference r:id="rId6"/>
    <externalReference r:id="rId7"/>
    <externalReference r:id="rId8"/>
  </externalReferences>
  <definedNames>
    <definedName name="__1__123Graph_ACHART_1" localSheetId="3" hidden="1">#REF!</definedName>
    <definedName name="__1__123Graph_ACHART_1" localSheetId="4" hidden="1">#REF!</definedName>
    <definedName name="__1__123Graph_ACHART_1" hidden="1">#REF!</definedName>
    <definedName name="__123Graph_A" localSheetId="3" hidden="1">[1]KMA!#REF!</definedName>
    <definedName name="__123Graph_A" localSheetId="4" hidden="1">[1]KMA!#REF!</definedName>
    <definedName name="__123Graph_A" hidden="1">[1]KMA!#REF!</definedName>
    <definedName name="__2__123Graph_ACHART_2" localSheetId="3" hidden="1">#REF!</definedName>
    <definedName name="__2__123Graph_ACHART_2" localSheetId="4" hidden="1">#REF!</definedName>
    <definedName name="__2__123Graph_ACHART_2" hidden="1">#REF!</definedName>
    <definedName name="__3__123Graph_BCHART_1" localSheetId="3" hidden="1">#REF!</definedName>
    <definedName name="__3__123Graph_BCHART_1" localSheetId="4" hidden="1">#REF!</definedName>
    <definedName name="__3__123Graph_BCHART_1" hidden="1">#REF!</definedName>
    <definedName name="__4__123Graph_BCHART_2" hidden="1">#REF!</definedName>
    <definedName name="__5__123Graph_XCHART_2" hidden="1">#REF!</definedName>
    <definedName name="__IntlFixup" hidden="1">TRUE</definedName>
    <definedName name="_1__123Graph_ACHART_1" hidden="1">#REF!</definedName>
    <definedName name="_2__123Graph_ACHART_2" hidden="1">#REF!</definedName>
    <definedName name="_3__123Graph_BCHART_1" hidden="1">#REF!</definedName>
    <definedName name="_4__123Graph_BCHART_2" hidden="1">#REF!</definedName>
    <definedName name="_5__123Graph_XCHART_2" hidden="1">#REF!</definedName>
    <definedName name="_Fill" hidden="1">#REF!</definedName>
    <definedName name="_Key1" hidden="1">#REF!</definedName>
    <definedName name="_Key2" hidden="1">#REF!</definedName>
    <definedName name="_Order1" hidden="1">255</definedName>
    <definedName name="_Order2" hidden="1">255</definedName>
    <definedName name="_Parse_In" hidden="1">#REF!</definedName>
    <definedName name="_Sort" hidden="1">#REF!</definedName>
    <definedName name="_Table1_In1" hidden="1">#REF!</definedName>
    <definedName name="_Table1_Out" hidden="1">#REF!</definedName>
    <definedName name="_TMAutoChartCount" hidden="1">1</definedName>
    <definedName name="aaaaaaaaaaaa" localSheetId="3" hidden="1">{"SALES",#N/A,FALSE,"SALES";"EXPENSES",#N/A,FALSE,"EXPENSES";"REMUN",#N/A,FALSE,"REMUN"}</definedName>
    <definedName name="aaaaaaaaaaaa" localSheetId="4" hidden="1">{"SALES",#N/A,FALSE,"SALES";"EXPENSES",#N/A,FALSE,"EXPENSES";"REMUN",#N/A,FALSE,"REMUN"}</definedName>
    <definedName name="aaaaaaaaaaaa" hidden="1">{"SALES",#N/A,FALSE,"SALES";"EXPENSES",#N/A,FALSE,"EXPENSES";"REMUN",#N/A,FALSE,"REMUN"}</definedName>
    <definedName name="Access_Button" hidden="1">"CODS_Worksheet_Abram_List"</definedName>
    <definedName name="AccessDatabase" hidden="1">"G:\Reports\Blue Book\Bb99P12CHECK.mdb"</definedName>
    <definedName name="asdf" localSheetId="3" hidden="1">{"SALES",#N/A,FALSE,"SALES";"EXPENSES",#N/A,FALSE,"EXPENSES";"REMUN",#N/A,FALSE,"REMUN"}</definedName>
    <definedName name="asdf" localSheetId="4" hidden="1">{"SALES",#N/A,FALSE,"SALES";"EXPENSES",#N/A,FALSE,"EXPENSES";"REMUN",#N/A,FALSE,"REMUN"}</definedName>
    <definedName name="asdf" hidden="1">{"SALES",#N/A,FALSE,"SALES";"EXPENSES",#N/A,FALSE,"EXPENSES";"REMUN",#N/A,FALSE,"REMUN"}</definedName>
    <definedName name="blah" hidden="1">#REF!</definedName>
    <definedName name="ccc" localSheetId="3" hidden="1">{"SALES",#N/A,FALSE,"SALES";"EXPENSES",#N/A,FALSE,"EXPENSES";"REMUN",#N/A,FALSE,"REMUN"}</definedName>
    <definedName name="ccc" localSheetId="4" hidden="1">{"SALES",#N/A,FALSE,"SALES";"EXPENSES",#N/A,FALSE,"EXPENSES";"REMUN",#N/A,FALSE,"REMUN"}</definedName>
    <definedName name="ccc" hidden="1">{"SALES",#N/A,FALSE,"SALES";"EXPENSES",#N/A,FALSE,"EXPENSES";"REMUN",#N/A,FALSE,"REMUN"}</definedName>
    <definedName name="CIQWBGuid" hidden="1">"410aa7c7-7579-4b94-a2d9-be83804820e2"</definedName>
    <definedName name="Data.Dump" hidden="1">OFFSET([2]!Data.Top.Left,1,0)</definedName>
    <definedName name="dd" localSheetId="3" hidden="1">{"Page 1",#N/A,FALSE,"Sheet1";"Page 2",#N/A,FALSE,"Sheet1"}</definedName>
    <definedName name="dd" localSheetId="4" hidden="1">{"Page 1",#N/A,FALSE,"Sheet1";"Page 2",#N/A,FALSE,"Sheet1"}</definedName>
    <definedName name="dd" hidden="1">{"Page 1",#N/A,FALSE,"Sheet1";"Page 2",#N/A,FALSE,"Sheet1"}</definedName>
    <definedName name="DDD" localSheetId="3" hidden="1">{"SALES",#N/A,FALSE,"SALES";"EXPENSES",#N/A,FALSE,"EXPENSES";"REMUN",#N/A,FALSE,"REMUN"}</definedName>
    <definedName name="DDD" localSheetId="4" hidden="1">{"SALES",#N/A,FALSE,"SALES";"EXPENSES",#N/A,FALSE,"EXPENSES";"REMUN",#N/A,FALSE,"REMUN"}</definedName>
    <definedName name="DDD" hidden="1">{"SALES",#N/A,FALSE,"SALES";"EXPENSES",#N/A,FALSE,"EXPENSES";"REMUN",#N/A,FALSE,"REMUN"}</definedName>
    <definedName name="dddd" localSheetId="3" hidden="1">{"SALES",#N/A,FALSE,"SALES";"EXPENSES",#N/A,FALSE,"EXPENSES";"REMUN",#N/A,FALSE,"REMUN"}</definedName>
    <definedName name="dddd" localSheetId="4" hidden="1">{"SALES",#N/A,FALSE,"SALES";"EXPENSES",#N/A,FALSE,"EXPENSES";"REMUN",#N/A,FALSE,"REMUN"}</definedName>
    <definedName name="dddd" hidden="1">{"SALES",#N/A,FALSE,"SALES";"EXPENSES",#N/A,FALSE,"EXPENSES";"REMUN",#N/A,FALSE,"REMUN"}</definedName>
    <definedName name="dddddd" localSheetId="3" hidden="1">{"Page 1",#N/A,FALSE,"Sheet1";"Page 2",#N/A,FALSE,"Sheet1"}</definedName>
    <definedName name="dddddd" localSheetId="4" hidden="1">{"Page 1",#N/A,FALSE,"Sheet1";"Page 2",#N/A,FALSE,"Sheet1"}</definedName>
    <definedName name="dddddd" hidden="1">{"Page 1",#N/A,FALSE,"Sheet1";"Page 2",#N/A,FALSE,"Sheet1"}</definedName>
    <definedName name="DME_BeforeCloseCompleted" hidden="1">"False"</definedName>
    <definedName name="DME_Dirty" hidden="1">"False"</definedName>
    <definedName name="DME_DocumentFlags" hidden="1">"1"</definedName>
    <definedName name="DME_DocumentID" hidden="1">"::ODMA\DME-MSE\GLS-136281"</definedName>
    <definedName name="DME_DocumentOpened" hidden="1">"True"</definedName>
    <definedName name="DME_DocumentTitle" hidden="1">"GLS-136281 - ADRG Op Plan 2001V3 GR revised"</definedName>
    <definedName name="DME_LocalFile" hidden="1">"True"</definedName>
    <definedName name="DME_NextWindowNumber" hidden="1">"2"</definedName>
    <definedName name="dudu" hidden="1">#REF!</definedName>
    <definedName name="eeeeeeeeeeeeeeeeeeeee" localSheetId="3" hidden="1">{"SALES",#N/A,FALSE,"SALES";"EXPENSES",#N/A,FALSE,"EXPENSES";"REMUN",#N/A,FALSE,"REMUN"}</definedName>
    <definedName name="eeeeeeeeeeeeeeeeeeeee" localSheetId="4" hidden="1">{"SALES",#N/A,FALSE,"SALES";"EXPENSES",#N/A,FALSE,"EXPENSES";"REMUN",#N/A,FALSE,"REMUN"}</definedName>
    <definedName name="eeeeeeeeeeeeeeeeeeeee" hidden="1">{"SALES",#N/A,FALSE,"SALES";"EXPENSES",#N/A,FALSE,"EXPENSES";"REMUN",#N/A,FALSE,"REMUN"}</definedName>
    <definedName name="eeeeeeeeeeeeeeeeeeeeeeeeee" localSheetId="3" hidden="1">{"SALES",#N/A,FALSE,"SALES";"EXPENSES",#N/A,FALSE,"EXPENSES";"REMUN",#N/A,FALSE,"REMUN"}</definedName>
    <definedName name="eeeeeeeeeeeeeeeeeeeeeeeeee" localSheetId="4" hidden="1">{"SALES",#N/A,FALSE,"SALES";"EXPENSES",#N/A,FALSE,"EXPENSES";"REMUN",#N/A,FALSE,"REMUN"}</definedName>
    <definedName name="eeeeeeeeeeeeeeeeeeeeeeeeee" hidden="1">{"SALES",#N/A,FALSE,"SALES";"EXPENSES",#N/A,FALSE,"EXPENSES";"REMUN",#N/A,FALSE,"REMUN"}</definedName>
    <definedName name="EV__LASTREFTIME__" hidden="1">39716.7893287037</definedName>
    <definedName name="FFFFFFFFFFFFFFFFFFFFF" localSheetId="3" hidden="1">{"SALES",#N/A,FALSE,"SALES";"EXPENSES",#N/A,FALSE,"EXPENSES";"REMUN",#N/A,FALSE,"REMUN"}</definedName>
    <definedName name="FFFFFFFFFFFFFFFFFFFFF" localSheetId="4" hidden="1">{"SALES",#N/A,FALSE,"SALES";"EXPENSES",#N/A,FALSE,"EXPENSES";"REMUN",#N/A,FALSE,"REMUN"}</definedName>
    <definedName name="FFFFFFFFFFFFFFFFFFFFF" hidden="1">{"SALES",#N/A,FALSE,"SALES";"EXPENSES",#N/A,FALSE,"EXPENSES";"REMUN",#N/A,FALSE,"REMUN"}</definedName>
    <definedName name="Fill" hidden="1">#REF!</definedName>
    <definedName name="ggggg" localSheetId="3" hidden="1">{"SALES",#N/A,FALSE,"SALES";"EXPENSES",#N/A,FALSE,"EXPENSES";"REMUN",#N/A,FALSE,"REMUN"}</definedName>
    <definedName name="ggggg" localSheetId="4" hidden="1">{"SALES",#N/A,FALSE,"SALES";"EXPENSES",#N/A,FALSE,"EXPENSES";"REMUN",#N/A,FALSE,"REMUN"}</definedName>
    <definedName name="ggggg" hidden="1">{"SALES",#N/A,FALSE,"SALES";"EXPENSES",#N/A,FALSE,"EXPENSES";"REMUN",#N/A,FALSE,"REMUN"}</definedName>
    <definedName name="HTML_CodePage" hidden="1">1252</definedName>
    <definedName name="HTML_Control" localSheetId="3" hidden="1">{"'Leverage'!$B$2:$M$418"}</definedName>
    <definedName name="HTML_Control" localSheetId="4" hidden="1">{"'Leverage'!$B$2:$M$418"}</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HTML1_1" hidden="1">"[indices.xls]MEMO!$A$3:$S$72"</definedName>
    <definedName name="HTML1_10" hidden="1">""</definedName>
    <definedName name="HTML1_11" hidden="1">-4146</definedName>
    <definedName name="HTML1_12" hidden="1">"C:\Stephen\HTML Files\IND9712.htm"</definedName>
    <definedName name="HTML1_2" hidden="1">1</definedName>
    <definedName name="HTML1_3" hidden="1">"December 1997 Indices"</definedName>
    <definedName name="HTML1_4" hidden="1">""</definedName>
    <definedName name="HTML1_5" hidden="1">""</definedName>
    <definedName name="HTML1_6" hidden="1">-4146</definedName>
    <definedName name="HTML1_7" hidden="1">-4146</definedName>
    <definedName name="HTML1_8" hidden="1">"15-Jan-98"</definedName>
    <definedName name="HTML1_9" hidden="1">"Stephen Howard"</definedName>
    <definedName name="HTML2_1" hidden="1">"[indices.xls]MEMO!$A$3:$S$46"</definedName>
    <definedName name="HTML2_10" hidden="1">""</definedName>
    <definedName name="HTML2_11" hidden="1">1</definedName>
    <definedName name="HTML2_12" hidden="1">"c:\IND.htm"</definedName>
    <definedName name="HTML2_2" hidden="1">1</definedName>
    <definedName name="HTML2_3" hidden="1">"indices"</definedName>
    <definedName name="HTML2_4" hidden="1">"MEMO"</definedName>
    <definedName name="HTML2_5" hidden="1">""</definedName>
    <definedName name="HTML2_6" hidden="1">-4146</definedName>
    <definedName name="HTML2_7" hidden="1">-4146</definedName>
    <definedName name="HTML2_8" hidden="1">"22-Jan-98"</definedName>
    <definedName name="HTML2_9" hidden="1">"Stephen Howard"</definedName>
    <definedName name="HTMLCount" hidden="1">2</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"01/24/2012 00:08:19"</definedName>
    <definedName name="IQ_NTM" hidden="1">6000</definedName>
    <definedName name="IQ_QTD" hidden="1">750000</definedName>
    <definedName name="IQ_SHAREOUTSTANDING" hidden="1">"c1347"</definedName>
    <definedName name="IQ_TODAY" hidden="1">0</definedName>
    <definedName name="IQ_WEEK" hidden="1">50000</definedName>
    <definedName name="IQ_YTD" hidden="1">3000</definedName>
    <definedName name="IQ_YTDMONTH" hidden="1">130000</definedName>
    <definedName name="Josh" hidden="1">0</definedName>
    <definedName name="Josh2" hidden="1">"43KZS2G93IHH0HNTT3EZ6WLXZ"</definedName>
    <definedName name="Matt" hidden="1">0</definedName>
    <definedName name="NATCON_DEC" localSheetId="3" hidden="1">{"NAT1",#N/A,FALSE,"NAT";"NAT2",#N/A,FALSE,"NAT";"NSW1",#N/A,FALSE,"NSW";"NSW2",#N/A,FALSE,"NSW";"VIC1",#N/A,FALSE,"VIC";"VIC2",#N/A,FALSE,"VIC";"QLD1",#N/A,FALSE,"QLD";"QLD2",#N/A,FALSE,"QLD";"WA1",#N/A,FALSE,"WA";"WA2",#N/A,FALSE,"WA";"SA1",#N/A,FALSE,"SA";"SA2",#N/A,FALSE,"SA"}</definedName>
    <definedName name="NATCON_DEC" localSheetId="4" hidden="1">{"NAT1",#N/A,FALSE,"NAT";"NAT2",#N/A,FALSE,"NAT";"NSW1",#N/A,FALSE,"NSW";"NSW2",#N/A,FALSE,"NSW";"VIC1",#N/A,FALSE,"VIC";"VIC2",#N/A,FALSE,"VIC";"QLD1",#N/A,FALSE,"QLD";"QLD2",#N/A,FALSE,"QLD";"WA1",#N/A,FALSE,"WA";"WA2",#N/A,FALSE,"WA";"SA1",#N/A,FALSE,"SA";"SA2",#N/A,FALSE,"SA"}</definedName>
    <definedName name="NATCON_DEC" hidden="1">{"NAT1",#N/A,FALSE,"NAT";"NAT2",#N/A,FALSE,"NAT";"NSW1",#N/A,FALSE,"NSW";"NSW2",#N/A,FALSE,"NSW";"VIC1",#N/A,FALSE,"VIC";"VIC2",#N/A,FALSE,"VIC";"QLD1",#N/A,FALSE,"QLD";"QLD2",#N/A,FALSE,"QLD";"WA1",#N/A,FALSE,"WA";"WA2",#N/A,FALSE,"WA";"SA1",#N/A,FALSE,"SA";"SA2",#N/A,FALSE,"SA"}</definedName>
    <definedName name="new" hidden="1">#REF!</definedName>
    <definedName name="Ownership" hidden="1">OFFSET([2]!Data.Top.Left,1,0)</definedName>
    <definedName name="Parcels" localSheetId="3" hidden="1">{#N/A,#N/A,FALSE,"BDA's"}</definedName>
    <definedName name="Parcels" localSheetId="4" hidden="1">{#N/A,#N/A,FALSE,"BDA's"}</definedName>
    <definedName name="Parcels" hidden="1">{#N/A,#N/A,FALSE,"BDA's"}</definedName>
    <definedName name="_xlnm.Print_Area" localSheetId="0">'N0 - Express'!$A$1:$O$75</definedName>
    <definedName name="_xlnm.Print_Area" localSheetId="1">'V0 - Express'!$A$1:$O$75</definedName>
    <definedName name="rrrrrrrrrrrrrrrrrrr" localSheetId="3" hidden="1">{"SALES",#N/A,FALSE,"SALES";"EXPENSES",#N/A,FALSE,"EXPENSES";"REMUN",#N/A,FALSE,"REMUN"}</definedName>
    <definedName name="rrrrrrrrrrrrrrrrrrr" localSheetId="4" hidden="1">{"SALES",#N/A,FALSE,"SALES";"EXPENSES",#N/A,FALSE,"EXPENSES";"REMUN",#N/A,FALSE,"REMUN"}</definedName>
    <definedName name="rrrrrrrrrrrrrrrrrrr" hidden="1">{"SALES",#N/A,FALSE,"SALES";"EXPENSES",#N/A,FALSE,"EXPENSES";"REMUN",#N/A,FALSE,"REMUN"}</definedName>
    <definedName name="rrrrrrrrrrrrrrrrrrrrrrrrr" localSheetId="3" hidden="1">{"SALES",#N/A,FALSE,"SALES";"EXPENSES",#N/A,FALSE,"EXPENSES";"REMUN",#N/A,FALSE,"REMUN"}</definedName>
    <definedName name="rrrrrrrrrrrrrrrrrrrrrrrrr" localSheetId="4" hidden="1">{"SALES",#N/A,FALSE,"SALES";"EXPENSES",#N/A,FALSE,"EXPENSES";"REMUN",#N/A,FALSE,"REMUN"}</definedName>
    <definedName name="rrrrrrrrrrrrrrrrrrrrrrrrr" hidden="1">{"SALES",#N/A,FALSE,"SALES";"EXPENSES",#N/A,FALSE,"EXPENSES";"REMUN",#N/A,FALSE,"REMUN"}</definedName>
    <definedName name="SAPBEXhrIndnt" hidden="1">"Wide"</definedName>
    <definedName name="SAPBEXrevision" hidden="1">1</definedName>
    <definedName name="SAPBEXsysID" hidden="1">"B1P"</definedName>
    <definedName name="SAPBEXwbID" hidden="1">"3ZW08B3P3P57YO9T8QN3IMK2T"</definedName>
    <definedName name="SAPsysID" hidden="1">"708C5W7SBKP804JT78WJ0JNKI"</definedName>
    <definedName name="SAPwbID" hidden="1">"ARS"</definedName>
    <definedName name="TTTTTTTTTTTTTTTTT" localSheetId="3" hidden="1">{"SALES",#N/A,FALSE,"SALES";"EXPENSES",#N/A,FALSE,"EXPENSES";"REMUN",#N/A,FALSE,"REMUN"}</definedName>
    <definedName name="TTTTTTTTTTTTTTTTT" localSheetId="4" hidden="1">{"SALES",#N/A,FALSE,"SALES";"EXPENSES",#N/A,FALSE,"EXPENSES";"REMUN",#N/A,FALSE,"REMUN"}</definedName>
    <definedName name="TTTTTTTTTTTTTTTTT" hidden="1">{"SALES",#N/A,FALSE,"SALES";"EXPENSES",#N/A,FALSE,"EXPENSES";"REMUN",#N/A,FALSE,"REMUN"}</definedName>
    <definedName name="tttttttttttttttttttttttttttttt" localSheetId="3" hidden="1">{"SALES",#N/A,FALSE,"SALES";"EXPENSES",#N/A,FALSE,"EXPENSES";"REMUN",#N/A,FALSE,"REMUN"}</definedName>
    <definedName name="tttttttttttttttttttttttttttttt" localSheetId="4" hidden="1">{"SALES",#N/A,FALSE,"SALES";"EXPENSES",#N/A,FALSE,"EXPENSES";"REMUN",#N/A,FALSE,"REMUN"}</definedName>
    <definedName name="tttttttttttttttttttttttttttttt" hidden="1">{"SALES",#N/A,FALSE,"SALES";"EXPENSES",#N/A,FALSE,"EXPENSES";"REMUN",#N/A,FALSE,"REMUN"}</definedName>
    <definedName name="UNI_AA_VERSION" hidden="1">"150.2.0"</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OUTLIERS" hidden="1">32</definedName>
    <definedName name="UNI_PRES_POST" hidden="1">256</definedName>
    <definedName name="UNI_PRES_PRIOR" hidden="1">2048</definedName>
    <definedName name="UNI_PRES_RECENT" hidden="1">1024</definedName>
    <definedName name="UNI_PRES_STATIC" hidden="1">128</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pdated" hidden="1">#REF!</definedName>
    <definedName name="uuuuuuuuuuuuuuuuuuuuuu" localSheetId="3" hidden="1">{"SALES",#N/A,FALSE,"SALES";"EXPENSES",#N/A,FALSE,"EXPENSES";"REMUN",#N/A,FALSE,"REMUN"}</definedName>
    <definedName name="uuuuuuuuuuuuuuuuuuuuuu" localSheetId="4" hidden="1">{"SALES",#N/A,FALSE,"SALES";"EXPENSES",#N/A,FALSE,"EXPENSES";"REMUN",#N/A,FALSE,"REMUN"}</definedName>
    <definedName name="uuuuuuuuuuuuuuuuuuuuuu" hidden="1">{"SALES",#N/A,FALSE,"SALES";"EXPENSES",#N/A,FALSE,"EXPENSES";"REMUN",#N/A,FALSE,"REMUN"}</definedName>
    <definedName name="wrn.ADMIN." localSheetId="3" hidden="1">{"ADMIN 1",#N/A,FALSE,"Admin";"ADMIN 2",#N/A,FALSE,"Admin";"ADMIN 3",#N/A,FALSE,"Admin";"ADMIN 4",#N/A,FALSE,"Admin";"ADMIN 5",#N/A,FALSE,"Admin"}</definedName>
    <definedName name="wrn.ADMIN." localSheetId="4" hidden="1">{"ADMIN 1",#N/A,FALSE,"Admin";"ADMIN 2",#N/A,FALSE,"Admin";"ADMIN 3",#N/A,FALSE,"Admin";"ADMIN 4",#N/A,FALSE,"Admin";"ADMIN 5",#N/A,FALSE,"Admin"}</definedName>
    <definedName name="wrn.ADMIN." hidden="1">{"ADMIN 1",#N/A,FALSE,"Admin";"ADMIN 2",#N/A,FALSE,"Admin";"ADMIN 3",#N/A,FALSE,"Admin";"ADMIN 4",#N/A,FALSE,"Admin";"ADMIN 5",#N/A,FALSE,"Admin"}</definedName>
    <definedName name="wrn.agency." localSheetId="3" hidden="1">{#N/A,#N/A,FALSE,"Agency"}</definedName>
    <definedName name="wrn.agency." localSheetId="4" hidden="1">{#N/A,#N/A,FALSE,"Agency"}</definedName>
    <definedName name="wrn.agency." hidden="1">{#N/A,#N/A,FALSE,"Agency"}</definedName>
    <definedName name="wrn.ALL." localSheetId="3" hidden="1">{"VERSION",#N/A,TRUE,"Version";"CORP PL",#N/A,TRUE,"Corporate";"CORP COP",#N/A,TRUE,"Corporate";"CORP UGRND",#N/A,TRUE,"Corporate";"CORP MLP",#N/A,TRUE,"Corporate";"CORP JACCOLETTI",#N/A,TRUE,"Corporate";"CORP SATELLITES",#N/A,TRUE,"Corporate";"CORP TREATMENT",#N/A,TRUE,"Corporate";"SUMMARY 1",#N/A,TRUE,"Corporate";"SUMMARY 2",#N/A,TRUE,"Corporate";"SUMMARY 3",#N/A,TRUE,"Corporate";"UGRND 1",#N/A,TRUE,"Corporate";"UGRND 2",#N/A,TRUE,"Corporate";"UGRND 3",#N/A,TRUE,"Corporate";"UGRND 4",#N/A,TRUE,"Corporate";"UGRND 5",#N/A,TRUE,"Corporate";"UGRND 6",#N/A,TRUE,"Corporate";"UGRND 7",#N/A,TRUE,"Corporate";"UGRND 8",#N/A,TRUE,"Corporate";"UGRND 9",#N/A,TRUE,"Corporate";"UGRND 10",#N/A,TRUE,"Corporate";"MLP 1",#N/A,TRUE,"Corporate";"MLP 2",#N/A,TRUE,"Corporate";"MLP 3",#N/A,TRUE,"Corporate";"MLP 4",#N/A,TRUE,"Corporate";"MLP 5",#N/A,TRUE,"Corporate";"MLP 6",#N/A,TRUE,"Corporate";"MLP 7",#N/A,TRUE,"Corporate";"MLP 8",#N/A,TRUE,"Corporate";"MLP 9",#N/A,TRUE,"Corporate";"MLP 10",#N/A,TRUE,"Corporate";"JACC 1",#N/A,TRUE,"Corporate";"JACC 2",#N/A,TRUE,"Corporate";"JACC 3",#N/A,TRUE,"Corporate";"JACC 4",#N/A,TRUE,"Corporate";"JACC 5",#N/A,TRUE,"Corporate";"JACC 6",#N/A,TRUE,"Corporate";"JACC 7",#N/A,TRUE,"Corporate";"JACC 8",#N/A,TRUE,"Corporate";"SATT 1",#N/A,TRUE,"Corporate";"SATT 1_2",#N/A,TRUE,"Corporate";"SATT 2",#N/A,TRUE,"Corporate";"SATT 3",#N/A,TRUE,"Corporate";"SATT 4",#N/A,TRUE,"Corporate";"SATT 5",#N/A,TRUE,"Corporate";"SATT 6",#N/A,TRUE,"Corporate";"SATT 7",#N/A,TRUE,"Corporate";"SURFACE HAUL",#N/A,TRUE,"Corporate";"MLM 1",#N/A,TRUE,"Corporate";"MLM 2",#N/A,TRUE,"Corporate";"MLM 3",#N/A,TRUE,"Corporate";"MLM 4",#N/A,TRUE,"Corporate";"MLM 5",#N/A,TRUE,"Corporate";"MLM 6",#N/A,TRUE,"Corporate";"MLM 7",#N/A,TRUE,"Corporate";"MLM 8",#N/A,TRUE,"Corporate";"MLM 9",#N/A,TRUE,"Corporate";"MLM 10",#N/A,TRUE,"Corporate";"MLM 11",#N/A,TRUE,"Corporate";"ADMIN 1",#N/A,TRUE,"Corporate";"ADMIN 2",#N/A,TRUE,"Corporate";"ADMIN 3",#N/A,TRUE,"Corporate";"ADMIN 4",#N/A,TRUE,"Corporate";"ADMIN 5",#N/A,TRUE,"Corporate";"NON CASH 1",#N/A,TRUE,"Corporate";"NON CASH 2",#N/A,TRUE,"Corporate";"NON CASH 3",#N/A,TRUE,"Corporate";"NON CASH 4",#N/A,TRUE,"Corporate";"NON CASH 5",#N/A,TRUE,"Corporate";"NON CASH 6",#N/A,TRUE,"Corporate";"NON CASH 7",#N/A,TRUE,"Corporate";"CAPITAL 1",#N/A,TRUE,"Corporate";"CAPITAL 2",#N/A,TRUE,"Corporate";"CAPITAL 3",#N/A,TRUE,"Corporate";"CAPITAL 4",#N/A,TRUE,"Corporate";"MANNING 1",#N/A,TRUE,"Corporate";"MANNING 2",#N/A,TRUE,"Corporate";"MANNING 3",#N/A,TRUE,"Corporate"}</definedName>
    <definedName name="wrn.ALL." localSheetId="4" hidden="1">{"VERSION",#N/A,TRUE,"Version";"CORP PL",#N/A,TRUE,"Corporate";"CORP COP",#N/A,TRUE,"Corporate";"CORP UGRND",#N/A,TRUE,"Corporate";"CORP MLP",#N/A,TRUE,"Corporate";"CORP JACCOLETTI",#N/A,TRUE,"Corporate";"CORP SATELLITES",#N/A,TRUE,"Corporate";"CORP TREATMENT",#N/A,TRUE,"Corporate";"SUMMARY 1",#N/A,TRUE,"Corporate";"SUMMARY 2",#N/A,TRUE,"Corporate";"SUMMARY 3",#N/A,TRUE,"Corporate";"UGRND 1",#N/A,TRUE,"Corporate";"UGRND 2",#N/A,TRUE,"Corporate";"UGRND 3",#N/A,TRUE,"Corporate";"UGRND 4",#N/A,TRUE,"Corporate";"UGRND 5",#N/A,TRUE,"Corporate";"UGRND 6",#N/A,TRUE,"Corporate";"UGRND 7",#N/A,TRUE,"Corporate";"UGRND 8",#N/A,TRUE,"Corporate";"UGRND 9",#N/A,TRUE,"Corporate";"UGRND 10",#N/A,TRUE,"Corporate";"MLP 1",#N/A,TRUE,"Corporate";"MLP 2",#N/A,TRUE,"Corporate";"MLP 3",#N/A,TRUE,"Corporate";"MLP 4",#N/A,TRUE,"Corporate";"MLP 5",#N/A,TRUE,"Corporate";"MLP 6",#N/A,TRUE,"Corporate";"MLP 7",#N/A,TRUE,"Corporate";"MLP 8",#N/A,TRUE,"Corporate";"MLP 9",#N/A,TRUE,"Corporate";"MLP 10",#N/A,TRUE,"Corporate";"JACC 1",#N/A,TRUE,"Corporate";"JACC 2",#N/A,TRUE,"Corporate";"JACC 3",#N/A,TRUE,"Corporate";"JACC 4",#N/A,TRUE,"Corporate";"JACC 5",#N/A,TRUE,"Corporate";"JACC 6",#N/A,TRUE,"Corporate";"JACC 7",#N/A,TRUE,"Corporate";"JACC 8",#N/A,TRUE,"Corporate";"SATT 1",#N/A,TRUE,"Corporate";"SATT 1_2",#N/A,TRUE,"Corporate";"SATT 2",#N/A,TRUE,"Corporate";"SATT 3",#N/A,TRUE,"Corporate";"SATT 4",#N/A,TRUE,"Corporate";"SATT 5",#N/A,TRUE,"Corporate";"SATT 6",#N/A,TRUE,"Corporate";"SATT 7",#N/A,TRUE,"Corporate";"SURFACE HAUL",#N/A,TRUE,"Corporate";"MLM 1",#N/A,TRUE,"Corporate";"MLM 2",#N/A,TRUE,"Corporate";"MLM 3",#N/A,TRUE,"Corporate";"MLM 4",#N/A,TRUE,"Corporate";"MLM 5",#N/A,TRUE,"Corporate";"MLM 6",#N/A,TRUE,"Corporate";"MLM 7",#N/A,TRUE,"Corporate";"MLM 8",#N/A,TRUE,"Corporate";"MLM 9",#N/A,TRUE,"Corporate";"MLM 10",#N/A,TRUE,"Corporate";"MLM 11",#N/A,TRUE,"Corporate";"ADMIN 1",#N/A,TRUE,"Corporate";"ADMIN 2",#N/A,TRUE,"Corporate";"ADMIN 3",#N/A,TRUE,"Corporate";"ADMIN 4",#N/A,TRUE,"Corporate";"ADMIN 5",#N/A,TRUE,"Corporate";"NON CASH 1",#N/A,TRUE,"Corporate";"NON CASH 2",#N/A,TRUE,"Corporate";"NON CASH 3",#N/A,TRUE,"Corporate";"NON CASH 4",#N/A,TRUE,"Corporate";"NON CASH 5",#N/A,TRUE,"Corporate";"NON CASH 6",#N/A,TRUE,"Corporate";"NON CASH 7",#N/A,TRUE,"Corporate";"CAPITAL 1",#N/A,TRUE,"Corporate";"CAPITAL 2",#N/A,TRUE,"Corporate";"CAPITAL 3",#N/A,TRUE,"Corporate";"CAPITAL 4",#N/A,TRUE,"Corporate";"MANNING 1",#N/A,TRUE,"Corporate";"MANNING 2",#N/A,TRUE,"Corporate";"MANNING 3",#N/A,TRUE,"Corporate"}</definedName>
    <definedName name="wrn.ALL." hidden="1">{"VERSION",#N/A,TRUE,"Version";"CORP PL",#N/A,TRUE,"Corporate";"CORP COP",#N/A,TRUE,"Corporate";"CORP UGRND",#N/A,TRUE,"Corporate";"CORP MLP",#N/A,TRUE,"Corporate";"CORP JACCOLETTI",#N/A,TRUE,"Corporate";"CORP SATELLITES",#N/A,TRUE,"Corporate";"CORP TREATMENT",#N/A,TRUE,"Corporate";"SUMMARY 1",#N/A,TRUE,"Corporate";"SUMMARY 2",#N/A,TRUE,"Corporate";"SUMMARY 3",#N/A,TRUE,"Corporate";"UGRND 1",#N/A,TRUE,"Corporate";"UGRND 2",#N/A,TRUE,"Corporate";"UGRND 3",#N/A,TRUE,"Corporate";"UGRND 4",#N/A,TRUE,"Corporate";"UGRND 5",#N/A,TRUE,"Corporate";"UGRND 6",#N/A,TRUE,"Corporate";"UGRND 7",#N/A,TRUE,"Corporate";"UGRND 8",#N/A,TRUE,"Corporate";"UGRND 9",#N/A,TRUE,"Corporate";"UGRND 10",#N/A,TRUE,"Corporate";"MLP 1",#N/A,TRUE,"Corporate";"MLP 2",#N/A,TRUE,"Corporate";"MLP 3",#N/A,TRUE,"Corporate";"MLP 4",#N/A,TRUE,"Corporate";"MLP 5",#N/A,TRUE,"Corporate";"MLP 6",#N/A,TRUE,"Corporate";"MLP 7",#N/A,TRUE,"Corporate";"MLP 8",#N/A,TRUE,"Corporate";"MLP 9",#N/A,TRUE,"Corporate";"MLP 10",#N/A,TRUE,"Corporate";"JACC 1",#N/A,TRUE,"Corporate";"JACC 2",#N/A,TRUE,"Corporate";"JACC 3",#N/A,TRUE,"Corporate";"JACC 4",#N/A,TRUE,"Corporate";"JACC 5",#N/A,TRUE,"Corporate";"JACC 6",#N/A,TRUE,"Corporate";"JACC 7",#N/A,TRUE,"Corporate";"JACC 8",#N/A,TRUE,"Corporate";"SATT 1",#N/A,TRUE,"Corporate";"SATT 1_2",#N/A,TRUE,"Corporate";"SATT 2",#N/A,TRUE,"Corporate";"SATT 3",#N/A,TRUE,"Corporate";"SATT 4",#N/A,TRUE,"Corporate";"SATT 5",#N/A,TRUE,"Corporate";"SATT 6",#N/A,TRUE,"Corporate";"SATT 7",#N/A,TRUE,"Corporate";"SURFACE HAUL",#N/A,TRUE,"Corporate";"MLM 1",#N/A,TRUE,"Corporate";"MLM 2",#N/A,TRUE,"Corporate";"MLM 3",#N/A,TRUE,"Corporate";"MLM 4",#N/A,TRUE,"Corporate";"MLM 5",#N/A,TRUE,"Corporate";"MLM 6",#N/A,TRUE,"Corporate";"MLM 7",#N/A,TRUE,"Corporate";"MLM 8",#N/A,TRUE,"Corporate";"MLM 9",#N/A,TRUE,"Corporate";"MLM 10",#N/A,TRUE,"Corporate";"MLM 11",#N/A,TRUE,"Corporate";"ADMIN 1",#N/A,TRUE,"Corporate";"ADMIN 2",#N/A,TRUE,"Corporate";"ADMIN 3",#N/A,TRUE,"Corporate";"ADMIN 4",#N/A,TRUE,"Corporate";"ADMIN 5",#N/A,TRUE,"Corporate";"NON CASH 1",#N/A,TRUE,"Corporate";"NON CASH 2",#N/A,TRUE,"Corporate";"NON CASH 3",#N/A,TRUE,"Corporate";"NON CASH 4",#N/A,TRUE,"Corporate";"NON CASH 5",#N/A,TRUE,"Corporate";"NON CASH 6",#N/A,TRUE,"Corporate";"NON CASH 7",#N/A,TRUE,"Corporate";"CAPITAL 1",#N/A,TRUE,"Corporate";"CAPITAL 2",#N/A,TRUE,"Corporate";"CAPITAL 3",#N/A,TRUE,"Corporate";"CAPITAL 4",#N/A,TRUE,"Corporate";"MANNING 1",#N/A,TRUE,"Corporate";"MANNING 2",#N/A,TRUE,"Corporate";"MANNING 3",#N/A,TRUE,"Corporate"}</definedName>
    <definedName name="wrn.BDA." localSheetId="3" hidden="1">{#N/A,#N/A,FALSE,"BDA's"}</definedName>
    <definedName name="wrn.BDA." localSheetId="4" hidden="1">{#N/A,#N/A,FALSE,"BDA's"}</definedName>
    <definedName name="wrn.BDA." hidden="1">{#N/A,#N/A,FALSE,"BDA's"}</definedName>
    <definedName name="wrn.CAPITAL." localSheetId="3" hidden="1">{"CAPITAL 1",#N/A,FALSE,"Capital";"CAPITAL 2",#N/A,FALSE,"Capital";"CAPITAL 3",#N/A,FALSE,"Capital";"CAPITAL 4",#N/A,FALSE,"Capital"}</definedName>
    <definedName name="wrn.CAPITAL." localSheetId="4" hidden="1">{"CAPITAL 1",#N/A,FALSE,"Capital";"CAPITAL 2",#N/A,FALSE,"Capital";"CAPITAL 3",#N/A,FALSE,"Capital";"CAPITAL 4",#N/A,FALSE,"Capital"}</definedName>
    <definedName name="wrn.CAPITAL." hidden="1">{"CAPITAL 1",#N/A,FALSE,"Capital";"CAPITAL 2",#N/A,FALSE,"Capital";"CAPITAL 3",#N/A,FALSE,"Capital";"CAPITAL 4",#N/A,FALSE,"Capital"}</definedName>
    <definedName name="wrn.CORPORATE." localSheetId="3" hidden="1">{"CORP PL",#N/A,FALSE,"Corporate";"CORP COP",#N/A,FALSE,"Corporate";"CORP ML",#N/A,FALSE,"Corporate";"CORP JAC",#N/A,FALSE,"Corporate";"CORP SAT",#N/A,FALSE,"Corporate";"CORP UG",#N/A,FALSE,"Corporate";"CORP MILL",#N/A,FALSE,"Corporate";"SUMMARY 1",#N/A,FALSE,"Summary";"SUMMARY 3",#N/A,FALSE,"Summary"}</definedName>
    <definedName name="wrn.CORPORATE." localSheetId="4" hidden="1">{"CORP PL",#N/A,FALSE,"Corporate";"CORP COP",#N/A,FALSE,"Corporate";"CORP ML",#N/A,FALSE,"Corporate";"CORP JAC",#N/A,FALSE,"Corporate";"CORP SAT",#N/A,FALSE,"Corporate";"CORP UG",#N/A,FALSE,"Corporate";"CORP MILL",#N/A,FALSE,"Corporate";"SUMMARY 1",#N/A,FALSE,"Summary";"SUMMARY 3",#N/A,FALSE,"Summary"}</definedName>
    <definedName name="wrn.CORPORATE." hidden="1">{"CORP PL",#N/A,FALSE,"Corporate";"CORP COP",#N/A,FALSE,"Corporate";"CORP ML",#N/A,FALSE,"Corporate";"CORP JAC",#N/A,FALSE,"Corporate";"CORP SAT",#N/A,FALSE,"Corporate";"CORP UG",#N/A,FALSE,"Corporate";"CORP MILL",#N/A,FALSE,"Corporate";"SUMMARY 1",#N/A,FALSE,"Summary";"SUMMARY 3",#N/A,FALSE,"Summary"}</definedName>
    <definedName name="wrn.Expenditure." localSheetId="3" hidden="1">{#N/A,#N/A,FALSE,"Report"}</definedName>
    <definedName name="wrn.Expenditure." localSheetId="4" hidden="1">{#N/A,#N/A,FALSE,"Report"}</definedName>
    <definedName name="wrn.Expenditure." hidden="1">{#N/A,#N/A,FALSE,"Report"}</definedName>
    <definedName name="wrn.HAUL." localSheetId="3" hidden="1">{"SURFACE HAUL",#N/A,FALSE,"Haul"}</definedName>
    <definedName name="wrn.HAUL." localSheetId="4" hidden="1">{"SURFACE HAUL",#N/A,FALSE,"Haul"}</definedName>
    <definedName name="wrn.HAUL." hidden="1">{"SURFACE HAUL",#N/A,FALSE,"Haul"}</definedName>
    <definedName name="wrn.JACCOLETTI." localSheetId="3" hidden="1">{"JACC 2",#N/A,FALSE,"Jaccoletti";"JACC 1",#N/A,FALSE,"Jaccoletti";"JACC 3",#N/A,FALSE,"Jaccoletti";"JACC 4",#N/A,FALSE,"Jaccoletti";"JACC 5",#N/A,FALSE,"Jaccoletti";"JACC 6",#N/A,FALSE,"Jaccoletti";"JACC 7",#N/A,FALSE,"Jaccoletti";"JACC 8",#N/A,FALSE,"Jaccoletti"}</definedName>
    <definedName name="wrn.JACCOLETTI." localSheetId="4" hidden="1">{"JACC 2",#N/A,FALSE,"Jaccoletti";"JACC 1",#N/A,FALSE,"Jaccoletti";"JACC 3",#N/A,FALSE,"Jaccoletti";"JACC 4",#N/A,FALSE,"Jaccoletti";"JACC 5",#N/A,FALSE,"Jaccoletti";"JACC 6",#N/A,FALSE,"Jaccoletti";"JACC 7",#N/A,FALSE,"Jaccoletti";"JACC 8",#N/A,FALSE,"Jaccoletti"}</definedName>
    <definedName name="wrn.JACCOLETTI." hidden="1">{"JACC 2",#N/A,FALSE,"Jaccoletti";"JACC 1",#N/A,FALSE,"Jaccoletti";"JACC 3",#N/A,FALSE,"Jaccoletti";"JACC 4",#N/A,FALSE,"Jaccoletti";"JACC 5",#N/A,FALSE,"Jaccoletti";"JACC 6",#N/A,FALSE,"Jaccoletti";"JACC 7",#N/A,FALSE,"Jaccoletti";"JACC 8",#N/A,FALSE,"Jaccoletti"}</definedName>
    <definedName name="wrn.MANNING." localSheetId="3" hidden="1">{"MANNING 1",#N/A,FALSE,"Manning";"MANNING 2",#N/A,FALSE,"Manning";"MANNING 3",#N/A,FALSE,"Manning"}</definedName>
    <definedName name="wrn.MANNING." localSheetId="4" hidden="1">{"MANNING 1",#N/A,FALSE,"Manning";"MANNING 2",#N/A,FALSE,"Manning";"MANNING 3",#N/A,FALSE,"Manning"}</definedName>
    <definedName name="wrn.MANNING." hidden="1">{"MANNING 1",#N/A,FALSE,"Manning";"MANNING 2",#N/A,FALSE,"Manning";"MANNING 3",#N/A,FALSE,"Manning"}</definedName>
    <definedName name="wrn.MILL." localSheetId="3" hidden="1">{"MLM 1",#N/A,FALSE,"Mill";"MLM 2",#N/A,FALSE,"Mill";"MLM 3",#N/A,FALSE,"Mill";"MLM 4",#N/A,FALSE,"Mill";"MLM 5",#N/A,FALSE,"Mill";"MLM 6",#N/A,FALSE,"Mill";"MLM 7",#N/A,FALSE,"Mill";"MLM 8",#N/A,FALSE,"Mill";"MLM 9",#N/A,FALSE,"Mill";"MLM 10",#N/A,FALSE,"Mill";"MLM 11",#N/A,FALSE,"Mill"}</definedName>
    <definedName name="wrn.MILL." localSheetId="4" hidden="1">{"MLM 1",#N/A,FALSE,"Mill";"MLM 2",#N/A,FALSE,"Mill";"MLM 3",#N/A,FALSE,"Mill";"MLM 4",#N/A,FALSE,"Mill";"MLM 5",#N/A,FALSE,"Mill";"MLM 6",#N/A,FALSE,"Mill";"MLM 7",#N/A,FALSE,"Mill";"MLM 8",#N/A,FALSE,"Mill";"MLM 9",#N/A,FALSE,"Mill";"MLM 10",#N/A,FALSE,"Mill";"MLM 11",#N/A,FALSE,"Mill"}</definedName>
    <definedName name="wrn.MILL." hidden="1">{"MLM 1",#N/A,FALSE,"Mill";"MLM 2",#N/A,FALSE,"Mill";"MLM 3",#N/A,FALSE,"Mill";"MLM 4",#N/A,FALSE,"Mill";"MLM 5",#N/A,FALSE,"Mill";"MLM 6",#N/A,FALSE,"Mill";"MLM 7",#N/A,FALSE,"Mill";"MLM 8",#N/A,FALSE,"Mill";"MLM 9",#N/A,FALSE,"Mill";"MLM 10",#N/A,FALSE,"Mill";"MLM 11",#N/A,FALSE,"Mill"}</definedName>
    <definedName name="wrn.MLP." localSheetId="3" hidden="1">{"MLP 1",#N/A,FALSE,"Marvel Loch Pit";"MLP 2",#N/A,FALSE,"Marvel Loch Pit";"MLP 3",#N/A,FALSE,"Marvel Loch Pit";"MLP 4",#N/A,FALSE,"Marvel Loch Pit";"MLP 5",#N/A,FALSE,"Marvel Loch Pit";"MLP 6",#N/A,FALSE,"Marvel Loch Pit";"MLP 7",#N/A,FALSE,"Marvel Loch Pit";"MLP 8",#N/A,FALSE,"Marvel Loch Pit";"MLP 9",#N/A,FALSE,"Marvel Loch Pit";"MLP 10",#N/A,FALSE,"Marvel Loch Pit"}</definedName>
    <definedName name="wrn.MLP." localSheetId="4" hidden="1">{"MLP 1",#N/A,FALSE,"Marvel Loch Pit";"MLP 2",#N/A,FALSE,"Marvel Loch Pit";"MLP 3",#N/A,FALSE,"Marvel Loch Pit";"MLP 4",#N/A,FALSE,"Marvel Loch Pit";"MLP 5",#N/A,FALSE,"Marvel Loch Pit";"MLP 6",#N/A,FALSE,"Marvel Loch Pit";"MLP 7",#N/A,FALSE,"Marvel Loch Pit";"MLP 8",#N/A,FALSE,"Marvel Loch Pit";"MLP 9",#N/A,FALSE,"Marvel Loch Pit";"MLP 10",#N/A,FALSE,"Marvel Loch Pit"}</definedName>
    <definedName name="wrn.MLP." hidden="1">{"MLP 1",#N/A,FALSE,"Marvel Loch Pit";"MLP 2",#N/A,FALSE,"Marvel Loch Pit";"MLP 3",#N/A,FALSE,"Marvel Loch Pit";"MLP 4",#N/A,FALSE,"Marvel Loch Pit";"MLP 5",#N/A,FALSE,"Marvel Loch Pit";"MLP 6",#N/A,FALSE,"Marvel Loch Pit";"MLP 7",#N/A,FALSE,"Marvel Loch Pit";"MLP 8",#N/A,FALSE,"Marvel Loch Pit";"MLP 9",#N/A,FALSE,"Marvel Loch Pit";"MLP 10",#N/A,FALSE,"Marvel Loch Pit"}</definedName>
    <definedName name="wrn.MonthlyAccountsNotes." localSheetId="3" hidden="1">{#N/A,#N/A,FALSE,"DEPN";#N/A,#N/A,FALSE,"INT";#N/A,#N/A,FALSE,"SUNDRY";#N/A,#N/A,FALSE,"CRED";#N/A,#N/A,FALSE,"DEBT";#N/A,#N/A,FALSE,"XREC";#N/A,#N/A,FALSE,"RFS";#N/A,#N/A,FALSE,"FAS";#N/A,#N/A,FALSE,"SP";#N/A,#N/A,FALSE,"COMM";#N/A,#N/A,FALSE,"CALC";#N/A,#N/A,FALSE,"%";#N/A,#N/A,FALSE,"EXPS"}</definedName>
    <definedName name="wrn.MonthlyAccountsNotes." localSheetId="4" hidden="1">{#N/A,#N/A,FALSE,"DEPN";#N/A,#N/A,FALSE,"INT";#N/A,#N/A,FALSE,"SUNDRY";#N/A,#N/A,FALSE,"CRED";#N/A,#N/A,FALSE,"DEBT";#N/A,#N/A,FALSE,"XREC";#N/A,#N/A,FALSE,"RFS";#N/A,#N/A,FALSE,"FAS";#N/A,#N/A,FALSE,"SP";#N/A,#N/A,FALSE,"COMM";#N/A,#N/A,FALSE,"CALC";#N/A,#N/A,FALSE,"%";#N/A,#N/A,FALSE,"EXPS"}</definedName>
    <definedName name="wrn.MonthlyAccountsNotes." hidden="1">{#N/A,#N/A,FALSE,"DEPN";#N/A,#N/A,FALSE,"INT";#N/A,#N/A,FALSE,"SUNDRY";#N/A,#N/A,FALSE,"CRED";#N/A,#N/A,FALSE,"DEBT";#N/A,#N/A,FALSE,"XREC";#N/A,#N/A,FALSE,"RFS";#N/A,#N/A,FALSE,"FAS";#N/A,#N/A,FALSE,"SP";#N/A,#N/A,FALSE,"COMM";#N/A,#N/A,FALSE,"CALC";#N/A,#N/A,FALSE,"%";#N/A,#N/A,FALSE,"EXPS"}</definedName>
    <definedName name="wrn.mthact." localSheetId="3" hidden="1">{"YTDACT1",#N/A,TRUE,"YTDACTAUST";"YTDACT2",#N/A,TRUE,"YTDACTAUST";"YTDACT3",#N/A,TRUE,"YTDACTAUST";"CCTR",#N/A,TRUE,"YTDACTCC"}</definedName>
    <definedName name="wrn.mthact." localSheetId="4" hidden="1">{"YTDACT1",#N/A,TRUE,"YTDACTAUST";"YTDACT2",#N/A,TRUE,"YTDACTAUST";"YTDACT3",#N/A,TRUE,"YTDACTAUST";"CCTR",#N/A,TRUE,"YTDACTCC"}</definedName>
    <definedName name="wrn.mthact." hidden="1">{"YTDACT1",#N/A,TRUE,"YTDACTAUST";"YTDACT2",#N/A,TRUE,"YTDACTAUST";"YTDACT3",#N/A,TRUE,"YTDACTAUST";"CCTR",#N/A,TRUE,"YTDACTCC"}</definedName>
    <definedName name="wrn.NON._.CASH." localSheetId="3" hidden="1">{"NON CASH 1",#N/A,FALSE,"Non Cash";"NON CASH 2",#N/A,FALSE,"Non Cash";"NON CASH 3",#N/A,FALSE,"Non Cash";"NON CASH 4",#N/A,FALSE,"Non Cash";"NON CASH 5",#N/A,FALSE,"Non Cash";"NON CASH 6",#N/A,FALSE,"Non Cash";"NON CASH 7",#N/A,FALSE,"Non Cash"}</definedName>
    <definedName name="wrn.NON._.CASH." localSheetId="4" hidden="1">{"NON CASH 1",#N/A,FALSE,"Non Cash";"NON CASH 2",#N/A,FALSE,"Non Cash";"NON CASH 3",#N/A,FALSE,"Non Cash";"NON CASH 4",#N/A,FALSE,"Non Cash";"NON CASH 5",#N/A,FALSE,"Non Cash";"NON CASH 6",#N/A,FALSE,"Non Cash";"NON CASH 7",#N/A,FALSE,"Non Cash"}</definedName>
    <definedName name="wrn.NON._.CASH." hidden="1">{"NON CASH 1",#N/A,FALSE,"Non Cash";"NON CASH 2",#N/A,FALSE,"Non Cash";"NON CASH 3",#N/A,FALSE,"Non Cash";"NON CASH 4",#N/A,FALSE,"Non Cash";"NON CASH 5",#N/A,FALSE,"Non Cash";"NON CASH 6",#N/A,FALSE,"Non Cash";"NON CASH 7",#N/A,FALSE,"Non Cash"}</definedName>
    <definedName name="wrn.PROJECTIONS." localSheetId="3" hidden="1">{"SALES",#N/A,FALSE,"SALES";"EXPENSES",#N/A,FALSE,"EXPENSES";"REMUN",#N/A,FALSE,"REMUN"}</definedName>
    <definedName name="wrn.PROJECTIONS." localSheetId="4" hidden="1">{"SALES",#N/A,FALSE,"SALES";"EXPENSES",#N/A,FALSE,"EXPENSES";"REMUN",#N/A,FALSE,"REMUN"}</definedName>
    <definedName name="wrn.PROJECTIONS." hidden="1">{"SALES",#N/A,FALSE,"SALES";"EXPENSES",#N/A,FALSE,"EXPENSES";"REMUN",#N/A,FALSE,"REMUN"}</definedName>
    <definedName name="wrn.RESULTS." localSheetId="3" hidden="1">{"Page 1",#N/A,FALSE,"Sheet1";"Page 2",#N/A,FALSE,"Sheet1"}</definedName>
    <definedName name="wrn.RESULTS." localSheetId="4" hidden="1">{"Page 1",#N/A,FALSE,"Sheet1";"Page 2",#N/A,FALSE,"Sheet1"}</definedName>
    <definedName name="wrn.RESULTS." hidden="1">{"Page 1",#N/A,FALSE,"Sheet1";"Page 2",#N/A,FALSE,"Sheet1"}</definedName>
    <definedName name="wrn.REV._.VARIANCE." localSheetId="3" hidden="1">{"NAT1",#N/A,FALSE,"NAT";"NAT2",#N/A,FALSE,"NAT";"NSW1",#N/A,FALSE,"NSW";"NSW2",#N/A,FALSE,"NSW";"VIC1",#N/A,FALSE,"VIC";"VIC2",#N/A,FALSE,"VIC";"QLD1",#N/A,FALSE,"QLD";"QLD2",#N/A,FALSE,"QLD";"WA1",#N/A,FALSE,"WA";"WA2",#N/A,FALSE,"WA";"SA1",#N/A,FALSE,"SA";"SA2",#N/A,FALSE,"SA"}</definedName>
    <definedName name="wrn.REV._.VARIANCE." localSheetId="4" hidden="1">{"NAT1",#N/A,FALSE,"NAT";"NAT2",#N/A,FALSE,"NAT";"NSW1",#N/A,FALSE,"NSW";"NSW2",#N/A,FALSE,"NSW";"VIC1",#N/A,FALSE,"VIC";"VIC2",#N/A,FALSE,"VIC";"QLD1",#N/A,FALSE,"QLD";"QLD2",#N/A,FALSE,"QLD";"WA1",#N/A,FALSE,"WA";"WA2",#N/A,FALSE,"WA";"SA1",#N/A,FALSE,"SA";"SA2",#N/A,FALSE,"SA"}</definedName>
    <definedName name="wrn.REV._.VARIANCE." hidden="1">{"NAT1",#N/A,FALSE,"NAT";"NAT2",#N/A,FALSE,"NAT";"NSW1",#N/A,FALSE,"NSW";"NSW2",#N/A,FALSE,"NSW";"VIC1",#N/A,FALSE,"VIC";"VIC2",#N/A,FALSE,"VIC";"QLD1",#N/A,FALSE,"QLD";"QLD2",#N/A,FALSE,"QLD";"WA1",#N/A,FALSE,"WA";"WA2",#N/A,FALSE,"WA";"SA1",#N/A,FALSE,"SA";"SA2",#N/A,FALSE,"SA"}</definedName>
    <definedName name="wrn.Revenue." localSheetId="3" hidden="1">{#N/A,#N/A,FALSE,"Report"}</definedName>
    <definedName name="wrn.Revenue." localSheetId="4" hidden="1">{#N/A,#N/A,FALSE,"Report"}</definedName>
    <definedName name="wrn.Revenue." hidden="1">{#N/A,#N/A,FALSE,"Report"}</definedName>
    <definedName name="wrn.SATELLITES." localSheetId="3" hidden="1">{"SATT 1_2",#N/A,FALSE,"Satellite Pits";"SATT 1",#N/A,FALSE,"Satellite Pits";"SATT 2",#N/A,FALSE,"Satellite Pits";"SATT 3",#N/A,FALSE,"Satellite Pits";"SATT 4",#N/A,FALSE,"Satellite Pits";"SATT 5",#N/A,FALSE,"Satellite Pits";"SATT 6",#N/A,FALSE,"Satellite Pits";"SATT 7",#N/A,FALSE,"Satellite Pits"}</definedName>
    <definedName name="wrn.SATELLITES." localSheetId="4" hidden="1">{"SATT 1_2",#N/A,FALSE,"Satellite Pits";"SATT 1",#N/A,FALSE,"Satellite Pits";"SATT 2",#N/A,FALSE,"Satellite Pits";"SATT 3",#N/A,FALSE,"Satellite Pits";"SATT 4",#N/A,FALSE,"Satellite Pits";"SATT 5",#N/A,FALSE,"Satellite Pits";"SATT 6",#N/A,FALSE,"Satellite Pits";"SATT 7",#N/A,FALSE,"Satellite Pits"}</definedName>
    <definedName name="wrn.SATELLITES." hidden="1">{"SATT 1_2",#N/A,FALSE,"Satellite Pits";"SATT 1",#N/A,FALSE,"Satellite Pits";"SATT 2",#N/A,FALSE,"Satellite Pits";"SATT 3",#N/A,FALSE,"Satellite Pits";"SATT 4",#N/A,FALSE,"Satellite Pits";"SATT 5",#N/A,FALSE,"Satellite Pits";"SATT 6",#N/A,FALSE,"Satellite Pits";"SATT 7",#N/A,FALSE,"Satellite Pits"}</definedName>
    <definedName name="wrn.Site._.Summary." localSheetId="3" hidden="1">{"Summary 1",#N/A,FALSE,"Summary"}</definedName>
    <definedName name="wrn.Site._.Summary." localSheetId="4" hidden="1">{"Summary 1",#N/A,FALSE,"Summary"}</definedName>
    <definedName name="wrn.Site._.Summary." hidden="1">{"Summary 1",#N/A,FALSE,"Summary"}</definedName>
    <definedName name="wrn.SUMMARY." localSheetId="3" hidden="1">{"SUMMARY 1",#N/A,FALSE,"Summary";"SUMMARY 2",#N/A,FALSE,"Summary";"SUMMARY 3",#N/A,FALSE,"Summary"}</definedName>
    <definedName name="wrn.SUMMARY." localSheetId="4" hidden="1">{"SUMMARY 1",#N/A,FALSE,"Summary";"SUMMARY 2",#N/A,FALSE,"Summary";"SUMMARY 3",#N/A,FALSE,"Summary"}</definedName>
    <definedName name="wrn.SUMMARY." hidden="1">{"SUMMARY 1",#N/A,FALSE,"Summary";"SUMMARY 2",#N/A,FALSE,"Summary";"SUMMARY 3",#N/A,FALSE,"Summary"}</definedName>
    <definedName name="wrn.test." localSheetId="3" hidden="1">{#N/A,#N/A,TRUE,"Assumptions - General";#N/A,#N/A,TRUE,"Assumptions - MLS";#N/A,#N/A,TRUE,"Assumptions - LLS";#N/A,#N/A,TRUE,"Assumptions - SLS";#N/A,#N/A,TRUE,"Opportunities";#N/A,#N/A,TRUE,"Risks";#N/A,#N/A,TRUE,"Summary";#N/A,#N/A,TRUE,"NOPAT";#N/A,#N/A,TRUE,"NOPAT-BU";#N/A,#N/A,TRUE,"EBIT 2000a";#N/A,#N/A,TRUE,"EBIT 2000b";#N/A,#N/A,TRUE,"Tax 2000";#N/A,#N/A,TRUE,"EBIT 2001a";#N/A,#N/A,TRUE,"EBITDA 2001";#N/A,#N/A,TRUE,"EBIT 2001b";#N/A,#N/A,TRUE,"Tax 2001";#N/A,#N/A,TRUE,"Bal Sheet";#N/A,#N/A,TRUE,"Cashflow";#N/A,#N/A,TRUE,"Capex &amp; Inv";#N/A,#N/A,TRUE,"Asset Sales";#N/A,#N/A,TRUE,"Cash 2000";#N/A,#N/A,TRUE,"Cash 2001a";#N/A,#N/A,TRUE,"Cash 2001b"}</definedName>
    <definedName name="wrn.test." localSheetId="4" hidden="1">{#N/A,#N/A,TRUE,"Assumptions - General";#N/A,#N/A,TRUE,"Assumptions - MLS";#N/A,#N/A,TRUE,"Assumptions - LLS";#N/A,#N/A,TRUE,"Assumptions - SLS";#N/A,#N/A,TRUE,"Opportunities";#N/A,#N/A,TRUE,"Risks";#N/A,#N/A,TRUE,"Summary";#N/A,#N/A,TRUE,"NOPAT";#N/A,#N/A,TRUE,"NOPAT-BU";#N/A,#N/A,TRUE,"EBIT 2000a";#N/A,#N/A,TRUE,"EBIT 2000b";#N/A,#N/A,TRUE,"Tax 2000";#N/A,#N/A,TRUE,"EBIT 2001a";#N/A,#N/A,TRUE,"EBITDA 2001";#N/A,#N/A,TRUE,"EBIT 2001b";#N/A,#N/A,TRUE,"Tax 2001";#N/A,#N/A,TRUE,"Bal Sheet";#N/A,#N/A,TRUE,"Cashflow";#N/A,#N/A,TRUE,"Capex &amp; Inv";#N/A,#N/A,TRUE,"Asset Sales";#N/A,#N/A,TRUE,"Cash 2000";#N/A,#N/A,TRUE,"Cash 2001a";#N/A,#N/A,TRUE,"Cash 2001b"}</definedName>
    <definedName name="wrn.test." hidden="1">{#N/A,#N/A,TRUE,"Assumptions - General";#N/A,#N/A,TRUE,"Assumptions - MLS";#N/A,#N/A,TRUE,"Assumptions - LLS";#N/A,#N/A,TRUE,"Assumptions - SLS";#N/A,#N/A,TRUE,"Opportunities";#N/A,#N/A,TRUE,"Risks";#N/A,#N/A,TRUE,"Summary";#N/A,#N/A,TRUE,"NOPAT";#N/A,#N/A,TRUE,"NOPAT-BU";#N/A,#N/A,TRUE,"EBIT 2000a";#N/A,#N/A,TRUE,"EBIT 2000b";#N/A,#N/A,TRUE,"Tax 2000";#N/A,#N/A,TRUE,"EBIT 2001a";#N/A,#N/A,TRUE,"EBITDA 2001";#N/A,#N/A,TRUE,"EBIT 2001b";#N/A,#N/A,TRUE,"Tax 2001";#N/A,#N/A,TRUE,"Bal Sheet";#N/A,#N/A,TRUE,"Cashflow";#N/A,#N/A,TRUE,"Capex &amp; Inv";#N/A,#N/A,TRUE,"Asset Sales";#N/A,#N/A,TRUE,"Cash 2000";#N/A,#N/A,TRUE,"Cash 2001a";#N/A,#N/A,TRUE,"Cash 2001b"}</definedName>
    <definedName name="wrn.UNDERGROUND." localSheetId="3" hidden="1">{"UGRND 1",#N/A,FALSE,"UG";"UGRND 2",#N/A,FALSE,"UG";"UGRND 3",#N/A,FALSE,"UG";"UGRND 4",#N/A,FALSE,"UG";"UGRND 5",#N/A,FALSE,"UG";"UGRND 6",#N/A,FALSE,"UG";"UGRND 7",#N/A,FALSE,"UG";"UGRND 8",#N/A,FALSE,"UG";"UGRND 9",#N/A,FALSE,"UG";"UGRND 10",#N/A,FALSE,"UG";"UGRND STOPES",#N/A,FALSE,"UG"}</definedName>
    <definedName name="wrn.UNDERGROUND." localSheetId="4" hidden="1">{"UGRND 1",#N/A,FALSE,"UG";"UGRND 2",#N/A,FALSE,"UG";"UGRND 3",#N/A,FALSE,"UG";"UGRND 4",#N/A,FALSE,"UG";"UGRND 5",#N/A,FALSE,"UG";"UGRND 6",#N/A,FALSE,"UG";"UGRND 7",#N/A,FALSE,"UG";"UGRND 8",#N/A,FALSE,"UG";"UGRND 9",#N/A,FALSE,"UG";"UGRND 10",#N/A,FALSE,"UG";"UGRND STOPES",#N/A,FALSE,"UG"}</definedName>
    <definedName name="wrn.UNDERGROUND." hidden="1">{"UGRND 1",#N/A,FALSE,"UG";"UGRND 2",#N/A,FALSE,"UG";"UGRND 3",#N/A,FALSE,"UG";"UGRND 4",#N/A,FALSE,"UG";"UGRND 5",#N/A,FALSE,"UG";"UGRND 6",#N/A,FALSE,"UG";"UGRND 7",#N/A,FALSE,"UG";"UGRND 8",#N/A,FALSE,"UG";"UGRND 9",#N/A,FALSE,"UG";"UGRND 10",#N/A,FALSE,"UG";"UGRND STOPES",#N/A,FALSE,"UG"}</definedName>
    <definedName name="wrn.VERSION." localSheetId="3" hidden="1">{"VERSION",#N/A,FALSE,"Version"}</definedName>
    <definedName name="wrn.VERSION." localSheetId="4" hidden="1">{"VERSION",#N/A,FALSE,"Version"}</definedName>
    <definedName name="wrn.VERSION." hidden="1">{"VERSION",#N/A,FALSE,"Version"}</definedName>
    <definedName name="wrn.ZZZ." localSheetId="3" hidden="1">{"CORP COP",#N/A,FALSE,"Corporate"}</definedName>
    <definedName name="wrn.ZZZ." localSheetId="4" hidden="1">{"CORP COP",#N/A,FALSE,"Corporate"}</definedName>
    <definedName name="wrn.ZZZ." hidden="1">{"CORP COP",#N/A,FALSE,"Corporate"}</definedName>
    <definedName name="wrn2.test" localSheetId="3" hidden="1">{#N/A,#N/A,TRUE,"Assumptions - General";#N/A,#N/A,TRUE,"Assumptions - MLS";#N/A,#N/A,TRUE,"Assumptions - LLS";#N/A,#N/A,TRUE,"Assumptions - SLS";#N/A,#N/A,TRUE,"Opportunities";#N/A,#N/A,TRUE,"Risks";#N/A,#N/A,TRUE,"Summary";#N/A,#N/A,TRUE,"NOPAT";#N/A,#N/A,TRUE,"NOPAT-BU";#N/A,#N/A,TRUE,"EBIT 2000a";#N/A,#N/A,TRUE,"EBIT 2000b";#N/A,#N/A,TRUE,"Tax 2000";#N/A,#N/A,TRUE,"EBIT 2001a";#N/A,#N/A,TRUE,"EBITDA 2001";#N/A,#N/A,TRUE,"EBIT 2001b";#N/A,#N/A,TRUE,"Tax 2001";#N/A,#N/A,TRUE,"Bal Sheet";#N/A,#N/A,TRUE,"Cashflow";#N/A,#N/A,TRUE,"Capex &amp; Inv";#N/A,#N/A,TRUE,"Asset Sales";#N/A,#N/A,TRUE,"Cash 2000";#N/A,#N/A,TRUE,"Cash 2001a";#N/A,#N/A,TRUE,"Cash 2001b"}</definedName>
    <definedName name="wrn2.test" localSheetId="4" hidden="1">{#N/A,#N/A,TRUE,"Assumptions - General";#N/A,#N/A,TRUE,"Assumptions - MLS";#N/A,#N/A,TRUE,"Assumptions - LLS";#N/A,#N/A,TRUE,"Assumptions - SLS";#N/A,#N/A,TRUE,"Opportunities";#N/A,#N/A,TRUE,"Risks";#N/A,#N/A,TRUE,"Summary";#N/A,#N/A,TRUE,"NOPAT";#N/A,#N/A,TRUE,"NOPAT-BU";#N/A,#N/A,TRUE,"EBIT 2000a";#N/A,#N/A,TRUE,"EBIT 2000b";#N/A,#N/A,TRUE,"Tax 2000";#N/A,#N/A,TRUE,"EBIT 2001a";#N/A,#N/A,TRUE,"EBITDA 2001";#N/A,#N/A,TRUE,"EBIT 2001b";#N/A,#N/A,TRUE,"Tax 2001";#N/A,#N/A,TRUE,"Bal Sheet";#N/A,#N/A,TRUE,"Cashflow";#N/A,#N/A,TRUE,"Capex &amp; Inv";#N/A,#N/A,TRUE,"Asset Sales";#N/A,#N/A,TRUE,"Cash 2000";#N/A,#N/A,TRUE,"Cash 2001a";#N/A,#N/A,TRUE,"Cash 2001b"}</definedName>
    <definedName name="wrn2.test" hidden="1">{#N/A,#N/A,TRUE,"Assumptions - General";#N/A,#N/A,TRUE,"Assumptions - MLS";#N/A,#N/A,TRUE,"Assumptions - LLS";#N/A,#N/A,TRUE,"Assumptions - SLS";#N/A,#N/A,TRUE,"Opportunities";#N/A,#N/A,TRUE,"Risks";#N/A,#N/A,TRUE,"Summary";#N/A,#N/A,TRUE,"NOPAT";#N/A,#N/A,TRUE,"NOPAT-BU";#N/A,#N/A,TRUE,"EBIT 2000a";#N/A,#N/A,TRUE,"EBIT 2000b";#N/A,#N/A,TRUE,"Tax 2000";#N/A,#N/A,TRUE,"EBIT 2001a";#N/A,#N/A,TRUE,"EBITDA 2001";#N/A,#N/A,TRUE,"EBIT 2001b";#N/A,#N/A,TRUE,"Tax 2001";#N/A,#N/A,TRUE,"Bal Sheet";#N/A,#N/A,TRUE,"Cashflow";#N/A,#N/A,TRUE,"Capex &amp; Inv";#N/A,#N/A,TRUE,"Asset Sales";#N/A,#N/A,TRUE,"Cash 2000";#N/A,#N/A,TRUE,"Cash 2001a";#N/A,#N/A,TRUE,"Cash 2001b"}</definedName>
    <definedName name="www" hidden="1">#REF!</definedName>
    <definedName name="wwww" localSheetId="3" hidden="1">{"SALES",#N/A,FALSE,"SALES";"EXPENSES",#N/A,FALSE,"EXPENSES";"REMUN",#N/A,FALSE,"REMUN"}</definedName>
    <definedName name="wwww" localSheetId="4" hidden="1">{"SALES",#N/A,FALSE,"SALES";"EXPENSES",#N/A,FALSE,"EXPENSES";"REMUN",#N/A,FALSE,"REMUN"}</definedName>
    <definedName name="wwww" hidden="1">{"SALES",#N/A,FALSE,"SALES";"EXPENSES",#N/A,FALSE,"EXPENSES";"REMUN",#N/A,FALSE,"REMUN"}</definedName>
    <definedName name="xxx" hidden="1">#REF!</definedName>
    <definedName name="xxxxxxgraph" hidden="1">[1]KMA!#REF!</definedName>
    <definedName name="xxxxxxx" hidden="1">[1]KMA!#REF!</definedName>
    <definedName name="Z_89ABC733_EE60_4259_9F07_93B7FECB95FA_.wvu.Cols" hidden="1">'[3]Consolidated Projects'!$A$1:$A$65536,'[3]Consolidated Projects'!$B$1:$B$65536,'[3]Consolidated Projects'!$I$1:$X$65536,'[3]Consolidated Projects'!$Y$1:$Z$65536,'[3]Consolidated Projects'!$M$1:$M$65536,'[3]Consolidated Projects'!$T$1:$AC$65536</definedName>
    <definedName name="Z_CD2F2C97_C787_4F11_9605_203B7A1F2088_.wvu.Cols" localSheetId="3" hidden="1">'[3]Consolidated Projects'!#REF!,'[3]Consolidated Projects'!$Y$1:$Z$65536,'[3]Consolidated Projects'!$M$1:$M$65536,'[3]Consolidated Projects'!$T$1:$AC$65536</definedName>
    <definedName name="Z_CD2F2C97_C787_4F11_9605_203B7A1F2088_.wvu.Cols" localSheetId="4" hidden="1">'[3]Consolidated Projects'!#REF!,'[3]Consolidated Projects'!$Y$1:$Z$65536,'[3]Consolidated Projects'!$M$1:$M$65536,'[3]Consolidated Projects'!$T$1:$AC$65536</definedName>
    <definedName name="Z_CD2F2C97_C787_4F11_9605_203B7A1F2088_.wvu.Cols" hidden="1">'[3]Consolidated Projects'!#REF!,'[3]Consolidated Projects'!$Y$1:$Z$65536,'[3]Consolidated Projects'!$M$1:$M$65536,'[3]Consolidated Projects'!$T$1:$AC$65536</definedName>
    <definedName name="Z_D6235146_6E1E_11D4_A161_0010A4072B28_.wvu.Cols" localSheetId="3" hidden="1">#REF!,#REF!,#REF!</definedName>
    <definedName name="Z_D6235146_6E1E_11D4_A161_0010A4072B28_.wvu.Cols" localSheetId="4" hidden="1">#REF!,#REF!,#REF!</definedName>
    <definedName name="Z_D6235146_6E1E_11D4_A161_0010A4072B28_.wvu.Cols" hidden="1">#REF!,#REF!,#REF!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M50" i="4" l="1"/>
  <c r="BX50" i="4"/>
  <c r="BI50" i="4"/>
  <c r="AT50" i="4"/>
  <c r="AE50" i="4"/>
  <c r="P50" i="4"/>
  <c r="DC50" i="5"/>
  <c r="DC49" i="5"/>
  <c r="CN50" i="5"/>
  <c r="CN49" i="5"/>
  <c r="BY50" i="5"/>
  <c r="BY49" i="5"/>
  <c r="BJ50" i="5"/>
  <c r="BJ49" i="5"/>
  <c r="AU50" i="5"/>
  <c r="AU49" i="5"/>
  <c r="AF50" i="5"/>
  <c r="AF49" i="5"/>
  <c r="Q49" i="5"/>
  <c r="CU63" i="4"/>
  <c r="CF63" i="4"/>
  <c r="BQ63" i="4"/>
  <c r="BB63" i="4"/>
  <c r="AM63" i="4"/>
  <c r="X63" i="4"/>
  <c r="DJ63" i="5"/>
  <c r="CU63" i="5"/>
  <c r="CF63" i="5"/>
  <c r="BQ63" i="5"/>
  <c r="BB63" i="5"/>
  <c r="AM63" i="5"/>
  <c r="X63" i="5"/>
  <c r="DB62" i="5"/>
  <c r="CM62" i="5"/>
  <c r="BX62" i="5"/>
  <c r="BI62" i="5"/>
  <c r="AT62" i="5"/>
  <c r="AE62" i="5"/>
  <c r="P62" i="5"/>
  <c r="DB61" i="5"/>
  <c r="CM61" i="5"/>
  <c r="BX61" i="5"/>
  <c r="BI61" i="5"/>
  <c r="AT61" i="5"/>
  <c r="AE61" i="5"/>
  <c r="P61" i="5"/>
  <c r="DB60" i="5"/>
  <c r="CM60" i="5"/>
  <c r="BX60" i="5"/>
  <c r="BI60" i="5"/>
  <c r="AT60" i="5"/>
  <c r="AE60" i="5"/>
  <c r="P60" i="5"/>
  <c r="DB59" i="5"/>
  <c r="CM59" i="5"/>
  <c r="BX59" i="5"/>
  <c r="BI59" i="5"/>
  <c r="AT59" i="5"/>
  <c r="AM59" i="5"/>
  <c r="AE59" i="5"/>
  <c r="P59" i="5"/>
  <c r="DB58" i="5"/>
  <c r="CM58" i="5"/>
  <c r="BX58" i="5"/>
  <c r="BI58" i="5"/>
  <c r="AT58" i="5"/>
  <c r="AE58" i="5"/>
  <c r="P58" i="5"/>
  <c r="DB56" i="5"/>
  <c r="CM56" i="5"/>
  <c r="BX56" i="5"/>
  <c r="BI56" i="5"/>
  <c r="AT56" i="5"/>
  <c r="AE56" i="5"/>
  <c r="P56" i="5"/>
  <c r="DB54" i="5"/>
  <c r="CM54" i="5"/>
  <c r="BX54" i="5"/>
  <c r="BI54" i="5"/>
  <c r="AT54" i="5"/>
  <c r="AE54" i="5"/>
  <c r="X54" i="5"/>
  <c r="P54" i="5"/>
  <c r="DD52" i="5"/>
  <c r="DJ62" i="5" s="1"/>
  <c r="CO52" i="5"/>
  <c r="CU62" i="5" s="1"/>
  <c r="BZ52" i="5"/>
  <c r="CF58" i="5" s="1"/>
  <c r="BK52" i="5"/>
  <c r="BQ59" i="5" s="1"/>
  <c r="AV52" i="5"/>
  <c r="BB60" i="5" s="1"/>
  <c r="AG52" i="5"/>
  <c r="AM61" i="5" s="1"/>
  <c r="R52" i="5"/>
  <c r="X62" i="5" s="1"/>
  <c r="Q50" i="5"/>
  <c r="DO45" i="5"/>
  <c r="DN45" i="5"/>
  <c r="DM45" i="5"/>
  <c r="DL45" i="5"/>
  <c r="DK45" i="5"/>
  <c r="DJ45" i="5"/>
  <c r="DI45" i="5"/>
  <c r="DH45" i="5"/>
  <c r="DG45" i="5"/>
  <c r="DF45" i="5"/>
  <c r="DE45" i="5"/>
  <c r="DD45" i="5"/>
  <c r="DC45" i="5"/>
  <c r="DB45" i="5"/>
  <c r="CZ45" i="5"/>
  <c r="CY45" i="5"/>
  <c r="CX45" i="5"/>
  <c r="CW45" i="5"/>
  <c r="CV45" i="5"/>
  <c r="CU45" i="5"/>
  <c r="CT45" i="5"/>
  <c r="CS45" i="5"/>
  <c r="CR45" i="5"/>
  <c r="CQ45" i="5"/>
  <c r="CP45" i="5"/>
  <c r="CO45" i="5"/>
  <c r="CN45" i="5"/>
  <c r="CM45" i="5"/>
  <c r="CK45" i="5"/>
  <c r="CJ45" i="5"/>
  <c r="CI45" i="5"/>
  <c r="CH45" i="5"/>
  <c r="CG45" i="5"/>
  <c r="CF45" i="5"/>
  <c r="CE45" i="5"/>
  <c r="CD45" i="5"/>
  <c r="CC45" i="5"/>
  <c r="CB45" i="5"/>
  <c r="CA45" i="5"/>
  <c r="BZ45" i="5"/>
  <c r="BY45" i="5"/>
  <c r="BX45" i="5"/>
  <c r="BV45" i="5"/>
  <c r="BU45" i="5"/>
  <c r="BT45" i="5"/>
  <c r="BS45" i="5"/>
  <c r="BR45" i="5"/>
  <c r="BQ45" i="5"/>
  <c r="BP45" i="5"/>
  <c r="BO45" i="5"/>
  <c r="BN45" i="5"/>
  <c r="BM45" i="5"/>
  <c r="BL45" i="5"/>
  <c r="BK45" i="5"/>
  <c r="BJ45" i="5"/>
  <c r="BI45" i="5"/>
  <c r="BG45" i="5"/>
  <c r="BF45" i="5"/>
  <c r="BE45" i="5"/>
  <c r="BD45" i="5"/>
  <c r="BC45" i="5"/>
  <c r="BB45" i="5"/>
  <c r="BA45" i="5"/>
  <c r="AZ45" i="5"/>
  <c r="AY45" i="5"/>
  <c r="AX45" i="5"/>
  <c r="AW45" i="5"/>
  <c r="AV45" i="5"/>
  <c r="AU45" i="5"/>
  <c r="AT45" i="5"/>
  <c r="AR45" i="5"/>
  <c r="AQ45" i="5"/>
  <c r="AP45" i="5"/>
  <c r="AO45" i="5"/>
  <c r="AN45" i="5"/>
  <c r="AM45" i="5"/>
  <c r="AL45" i="5"/>
  <c r="AK45" i="5"/>
  <c r="AJ45" i="5"/>
  <c r="AI45" i="5"/>
  <c r="AH45" i="5"/>
  <c r="AG45" i="5"/>
  <c r="AF45" i="5"/>
  <c r="AE45" i="5"/>
  <c r="AC45" i="5"/>
  <c r="AB45" i="5"/>
  <c r="AA45" i="5"/>
  <c r="Z45" i="5"/>
  <c r="Y45" i="5"/>
  <c r="X45" i="5"/>
  <c r="W45" i="5"/>
  <c r="V45" i="5"/>
  <c r="U45" i="5"/>
  <c r="T45" i="5"/>
  <c r="S45" i="5"/>
  <c r="R45" i="5"/>
  <c r="Q45" i="5"/>
  <c r="P45" i="5"/>
  <c r="DO44" i="5"/>
  <c r="DN44" i="5"/>
  <c r="DM44" i="5"/>
  <c r="DL44" i="5"/>
  <c r="DK44" i="5"/>
  <c r="DJ44" i="5"/>
  <c r="DI44" i="5"/>
  <c r="DH44" i="5"/>
  <c r="DG44" i="5"/>
  <c r="DF44" i="5"/>
  <c r="DE44" i="5"/>
  <c r="DD44" i="5"/>
  <c r="DC44" i="5"/>
  <c r="DB44" i="5"/>
  <c r="CZ44" i="5"/>
  <c r="CY44" i="5"/>
  <c r="CX44" i="5"/>
  <c r="CW44" i="5"/>
  <c r="CV44" i="5"/>
  <c r="CU44" i="5"/>
  <c r="CT44" i="5"/>
  <c r="CS44" i="5"/>
  <c r="CR44" i="5"/>
  <c r="CQ44" i="5"/>
  <c r="CP44" i="5"/>
  <c r="CO44" i="5"/>
  <c r="CN44" i="5"/>
  <c r="CM44" i="5"/>
  <c r="CK44" i="5"/>
  <c r="CJ44" i="5"/>
  <c r="CI44" i="5"/>
  <c r="CH44" i="5"/>
  <c r="CG44" i="5"/>
  <c r="CF44" i="5"/>
  <c r="CE44" i="5"/>
  <c r="CD44" i="5"/>
  <c r="CC44" i="5"/>
  <c r="CB44" i="5"/>
  <c r="CA44" i="5"/>
  <c r="BZ44" i="5"/>
  <c r="BY44" i="5"/>
  <c r="BX44" i="5"/>
  <c r="BV44" i="5"/>
  <c r="BU44" i="5"/>
  <c r="BT44" i="5"/>
  <c r="BS44" i="5"/>
  <c r="BR44" i="5"/>
  <c r="BQ44" i="5"/>
  <c r="BP44" i="5"/>
  <c r="BO44" i="5"/>
  <c r="BN44" i="5"/>
  <c r="BM44" i="5"/>
  <c r="BL44" i="5"/>
  <c r="BK44" i="5"/>
  <c r="BJ44" i="5"/>
  <c r="BI44" i="5"/>
  <c r="BG44" i="5"/>
  <c r="BF44" i="5"/>
  <c r="BE44" i="5"/>
  <c r="BD44" i="5"/>
  <c r="BC44" i="5"/>
  <c r="BB44" i="5"/>
  <c r="BA44" i="5"/>
  <c r="AZ44" i="5"/>
  <c r="AY44" i="5"/>
  <c r="AX44" i="5"/>
  <c r="AW44" i="5"/>
  <c r="AV44" i="5"/>
  <c r="AU44" i="5"/>
  <c r="AT44" i="5"/>
  <c r="AR44" i="5"/>
  <c r="AQ44" i="5"/>
  <c r="AP44" i="5"/>
  <c r="AO44" i="5"/>
  <c r="AN44" i="5"/>
  <c r="AM44" i="5"/>
  <c r="AL44" i="5"/>
  <c r="AK44" i="5"/>
  <c r="AJ44" i="5"/>
  <c r="AI44" i="5"/>
  <c r="AH44" i="5"/>
  <c r="AG44" i="5"/>
  <c r="AF44" i="5"/>
  <c r="AE44" i="5"/>
  <c r="AC44" i="5"/>
  <c r="AB44" i="5"/>
  <c r="AA44" i="5"/>
  <c r="Z44" i="5"/>
  <c r="Y44" i="5"/>
  <c r="X44" i="5"/>
  <c r="W44" i="5"/>
  <c r="V44" i="5"/>
  <c r="U44" i="5"/>
  <c r="T44" i="5"/>
  <c r="S44" i="5"/>
  <c r="R44" i="5"/>
  <c r="Q44" i="5"/>
  <c r="P44" i="5"/>
  <c r="DO43" i="5"/>
  <c r="DN43" i="5"/>
  <c r="DM43" i="5"/>
  <c r="DL43" i="5"/>
  <c r="DK43" i="5"/>
  <c r="DJ43" i="5"/>
  <c r="DI43" i="5"/>
  <c r="DH43" i="5"/>
  <c r="DG43" i="5"/>
  <c r="DF43" i="5"/>
  <c r="DE43" i="5"/>
  <c r="DD43" i="5"/>
  <c r="DC43" i="5"/>
  <c r="DB43" i="5"/>
  <c r="CZ43" i="5"/>
  <c r="CY43" i="5"/>
  <c r="CX43" i="5"/>
  <c r="CW43" i="5"/>
  <c r="CV43" i="5"/>
  <c r="CU43" i="5"/>
  <c r="CT43" i="5"/>
  <c r="CS43" i="5"/>
  <c r="CR43" i="5"/>
  <c r="CQ43" i="5"/>
  <c r="CP43" i="5"/>
  <c r="CO43" i="5"/>
  <c r="CN43" i="5"/>
  <c r="CM43" i="5"/>
  <c r="CK43" i="5"/>
  <c r="CJ43" i="5"/>
  <c r="CI43" i="5"/>
  <c r="CH43" i="5"/>
  <c r="CG43" i="5"/>
  <c r="CF43" i="5"/>
  <c r="CE43" i="5"/>
  <c r="CD43" i="5"/>
  <c r="CC43" i="5"/>
  <c r="CB43" i="5"/>
  <c r="CA43" i="5"/>
  <c r="BZ43" i="5"/>
  <c r="BY43" i="5"/>
  <c r="BX43" i="5"/>
  <c r="BV43" i="5"/>
  <c r="BU43" i="5"/>
  <c r="BT43" i="5"/>
  <c r="BS43" i="5"/>
  <c r="BR43" i="5"/>
  <c r="BQ43" i="5"/>
  <c r="BP43" i="5"/>
  <c r="BO43" i="5"/>
  <c r="BN43" i="5"/>
  <c r="BM43" i="5"/>
  <c r="BL43" i="5"/>
  <c r="BK43" i="5"/>
  <c r="BJ43" i="5"/>
  <c r="BI43" i="5"/>
  <c r="BG43" i="5"/>
  <c r="BF43" i="5"/>
  <c r="BE43" i="5"/>
  <c r="BD43" i="5"/>
  <c r="BC43" i="5"/>
  <c r="BB43" i="5"/>
  <c r="BA43" i="5"/>
  <c r="AZ43" i="5"/>
  <c r="AY43" i="5"/>
  <c r="AX43" i="5"/>
  <c r="AW43" i="5"/>
  <c r="AV43" i="5"/>
  <c r="AU43" i="5"/>
  <c r="AT43" i="5"/>
  <c r="AR43" i="5"/>
  <c r="AQ43" i="5"/>
  <c r="AP43" i="5"/>
  <c r="AO43" i="5"/>
  <c r="AN43" i="5"/>
  <c r="AM43" i="5"/>
  <c r="AL43" i="5"/>
  <c r="AK43" i="5"/>
  <c r="AJ43" i="5"/>
  <c r="AI43" i="5"/>
  <c r="AH43" i="5"/>
  <c r="AG43" i="5"/>
  <c r="AF43" i="5"/>
  <c r="AE43" i="5"/>
  <c r="AC43" i="5"/>
  <c r="AB43" i="5"/>
  <c r="AA43" i="5"/>
  <c r="Z43" i="5"/>
  <c r="Y43" i="5"/>
  <c r="X43" i="5"/>
  <c r="W43" i="5"/>
  <c r="V43" i="5"/>
  <c r="U43" i="5"/>
  <c r="T43" i="5"/>
  <c r="S43" i="5"/>
  <c r="R43" i="5"/>
  <c r="Q43" i="5"/>
  <c r="P43" i="5"/>
  <c r="DO42" i="5"/>
  <c r="DN42" i="5"/>
  <c r="DM42" i="5"/>
  <c r="DL42" i="5"/>
  <c r="DK42" i="5"/>
  <c r="DJ42" i="5"/>
  <c r="DI42" i="5"/>
  <c r="DH42" i="5"/>
  <c r="DG42" i="5"/>
  <c r="DF42" i="5"/>
  <c r="DE42" i="5"/>
  <c r="DD42" i="5"/>
  <c r="DC42" i="5"/>
  <c r="DB42" i="5"/>
  <c r="CZ42" i="5"/>
  <c r="CY42" i="5"/>
  <c r="CX42" i="5"/>
  <c r="CW42" i="5"/>
  <c r="CV42" i="5"/>
  <c r="CU42" i="5"/>
  <c r="CT42" i="5"/>
  <c r="CS42" i="5"/>
  <c r="CR42" i="5"/>
  <c r="CQ42" i="5"/>
  <c r="CP42" i="5"/>
  <c r="CO42" i="5"/>
  <c r="CN42" i="5"/>
  <c r="CM42" i="5"/>
  <c r="CK42" i="5"/>
  <c r="CJ42" i="5"/>
  <c r="CI42" i="5"/>
  <c r="CH42" i="5"/>
  <c r="CG42" i="5"/>
  <c r="CF42" i="5"/>
  <c r="CE42" i="5"/>
  <c r="CD42" i="5"/>
  <c r="CC42" i="5"/>
  <c r="CB42" i="5"/>
  <c r="CA42" i="5"/>
  <c r="BZ42" i="5"/>
  <c r="BY42" i="5"/>
  <c r="BX42" i="5"/>
  <c r="BV42" i="5"/>
  <c r="BU42" i="5"/>
  <c r="BT42" i="5"/>
  <c r="BS42" i="5"/>
  <c r="BR42" i="5"/>
  <c r="BQ42" i="5"/>
  <c r="BP42" i="5"/>
  <c r="BO42" i="5"/>
  <c r="BN42" i="5"/>
  <c r="BM42" i="5"/>
  <c r="BL42" i="5"/>
  <c r="BK42" i="5"/>
  <c r="BJ42" i="5"/>
  <c r="BI42" i="5"/>
  <c r="BG42" i="5"/>
  <c r="BF42" i="5"/>
  <c r="BE42" i="5"/>
  <c r="BD42" i="5"/>
  <c r="BC42" i="5"/>
  <c r="BB42" i="5"/>
  <c r="BA42" i="5"/>
  <c r="AZ42" i="5"/>
  <c r="AY42" i="5"/>
  <c r="AX42" i="5"/>
  <c r="AW42" i="5"/>
  <c r="AV42" i="5"/>
  <c r="AU42" i="5"/>
  <c r="AT42" i="5"/>
  <c r="AR42" i="5"/>
  <c r="AQ42" i="5"/>
  <c r="AP42" i="5"/>
  <c r="AO42" i="5"/>
  <c r="AN42" i="5"/>
  <c r="AM42" i="5"/>
  <c r="AL42" i="5"/>
  <c r="AK42" i="5"/>
  <c r="AJ42" i="5"/>
  <c r="AI42" i="5"/>
  <c r="AH42" i="5"/>
  <c r="AG42" i="5"/>
  <c r="AF42" i="5"/>
  <c r="AE42" i="5"/>
  <c r="AC42" i="5"/>
  <c r="AB42" i="5"/>
  <c r="AA42" i="5"/>
  <c r="Z42" i="5"/>
  <c r="Y42" i="5"/>
  <c r="X42" i="5"/>
  <c r="W42" i="5"/>
  <c r="V42" i="5"/>
  <c r="U42" i="5"/>
  <c r="T42" i="5"/>
  <c r="S42" i="5"/>
  <c r="R42" i="5"/>
  <c r="Q42" i="5"/>
  <c r="P42" i="5"/>
  <c r="DO41" i="5"/>
  <c r="DN41" i="5"/>
  <c r="DM41" i="5"/>
  <c r="DL41" i="5"/>
  <c r="DK41" i="5"/>
  <c r="DJ41" i="5"/>
  <c r="DI41" i="5"/>
  <c r="DH41" i="5"/>
  <c r="DG41" i="5"/>
  <c r="DF41" i="5"/>
  <c r="DE41" i="5"/>
  <c r="DD41" i="5"/>
  <c r="DC41" i="5"/>
  <c r="DB41" i="5"/>
  <c r="CZ41" i="5"/>
  <c r="CY41" i="5"/>
  <c r="CX41" i="5"/>
  <c r="CW41" i="5"/>
  <c r="CV41" i="5"/>
  <c r="CU41" i="5"/>
  <c r="CT41" i="5"/>
  <c r="CS41" i="5"/>
  <c r="CR41" i="5"/>
  <c r="CQ41" i="5"/>
  <c r="CP41" i="5"/>
  <c r="CO41" i="5"/>
  <c r="CN41" i="5"/>
  <c r="CM41" i="5"/>
  <c r="CK41" i="5"/>
  <c r="CJ41" i="5"/>
  <c r="CI41" i="5"/>
  <c r="CH41" i="5"/>
  <c r="CG41" i="5"/>
  <c r="CF41" i="5"/>
  <c r="CE41" i="5"/>
  <c r="CD41" i="5"/>
  <c r="CC41" i="5"/>
  <c r="CB41" i="5"/>
  <c r="CA41" i="5"/>
  <c r="BZ41" i="5"/>
  <c r="BY41" i="5"/>
  <c r="BX41" i="5"/>
  <c r="BV41" i="5"/>
  <c r="BU41" i="5"/>
  <c r="BT41" i="5"/>
  <c r="BS41" i="5"/>
  <c r="BR41" i="5"/>
  <c r="BQ41" i="5"/>
  <c r="BP41" i="5"/>
  <c r="BO41" i="5"/>
  <c r="BN41" i="5"/>
  <c r="BM41" i="5"/>
  <c r="BL41" i="5"/>
  <c r="BK41" i="5"/>
  <c r="BJ41" i="5"/>
  <c r="BI41" i="5"/>
  <c r="BG41" i="5"/>
  <c r="BF41" i="5"/>
  <c r="BE41" i="5"/>
  <c r="BD41" i="5"/>
  <c r="BC41" i="5"/>
  <c r="BB41" i="5"/>
  <c r="BA41" i="5"/>
  <c r="AZ41" i="5"/>
  <c r="AY41" i="5"/>
  <c r="AX41" i="5"/>
  <c r="AW41" i="5"/>
  <c r="AV41" i="5"/>
  <c r="AU41" i="5"/>
  <c r="AT41" i="5"/>
  <c r="AR41" i="5"/>
  <c r="AQ41" i="5"/>
  <c r="AP41" i="5"/>
  <c r="AO41" i="5"/>
  <c r="AN41" i="5"/>
  <c r="AM41" i="5"/>
  <c r="AL41" i="5"/>
  <c r="AK41" i="5"/>
  <c r="AJ41" i="5"/>
  <c r="AI41" i="5"/>
  <c r="AH41" i="5"/>
  <c r="AG41" i="5"/>
  <c r="AF41" i="5"/>
  <c r="AE41" i="5"/>
  <c r="AC41" i="5"/>
  <c r="AB41" i="5"/>
  <c r="AA41" i="5"/>
  <c r="Z41" i="5"/>
  <c r="Y41" i="5"/>
  <c r="X41" i="5"/>
  <c r="W41" i="5"/>
  <c r="V41" i="5"/>
  <c r="U41" i="5"/>
  <c r="T41" i="5"/>
  <c r="S41" i="5"/>
  <c r="R41" i="5"/>
  <c r="Q41" i="5"/>
  <c r="P41" i="5"/>
  <c r="DO40" i="5"/>
  <c r="DN40" i="5"/>
  <c r="DM40" i="5"/>
  <c r="DL40" i="5"/>
  <c r="DK40" i="5"/>
  <c r="DJ40" i="5"/>
  <c r="DI40" i="5"/>
  <c r="DH40" i="5"/>
  <c r="DG40" i="5"/>
  <c r="DF40" i="5"/>
  <c r="DE40" i="5"/>
  <c r="DD40" i="5"/>
  <c r="DC40" i="5"/>
  <c r="DB40" i="5"/>
  <c r="CZ40" i="5"/>
  <c r="CY40" i="5"/>
  <c r="CX40" i="5"/>
  <c r="CW40" i="5"/>
  <c r="CV40" i="5"/>
  <c r="CU40" i="5"/>
  <c r="CT40" i="5"/>
  <c r="CS40" i="5"/>
  <c r="CR40" i="5"/>
  <c r="CQ40" i="5"/>
  <c r="CP40" i="5"/>
  <c r="CO40" i="5"/>
  <c r="CN40" i="5"/>
  <c r="CM40" i="5"/>
  <c r="CK40" i="5"/>
  <c r="CJ40" i="5"/>
  <c r="CI40" i="5"/>
  <c r="CH40" i="5"/>
  <c r="CG40" i="5"/>
  <c r="CF40" i="5"/>
  <c r="CE40" i="5"/>
  <c r="CD40" i="5"/>
  <c r="CC40" i="5"/>
  <c r="CB40" i="5"/>
  <c r="CA40" i="5"/>
  <c r="BZ40" i="5"/>
  <c r="BY40" i="5"/>
  <c r="BX40" i="5"/>
  <c r="BV40" i="5"/>
  <c r="BU40" i="5"/>
  <c r="BT40" i="5"/>
  <c r="BS40" i="5"/>
  <c r="BR40" i="5"/>
  <c r="BQ40" i="5"/>
  <c r="BP40" i="5"/>
  <c r="BO40" i="5"/>
  <c r="BN40" i="5"/>
  <c r="BM40" i="5"/>
  <c r="BL40" i="5"/>
  <c r="BK40" i="5"/>
  <c r="BJ40" i="5"/>
  <c r="BI40" i="5"/>
  <c r="BG40" i="5"/>
  <c r="BF40" i="5"/>
  <c r="BE40" i="5"/>
  <c r="BD40" i="5"/>
  <c r="BC40" i="5"/>
  <c r="BB40" i="5"/>
  <c r="BA40" i="5"/>
  <c r="AZ40" i="5"/>
  <c r="AY40" i="5"/>
  <c r="AX40" i="5"/>
  <c r="AW40" i="5"/>
  <c r="AV40" i="5"/>
  <c r="AU40" i="5"/>
  <c r="AT40" i="5"/>
  <c r="AR40" i="5"/>
  <c r="AQ40" i="5"/>
  <c r="AP40" i="5"/>
  <c r="AO40" i="5"/>
  <c r="AN40" i="5"/>
  <c r="AM40" i="5"/>
  <c r="AL40" i="5"/>
  <c r="AK40" i="5"/>
  <c r="AJ40" i="5"/>
  <c r="AI40" i="5"/>
  <c r="AH40" i="5"/>
  <c r="AG40" i="5"/>
  <c r="AF40" i="5"/>
  <c r="AE40" i="5"/>
  <c r="AC40" i="5"/>
  <c r="AB40" i="5"/>
  <c r="AA40" i="5"/>
  <c r="Z40" i="5"/>
  <c r="Y40" i="5"/>
  <c r="X40" i="5"/>
  <c r="W40" i="5"/>
  <c r="V40" i="5"/>
  <c r="U40" i="5"/>
  <c r="T40" i="5"/>
  <c r="S40" i="5"/>
  <c r="R40" i="5"/>
  <c r="Q40" i="5"/>
  <c r="P40" i="5"/>
  <c r="DO39" i="5"/>
  <c r="DN39" i="5"/>
  <c r="DM39" i="5"/>
  <c r="DL39" i="5"/>
  <c r="DK39" i="5"/>
  <c r="DJ39" i="5"/>
  <c r="DI39" i="5"/>
  <c r="DH39" i="5"/>
  <c r="DG39" i="5"/>
  <c r="DF39" i="5"/>
  <c r="DE39" i="5"/>
  <c r="DD39" i="5"/>
  <c r="DC39" i="5"/>
  <c r="DB39" i="5"/>
  <c r="CZ39" i="5"/>
  <c r="CY39" i="5"/>
  <c r="CX39" i="5"/>
  <c r="CW39" i="5"/>
  <c r="CV39" i="5"/>
  <c r="CU39" i="5"/>
  <c r="CT39" i="5"/>
  <c r="CS39" i="5"/>
  <c r="CR39" i="5"/>
  <c r="CQ39" i="5"/>
  <c r="CP39" i="5"/>
  <c r="CO39" i="5"/>
  <c r="CN39" i="5"/>
  <c r="CM39" i="5"/>
  <c r="CK39" i="5"/>
  <c r="CJ39" i="5"/>
  <c r="CI39" i="5"/>
  <c r="CH39" i="5"/>
  <c r="CG39" i="5"/>
  <c r="CF39" i="5"/>
  <c r="CE39" i="5"/>
  <c r="CD39" i="5"/>
  <c r="CC39" i="5"/>
  <c r="CB39" i="5"/>
  <c r="CA39" i="5"/>
  <c r="BZ39" i="5"/>
  <c r="BY39" i="5"/>
  <c r="BX39" i="5"/>
  <c r="BV39" i="5"/>
  <c r="BU39" i="5"/>
  <c r="BT39" i="5"/>
  <c r="BS39" i="5"/>
  <c r="BR39" i="5"/>
  <c r="BQ39" i="5"/>
  <c r="BP39" i="5"/>
  <c r="BO39" i="5"/>
  <c r="BN39" i="5"/>
  <c r="BM39" i="5"/>
  <c r="BL39" i="5"/>
  <c r="BK39" i="5"/>
  <c r="BJ39" i="5"/>
  <c r="BI39" i="5"/>
  <c r="BG39" i="5"/>
  <c r="BF39" i="5"/>
  <c r="BE39" i="5"/>
  <c r="BD39" i="5"/>
  <c r="BC39" i="5"/>
  <c r="BB39" i="5"/>
  <c r="BA39" i="5"/>
  <c r="AZ39" i="5"/>
  <c r="AY39" i="5"/>
  <c r="AX39" i="5"/>
  <c r="AW39" i="5"/>
  <c r="AV39" i="5"/>
  <c r="AU39" i="5"/>
  <c r="AT39" i="5"/>
  <c r="AR39" i="5"/>
  <c r="AQ39" i="5"/>
  <c r="AP39" i="5"/>
  <c r="AO39" i="5"/>
  <c r="AN39" i="5"/>
  <c r="AM39" i="5"/>
  <c r="AL39" i="5"/>
  <c r="AK39" i="5"/>
  <c r="AJ39" i="5"/>
  <c r="AI39" i="5"/>
  <c r="AH39" i="5"/>
  <c r="AG39" i="5"/>
  <c r="AF39" i="5"/>
  <c r="AE39" i="5"/>
  <c r="AC39" i="5"/>
  <c r="AB39" i="5"/>
  <c r="AA39" i="5"/>
  <c r="Z39" i="5"/>
  <c r="Y39" i="5"/>
  <c r="X39" i="5"/>
  <c r="W39" i="5"/>
  <c r="V39" i="5"/>
  <c r="U39" i="5"/>
  <c r="T39" i="5"/>
  <c r="S39" i="5"/>
  <c r="R39" i="5"/>
  <c r="Q39" i="5"/>
  <c r="P39" i="5"/>
  <c r="DO38" i="5"/>
  <c r="DN38" i="5"/>
  <c r="DM38" i="5"/>
  <c r="DL38" i="5"/>
  <c r="DK38" i="5"/>
  <c r="DJ38" i="5"/>
  <c r="DI38" i="5"/>
  <c r="DH38" i="5"/>
  <c r="DG38" i="5"/>
  <c r="DF38" i="5"/>
  <c r="DE38" i="5"/>
  <c r="DD38" i="5"/>
  <c r="DC38" i="5"/>
  <c r="DB38" i="5"/>
  <c r="CZ38" i="5"/>
  <c r="CY38" i="5"/>
  <c r="CX38" i="5"/>
  <c r="CW38" i="5"/>
  <c r="CV38" i="5"/>
  <c r="CU38" i="5"/>
  <c r="CT38" i="5"/>
  <c r="CS38" i="5"/>
  <c r="CR38" i="5"/>
  <c r="CQ38" i="5"/>
  <c r="CP38" i="5"/>
  <c r="CO38" i="5"/>
  <c r="CN38" i="5"/>
  <c r="CM38" i="5"/>
  <c r="CK38" i="5"/>
  <c r="CJ38" i="5"/>
  <c r="CI38" i="5"/>
  <c r="CH38" i="5"/>
  <c r="CG38" i="5"/>
  <c r="CF38" i="5"/>
  <c r="CE38" i="5"/>
  <c r="CD38" i="5"/>
  <c r="CC38" i="5"/>
  <c r="CB38" i="5"/>
  <c r="CA38" i="5"/>
  <c r="BZ38" i="5"/>
  <c r="BY38" i="5"/>
  <c r="BX38" i="5"/>
  <c r="BV38" i="5"/>
  <c r="BU38" i="5"/>
  <c r="BT38" i="5"/>
  <c r="BS38" i="5"/>
  <c r="BR38" i="5"/>
  <c r="BQ38" i="5"/>
  <c r="BP38" i="5"/>
  <c r="BO38" i="5"/>
  <c r="BN38" i="5"/>
  <c r="BM38" i="5"/>
  <c r="BL38" i="5"/>
  <c r="BK38" i="5"/>
  <c r="BJ38" i="5"/>
  <c r="BI38" i="5"/>
  <c r="BG38" i="5"/>
  <c r="BF38" i="5"/>
  <c r="BE38" i="5"/>
  <c r="BD38" i="5"/>
  <c r="BC38" i="5"/>
  <c r="BB38" i="5"/>
  <c r="BA38" i="5"/>
  <c r="AZ38" i="5"/>
  <c r="AY38" i="5"/>
  <c r="AX38" i="5"/>
  <c r="AW38" i="5"/>
  <c r="AV38" i="5"/>
  <c r="AU38" i="5"/>
  <c r="AT38" i="5"/>
  <c r="AR38" i="5"/>
  <c r="AQ38" i="5"/>
  <c r="AP38" i="5"/>
  <c r="AO38" i="5"/>
  <c r="AN38" i="5"/>
  <c r="AM38" i="5"/>
  <c r="AL38" i="5"/>
  <c r="AK38" i="5"/>
  <c r="AJ38" i="5"/>
  <c r="AI38" i="5"/>
  <c r="AH38" i="5"/>
  <c r="AG38" i="5"/>
  <c r="AF38" i="5"/>
  <c r="AE38" i="5"/>
  <c r="AC38" i="5"/>
  <c r="AB38" i="5"/>
  <c r="AA38" i="5"/>
  <c r="Z38" i="5"/>
  <c r="Y38" i="5"/>
  <c r="X38" i="5"/>
  <c r="W38" i="5"/>
  <c r="V38" i="5"/>
  <c r="U38" i="5"/>
  <c r="T38" i="5"/>
  <c r="S38" i="5"/>
  <c r="R38" i="5"/>
  <c r="Q38" i="5"/>
  <c r="P38" i="5"/>
  <c r="DO37" i="5"/>
  <c r="DN37" i="5"/>
  <c r="DM37" i="5"/>
  <c r="DL37" i="5"/>
  <c r="DK37" i="5"/>
  <c r="DJ37" i="5"/>
  <c r="DI37" i="5"/>
  <c r="DH37" i="5"/>
  <c r="DG37" i="5"/>
  <c r="DF37" i="5"/>
  <c r="DE37" i="5"/>
  <c r="DD37" i="5"/>
  <c r="DC37" i="5"/>
  <c r="DB37" i="5"/>
  <c r="CZ37" i="5"/>
  <c r="CY37" i="5"/>
  <c r="CX37" i="5"/>
  <c r="CW37" i="5"/>
  <c r="CV37" i="5"/>
  <c r="CU37" i="5"/>
  <c r="CT37" i="5"/>
  <c r="CS37" i="5"/>
  <c r="CR37" i="5"/>
  <c r="CQ37" i="5"/>
  <c r="CP37" i="5"/>
  <c r="CO37" i="5"/>
  <c r="CN37" i="5"/>
  <c r="CM37" i="5"/>
  <c r="CK37" i="5"/>
  <c r="CJ37" i="5"/>
  <c r="CI37" i="5"/>
  <c r="CH37" i="5"/>
  <c r="CG37" i="5"/>
  <c r="CF37" i="5"/>
  <c r="CE37" i="5"/>
  <c r="CD37" i="5"/>
  <c r="CC37" i="5"/>
  <c r="CB37" i="5"/>
  <c r="CA37" i="5"/>
  <c r="BZ37" i="5"/>
  <c r="BY37" i="5"/>
  <c r="BX37" i="5"/>
  <c r="BV37" i="5"/>
  <c r="BU37" i="5"/>
  <c r="BT37" i="5"/>
  <c r="BS37" i="5"/>
  <c r="BR37" i="5"/>
  <c r="BQ37" i="5"/>
  <c r="BP37" i="5"/>
  <c r="BO37" i="5"/>
  <c r="BN37" i="5"/>
  <c r="BM37" i="5"/>
  <c r="BL37" i="5"/>
  <c r="BK37" i="5"/>
  <c r="BJ37" i="5"/>
  <c r="BI37" i="5"/>
  <c r="BG37" i="5"/>
  <c r="BF37" i="5"/>
  <c r="BE37" i="5"/>
  <c r="BD37" i="5"/>
  <c r="BC37" i="5"/>
  <c r="BB37" i="5"/>
  <c r="BA37" i="5"/>
  <c r="AZ37" i="5"/>
  <c r="AY37" i="5"/>
  <c r="AX37" i="5"/>
  <c r="AW37" i="5"/>
  <c r="AV37" i="5"/>
  <c r="AU37" i="5"/>
  <c r="AT37" i="5"/>
  <c r="AR37" i="5"/>
  <c r="AQ37" i="5"/>
  <c r="AP37" i="5"/>
  <c r="AO37" i="5"/>
  <c r="AN37" i="5"/>
  <c r="AM37" i="5"/>
  <c r="AL37" i="5"/>
  <c r="AK37" i="5"/>
  <c r="AJ37" i="5"/>
  <c r="AI37" i="5"/>
  <c r="AH37" i="5"/>
  <c r="AG37" i="5"/>
  <c r="AF37" i="5"/>
  <c r="AE37" i="5"/>
  <c r="AC37" i="5"/>
  <c r="AB37" i="5"/>
  <c r="AA37" i="5"/>
  <c r="Z37" i="5"/>
  <c r="Y37" i="5"/>
  <c r="X37" i="5"/>
  <c r="W37" i="5"/>
  <c r="V37" i="5"/>
  <c r="U37" i="5"/>
  <c r="T37" i="5"/>
  <c r="S37" i="5"/>
  <c r="R37" i="5"/>
  <c r="Q37" i="5"/>
  <c r="P37" i="5"/>
  <c r="DO36" i="5"/>
  <c r="DN36" i="5"/>
  <c r="DM36" i="5"/>
  <c r="DL36" i="5"/>
  <c r="DK36" i="5"/>
  <c r="DJ36" i="5"/>
  <c r="DI36" i="5"/>
  <c r="DH36" i="5"/>
  <c r="DG36" i="5"/>
  <c r="DF36" i="5"/>
  <c r="DE36" i="5"/>
  <c r="DD36" i="5"/>
  <c r="DC36" i="5"/>
  <c r="DB36" i="5"/>
  <c r="CZ36" i="5"/>
  <c r="CY36" i="5"/>
  <c r="CX36" i="5"/>
  <c r="CW36" i="5"/>
  <c r="CV36" i="5"/>
  <c r="CU36" i="5"/>
  <c r="CT36" i="5"/>
  <c r="CS36" i="5"/>
  <c r="CR36" i="5"/>
  <c r="CQ36" i="5"/>
  <c r="CP36" i="5"/>
  <c r="CO36" i="5"/>
  <c r="CN36" i="5"/>
  <c r="CM36" i="5"/>
  <c r="CK36" i="5"/>
  <c r="CJ36" i="5"/>
  <c r="CI36" i="5"/>
  <c r="CH36" i="5"/>
  <c r="CG36" i="5"/>
  <c r="CF36" i="5"/>
  <c r="CE36" i="5"/>
  <c r="CD36" i="5"/>
  <c r="CC36" i="5"/>
  <c r="CB36" i="5"/>
  <c r="CA36" i="5"/>
  <c r="BZ36" i="5"/>
  <c r="BY36" i="5"/>
  <c r="BX36" i="5"/>
  <c r="BV36" i="5"/>
  <c r="BU36" i="5"/>
  <c r="BT36" i="5"/>
  <c r="BS36" i="5"/>
  <c r="BR36" i="5"/>
  <c r="BQ36" i="5"/>
  <c r="BP36" i="5"/>
  <c r="BO36" i="5"/>
  <c r="BN36" i="5"/>
  <c r="BM36" i="5"/>
  <c r="BL36" i="5"/>
  <c r="BK36" i="5"/>
  <c r="BJ36" i="5"/>
  <c r="BI36" i="5"/>
  <c r="BG36" i="5"/>
  <c r="BF36" i="5"/>
  <c r="BE36" i="5"/>
  <c r="BD36" i="5"/>
  <c r="BC36" i="5"/>
  <c r="BB36" i="5"/>
  <c r="BA36" i="5"/>
  <c r="AZ36" i="5"/>
  <c r="AY36" i="5"/>
  <c r="AX36" i="5"/>
  <c r="AW36" i="5"/>
  <c r="AV36" i="5"/>
  <c r="AU36" i="5"/>
  <c r="AT36" i="5"/>
  <c r="AR36" i="5"/>
  <c r="AQ36" i="5"/>
  <c r="AP36" i="5"/>
  <c r="AO36" i="5"/>
  <c r="AN36" i="5"/>
  <c r="AM36" i="5"/>
  <c r="AL36" i="5"/>
  <c r="AK36" i="5"/>
  <c r="AJ36" i="5"/>
  <c r="AI36" i="5"/>
  <c r="AH36" i="5"/>
  <c r="AG36" i="5"/>
  <c r="AF36" i="5"/>
  <c r="AE36" i="5"/>
  <c r="AC36" i="5"/>
  <c r="AB36" i="5"/>
  <c r="AA36" i="5"/>
  <c r="Z36" i="5"/>
  <c r="Y36" i="5"/>
  <c r="X36" i="5"/>
  <c r="W36" i="5"/>
  <c r="V36" i="5"/>
  <c r="U36" i="5"/>
  <c r="T36" i="5"/>
  <c r="S36" i="5"/>
  <c r="R36" i="5"/>
  <c r="Q36" i="5"/>
  <c r="P36" i="5"/>
  <c r="DO35" i="5"/>
  <c r="DN35" i="5"/>
  <c r="DM35" i="5"/>
  <c r="DL35" i="5"/>
  <c r="DK35" i="5"/>
  <c r="DJ35" i="5"/>
  <c r="DI35" i="5"/>
  <c r="DH35" i="5"/>
  <c r="DG35" i="5"/>
  <c r="DF35" i="5"/>
  <c r="DE35" i="5"/>
  <c r="DD35" i="5"/>
  <c r="DC35" i="5"/>
  <c r="DB35" i="5"/>
  <c r="CZ35" i="5"/>
  <c r="CY35" i="5"/>
  <c r="CX35" i="5"/>
  <c r="CW35" i="5"/>
  <c r="CV35" i="5"/>
  <c r="CU35" i="5"/>
  <c r="CT35" i="5"/>
  <c r="CS35" i="5"/>
  <c r="CR35" i="5"/>
  <c r="CQ35" i="5"/>
  <c r="CP35" i="5"/>
  <c r="CO35" i="5"/>
  <c r="CN35" i="5"/>
  <c r="CM35" i="5"/>
  <c r="CK35" i="5"/>
  <c r="CJ35" i="5"/>
  <c r="CI35" i="5"/>
  <c r="CH35" i="5"/>
  <c r="CG35" i="5"/>
  <c r="CF35" i="5"/>
  <c r="CE35" i="5"/>
  <c r="CD35" i="5"/>
  <c r="CC35" i="5"/>
  <c r="CB35" i="5"/>
  <c r="CA35" i="5"/>
  <c r="BZ35" i="5"/>
  <c r="BY35" i="5"/>
  <c r="BX35" i="5"/>
  <c r="BV35" i="5"/>
  <c r="BU35" i="5"/>
  <c r="BT35" i="5"/>
  <c r="BS35" i="5"/>
  <c r="BR35" i="5"/>
  <c r="BQ35" i="5"/>
  <c r="BP35" i="5"/>
  <c r="BO35" i="5"/>
  <c r="BN35" i="5"/>
  <c r="BM35" i="5"/>
  <c r="BL35" i="5"/>
  <c r="BK35" i="5"/>
  <c r="BJ35" i="5"/>
  <c r="BI35" i="5"/>
  <c r="BG35" i="5"/>
  <c r="BF35" i="5"/>
  <c r="BE35" i="5"/>
  <c r="BD35" i="5"/>
  <c r="BC35" i="5"/>
  <c r="BB35" i="5"/>
  <c r="BA35" i="5"/>
  <c r="AZ35" i="5"/>
  <c r="AY35" i="5"/>
  <c r="AX35" i="5"/>
  <c r="AW35" i="5"/>
  <c r="AV35" i="5"/>
  <c r="AU35" i="5"/>
  <c r="AT35" i="5"/>
  <c r="AR35" i="5"/>
  <c r="AQ35" i="5"/>
  <c r="AP35" i="5"/>
  <c r="AO35" i="5"/>
  <c r="AN35" i="5"/>
  <c r="AM35" i="5"/>
  <c r="AL35" i="5"/>
  <c r="AK35" i="5"/>
  <c r="AJ35" i="5"/>
  <c r="AI35" i="5"/>
  <c r="AH35" i="5"/>
  <c r="AG35" i="5"/>
  <c r="AF35" i="5"/>
  <c r="AE35" i="5"/>
  <c r="AC35" i="5"/>
  <c r="AB35" i="5"/>
  <c r="AA35" i="5"/>
  <c r="Z35" i="5"/>
  <c r="Y35" i="5"/>
  <c r="X35" i="5"/>
  <c r="W35" i="5"/>
  <c r="V35" i="5"/>
  <c r="U35" i="5"/>
  <c r="T35" i="5"/>
  <c r="S35" i="5"/>
  <c r="R35" i="5"/>
  <c r="Q35" i="5"/>
  <c r="P35" i="5"/>
  <c r="DO34" i="5"/>
  <c r="DN34" i="5"/>
  <c r="DM34" i="5"/>
  <c r="DL34" i="5"/>
  <c r="DK34" i="5"/>
  <c r="DJ34" i="5"/>
  <c r="DI34" i="5"/>
  <c r="DH34" i="5"/>
  <c r="DG34" i="5"/>
  <c r="DF34" i="5"/>
  <c r="DE34" i="5"/>
  <c r="DD34" i="5"/>
  <c r="DC34" i="5"/>
  <c r="DB34" i="5"/>
  <c r="CZ34" i="5"/>
  <c r="CY34" i="5"/>
  <c r="CX34" i="5"/>
  <c r="CW34" i="5"/>
  <c r="CV34" i="5"/>
  <c r="CU34" i="5"/>
  <c r="CT34" i="5"/>
  <c r="CS34" i="5"/>
  <c r="CR34" i="5"/>
  <c r="CQ34" i="5"/>
  <c r="CP34" i="5"/>
  <c r="CO34" i="5"/>
  <c r="CN34" i="5"/>
  <c r="CM34" i="5"/>
  <c r="CK34" i="5"/>
  <c r="CJ34" i="5"/>
  <c r="CI34" i="5"/>
  <c r="CH34" i="5"/>
  <c r="CG34" i="5"/>
  <c r="CF34" i="5"/>
  <c r="CE34" i="5"/>
  <c r="CD34" i="5"/>
  <c r="CC34" i="5"/>
  <c r="CB34" i="5"/>
  <c r="CA34" i="5"/>
  <c r="BZ34" i="5"/>
  <c r="BY34" i="5"/>
  <c r="BX34" i="5"/>
  <c r="BV34" i="5"/>
  <c r="BU34" i="5"/>
  <c r="BT34" i="5"/>
  <c r="BS34" i="5"/>
  <c r="BR34" i="5"/>
  <c r="BQ34" i="5"/>
  <c r="BP34" i="5"/>
  <c r="BO34" i="5"/>
  <c r="BN34" i="5"/>
  <c r="BM34" i="5"/>
  <c r="BL34" i="5"/>
  <c r="BK34" i="5"/>
  <c r="BJ34" i="5"/>
  <c r="BI34" i="5"/>
  <c r="BG34" i="5"/>
  <c r="BF34" i="5"/>
  <c r="BE34" i="5"/>
  <c r="BD34" i="5"/>
  <c r="BC34" i="5"/>
  <c r="BB34" i="5"/>
  <c r="BA34" i="5"/>
  <c r="AZ34" i="5"/>
  <c r="AY34" i="5"/>
  <c r="AX34" i="5"/>
  <c r="AW34" i="5"/>
  <c r="AV34" i="5"/>
  <c r="AU34" i="5"/>
  <c r="AT34" i="5"/>
  <c r="AR34" i="5"/>
  <c r="AQ34" i="5"/>
  <c r="AP34" i="5"/>
  <c r="AO34" i="5"/>
  <c r="AN34" i="5"/>
  <c r="AM34" i="5"/>
  <c r="AL34" i="5"/>
  <c r="AK34" i="5"/>
  <c r="AJ34" i="5"/>
  <c r="AI34" i="5"/>
  <c r="AH34" i="5"/>
  <c r="AG34" i="5"/>
  <c r="AF34" i="5"/>
  <c r="AE34" i="5"/>
  <c r="AC34" i="5"/>
  <c r="AB34" i="5"/>
  <c r="AA34" i="5"/>
  <c r="Z34" i="5"/>
  <c r="Y34" i="5"/>
  <c r="X34" i="5"/>
  <c r="W34" i="5"/>
  <c r="V34" i="5"/>
  <c r="U34" i="5"/>
  <c r="T34" i="5"/>
  <c r="S34" i="5"/>
  <c r="R34" i="5"/>
  <c r="Q34" i="5"/>
  <c r="P34" i="5"/>
  <c r="DO33" i="5"/>
  <c r="DN33" i="5"/>
  <c r="DM33" i="5"/>
  <c r="DL33" i="5"/>
  <c r="DK33" i="5"/>
  <c r="DJ33" i="5"/>
  <c r="DI33" i="5"/>
  <c r="DH33" i="5"/>
  <c r="DG33" i="5"/>
  <c r="DF33" i="5"/>
  <c r="DE33" i="5"/>
  <c r="DD33" i="5"/>
  <c r="DC33" i="5"/>
  <c r="DB33" i="5"/>
  <c r="CZ33" i="5"/>
  <c r="CY33" i="5"/>
  <c r="CX33" i="5"/>
  <c r="CW33" i="5"/>
  <c r="CV33" i="5"/>
  <c r="CU33" i="5"/>
  <c r="CT33" i="5"/>
  <c r="CS33" i="5"/>
  <c r="CR33" i="5"/>
  <c r="CQ33" i="5"/>
  <c r="CP33" i="5"/>
  <c r="CO33" i="5"/>
  <c r="CN33" i="5"/>
  <c r="CM33" i="5"/>
  <c r="CK33" i="5"/>
  <c r="CJ33" i="5"/>
  <c r="CI33" i="5"/>
  <c r="CH33" i="5"/>
  <c r="CG33" i="5"/>
  <c r="CF33" i="5"/>
  <c r="CE33" i="5"/>
  <c r="CD33" i="5"/>
  <c r="CC33" i="5"/>
  <c r="CB33" i="5"/>
  <c r="CA33" i="5"/>
  <c r="BZ33" i="5"/>
  <c r="BY33" i="5"/>
  <c r="BX33" i="5"/>
  <c r="BV33" i="5"/>
  <c r="BU33" i="5"/>
  <c r="BT33" i="5"/>
  <c r="BS33" i="5"/>
  <c r="BR33" i="5"/>
  <c r="BQ33" i="5"/>
  <c r="BP33" i="5"/>
  <c r="BO33" i="5"/>
  <c r="BN33" i="5"/>
  <c r="BM33" i="5"/>
  <c r="BL33" i="5"/>
  <c r="BK33" i="5"/>
  <c r="BJ33" i="5"/>
  <c r="BI33" i="5"/>
  <c r="BG33" i="5"/>
  <c r="BF33" i="5"/>
  <c r="BE33" i="5"/>
  <c r="BD33" i="5"/>
  <c r="BC33" i="5"/>
  <c r="BB33" i="5"/>
  <c r="BA33" i="5"/>
  <c r="AZ33" i="5"/>
  <c r="AY33" i="5"/>
  <c r="AX33" i="5"/>
  <c r="AW33" i="5"/>
  <c r="AV33" i="5"/>
  <c r="AU33" i="5"/>
  <c r="AT33" i="5"/>
  <c r="AR33" i="5"/>
  <c r="AQ33" i="5"/>
  <c r="AP33" i="5"/>
  <c r="AO33" i="5"/>
  <c r="AN33" i="5"/>
  <c r="AM33" i="5"/>
  <c r="AL33" i="5"/>
  <c r="AK33" i="5"/>
  <c r="AJ33" i="5"/>
  <c r="AI33" i="5"/>
  <c r="AH33" i="5"/>
  <c r="AG33" i="5"/>
  <c r="AF33" i="5"/>
  <c r="AE33" i="5"/>
  <c r="AC33" i="5"/>
  <c r="AB33" i="5"/>
  <c r="AA33" i="5"/>
  <c r="Z33" i="5"/>
  <c r="Y33" i="5"/>
  <c r="X33" i="5"/>
  <c r="W33" i="5"/>
  <c r="V33" i="5"/>
  <c r="U33" i="5"/>
  <c r="T33" i="5"/>
  <c r="S33" i="5"/>
  <c r="R33" i="5"/>
  <c r="Q33" i="5"/>
  <c r="P33" i="5"/>
  <c r="DO32" i="5"/>
  <c r="DN32" i="5"/>
  <c r="DM32" i="5"/>
  <c r="DL32" i="5"/>
  <c r="DK32" i="5"/>
  <c r="DJ32" i="5"/>
  <c r="DI32" i="5"/>
  <c r="DH32" i="5"/>
  <c r="DG32" i="5"/>
  <c r="DF32" i="5"/>
  <c r="DE32" i="5"/>
  <c r="DD32" i="5"/>
  <c r="DC32" i="5"/>
  <c r="DB32" i="5"/>
  <c r="CZ32" i="5"/>
  <c r="CY32" i="5"/>
  <c r="CX32" i="5"/>
  <c r="CW32" i="5"/>
  <c r="CV32" i="5"/>
  <c r="CU32" i="5"/>
  <c r="CT32" i="5"/>
  <c r="CS32" i="5"/>
  <c r="CR32" i="5"/>
  <c r="CQ32" i="5"/>
  <c r="CP32" i="5"/>
  <c r="CO32" i="5"/>
  <c r="CN32" i="5"/>
  <c r="CM32" i="5"/>
  <c r="CK32" i="5"/>
  <c r="CJ32" i="5"/>
  <c r="CI32" i="5"/>
  <c r="CH32" i="5"/>
  <c r="CG32" i="5"/>
  <c r="CF32" i="5"/>
  <c r="CE32" i="5"/>
  <c r="CD32" i="5"/>
  <c r="CC32" i="5"/>
  <c r="CB32" i="5"/>
  <c r="CA32" i="5"/>
  <c r="BZ32" i="5"/>
  <c r="BY32" i="5"/>
  <c r="BX32" i="5"/>
  <c r="BV32" i="5"/>
  <c r="BU32" i="5"/>
  <c r="BT32" i="5"/>
  <c r="BS32" i="5"/>
  <c r="BR32" i="5"/>
  <c r="BQ32" i="5"/>
  <c r="BP32" i="5"/>
  <c r="BO32" i="5"/>
  <c r="BN32" i="5"/>
  <c r="BM32" i="5"/>
  <c r="BL32" i="5"/>
  <c r="BK32" i="5"/>
  <c r="BJ32" i="5"/>
  <c r="BI32" i="5"/>
  <c r="BG32" i="5"/>
  <c r="BF32" i="5"/>
  <c r="BE32" i="5"/>
  <c r="BD32" i="5"/>
  <c r="BC32" i="5"/>
  <c r="BB32" i="5"/>
  <c r="BA32" i="5"/>
  <c r="AZ32" i="5"/>
  <c r="AY32" i="5"/>
  <c r="AX32" i="5"/>
  <c r="AW32" i="5"/>
  <c r="AV32" i="5"/>
  <c r="AU32" i="5"/>
  <c r="AT32" i="5"/>
  <c r="AR32" i="5"/>
  <c r="AQ32" i="5"/>
  <c r="AP32" i="5"/>
  <c r="AO32" i="5"/>
  <c r="AN32" i="5"/>
  <c r="AM32" i="5"/>
  <c r="AL32" i="5"/>
  <c r="AK32" i="5"/>
  <c r="AJ32" i="5"/>
  <c r="AI32" i="5"/>
  <c r="AH32" i="5"/>
  <c r="AG32" i="5"/>
  <c r="AF32" i="5"/>
  <c r="AE32" i="5"/>
  <c r="AC32" i="5"/>
  <c r="AB32" i="5"/>
  <c r="AA32" i="5"/>
  <c r="Z32" i="5"/>
  <c r="Y32" i="5"/>
  <c r="X32" i="5"/>
  <c r="W32" i="5"/>
  <c r="V32" i="5"/>
  <c r="U32" i="5"/>
  <c r="T32" i="5"/>
  <c r="S32" i="5"/>
  <c r="R32" i="5"/>
  <c r="Q32" i="5"/>
  <c r="P32" i="5"/>
  <c r="DO31" i="5"/>
  <c r="DN31" i="5"/>
  <c r="DM31" i="5"/>
  <c r="DL31" i="5"/>
  <c r="DK31" i="5"/>
  <c r="DJ31" i="5"/>
  <c r="DI31" i="5"/>
  <c r="DH31" i="5"/>
  <c r="DG31" i="5"/>
  <c r="DF31" i="5"/>
  <c r="DE31" i="5"/>
  <c r="DD31" i="5"/>
  <c r="DC31" i="5"/>
  <c r="DB31" i="5"/>
  <c r="CZ31" i="5"/>
  <c r="CY31" i="5"/>
  <c r="CX31" i="5"/>
  <c r="CW31" i="5"/>
  <c r="CV31" i="5"/>
  <c r="CU31" i="5"/>
  <c r="CT31" i="5"/>
  <c r="CS31" i="5"/>
  <c r="CR31" i="5"/>
  <c r="CQ31" i="5"/>
  <c r="CP31" i="5"/>
  <c r="CO31" i="5"/>
  <c r="CN31" i="5"/>
  <c r="CM31" i="5"/>
  <c r="CK31" i="5"/>
  <c r="CJ31" i="5"/>
  <c r="CI31" i="5"/>
  <c r="CH31" i="5"/>
  <c r="CG31" i="5"/>
  <c r="CF31" i="5"/>
  <c r="CE31" i="5"/>
  <c r="CD31" i="5"/>
  <c r="CC31" i="5"/>
  <c r="CB31" i="5"/>
  <c r="CA31" i="5"/>
  <c r="BZ31" i="5"/>
  <c r="BY31" i="5"/>
  <c r="BX31" i="5"/>
  <c r="BV31" i="5"/>
  <c r="BU31" i="5"/>
  <c r="BT31" i="5"/>
  <c r="BS31" i="5"/>
  <c r="BR31" i="5"/>
  <c r="BQ31" i="5"/>
  <c r="BP31" i="5"/>
  <c r="BO31" i="5"/>
  <c r="BN31" i="5"/>
  <c r="BM31" i="5"/>
  <c r="BL31" i="5"/>
  <c r="BK31" i="5"/>
  <c r="BJ31" i="5"/>
  <c r="BI31" i="5"/>
  <c r="BG31" i="5"/>
  <c r="BF31" i="5"/>
  <c r="BE31" i="5"/>
  <c r="BD31" i="5"/>
  <c r="BC31" i="5"/>
  <c r="BB31" i="5"/>
  <c r="BA31" i="5"/>
  <c r="AZ31" i="5"/>
  <c r="AY31" i="5"/>
  <c r="AX31" i="5"/>
  <c r="AW31" i="5"/>
  <c r="AV31" i="5"/>
  <c r="AU31" i="5"/>
  <c r="AT31" i="5"/>
  <c r="AR31" i="5"/>
  <c r="AQ31" i="5"/>
  <c r="AP31" i="5"/>
  <c r="AO31" i="5"/>
  <c r="AN31" i="5"/>
  <c r="AM31" i="5"/>
  <c r="AL31" i="5"/>
  <c r="AK31" i="5"/>
  <c r="AJ31" i="5"/>
  <c r="AI31" i="5"/>
  <c r="AH31" i="5"/>
  <c r="AG31" i="5"/>
  <c r="AF31" i="5"/>
  <c r="AE31" i="5"/>
  <c r="AC31" i="5"/>
  <c r="AB31" i="5"/>
  <c r="AA31" i="5"/>
  <c r="Z31" i="5"/>
  <c r="Y31" i="5"/>
  <c r="X31" i="5"/>
  <c r="W31" i="5"/>
  <c r="V31" i="5"/>
  <c r="U31" i="5"/>
  <c r="T31" i="5"/>
  <c r="S31" i="5"/>
  <c r="R31" i="5"/>
  <c r="Q31" i="5"/>
  <c r="P31" i="5"/>
  <c r="DO30" i="5"/>
  <c r="DN30" i="5"/>
  <c r="DM30" i="5"/>
  <c r="DL30" i="5"/>
  <c r="DK30" i="5"/>
  <c r="DJ30" i="5"/>
  <c r="DI30" i="5"/>
  <c r="DH30" i="5"/>
  <c r="DG30" i="5"/>
  <c r="DF30" i="5"/>
  <c r="DE30" i="5"/>
  <c r="DD30" i="5"/>
  <c r="DC30" i="5"/>
  <c r="DB30" i="5"/>
  <c r="CZ30" i="5"/>
  <c r="CY30" i="5"/>
  <c r="CX30" i="5"/>
  <c r="CW30" i="5"/>
  <c r="CV30" i="5"/>
  <c r="CU30" i="5"/>
  <c r="CT30" i="5"/>
  <c r="CS30" i="5"/>
  <c r="CR30" i="5"/>
  <c r="CQ30" i="5"/>
  <c r="CP30" i="5"/>
  <c r="CO30" i="5"/>
  <c r="CN30" i="5"/>
  <c r="CM30" i="5"/>
  <c r="CK30" i="5"/>
  <c r="CJ30" i="5"/>
  <c r="CI30" i="5"/>
  <c r="CH30" i="5"/>
  <c r="CG30" i="5"/>
  <c r="CF30" i="5"/>
  <c r="CE30" i="5"/>
  <c r="CD30" i="5"/>
  <c r="CC30" i="5"/>
  <c r="CB30" i="5"/>
  <c r="CA30" i="5"/>
  <c r="BZ30" i="5"/>
  <c r="BY30" i="5"/>
  <c r="BX30" i="5"/>
  <c r="BV30" i="5"/>
  <c r="BU30" i="5"/>
  <c r="BT30" i="5"/>
  <c r="BS30" i="5"/>
  <c r="BR30" i="5"/>
  <c r="BQ30" i="5"/>
  <c r="BP30" i="5"/>
  <c r="BO30" i="5"/>
  <c r="BN30" i="5"/>
  <c r="BM30" i="5"/>
  <c r="BL30" i="5"/>
  <c r="BK30" i="5"/>
  <c r="BJ30" i="5"/>
  <c r="BI30" i="5"/>
  <c r="BG30" i="5"/>
  <c r="BF30" i="5"/>
  <c r="BE30" i="5"/>
  <c r="BD30" i="5"/>
  <c r="BC30" i="5"/>
  <c r="BB30" i="5"/>
  <c r="BA30" i="5"/>
  <c r="AZ30" i="5"/>
  <c r="AY30" i="5"/>
  <c r="AX30" i="5"/>
  <c r="AW30" i="5"/>
  <c r="AV30" i="5"/>
  <c r="AU30" i="5"/>
  <c r="AT30" i="5"/>
  <c r="AR30" i="5"/>
  <c r="AQ30" i="5"/>
  <c r="AP30" i="5"/>
  <c r="AO30" i="5"/>
  <c r="AN30" i="5"/>
  <c r="AM30" i="5"/>
  <c r="AL30" i="5"/>
  <c r="AK30" i="5"/>
  <c r="AJ30" i="5"/>
  <c r="AI30" i="5"/>
  <c r="AH30" i="5"/>
  <c r="AG30" i="5"/>
  <c r="AF30" i="5"/>
  <c r="AE30" i="5"/>
  <c r="AC30" i="5"/>
  <c r="AB30" i="5"/>
  <c r="AA30" i="5"/>
  <c r="Z30" i="5"/>
  <c r="Y30" i="5"/>
  <c r="X30" i="5"/>
  <c r="W30" i="5"/>
  <c r="V30" i="5"/>
  <c r="U30" i="5"/>
  <c r="T30" i="5"/>
  <c r="S30" i="5"/>
  <c r="R30" i="5"/>
  <c r="Q30" i="5"/>
  <c r="P30" i="5"/>
  <c r="DO29" i="5"/>
  <c r="DN29" i="5"/>
  <c r="DM29" i="5"/>
  <c r="DL29" i="5"/>
  <c r="DK29" i="5"/>
  <c r="DJ29" i="5"/>
  <c r="DI29" i="5"/>
  <c r="DH29" i="5"/>
  <c r="DG29" i="5"/>
  <c r="DF29" i="5"/>
  <c r="DE29" i="5"/>
  <c r="DD29" i="5"/>
  <c r="DC29" i="5"/>
  <c r="DB29" i="5"/>
  <c r="CZ29" i="5"/>
  <c r="CY29" i="5"/>
  <c r="CX29" i="5"/>
  <c r="CW29" i="5"/>
  <c r="CV29" i="5"/>
  <c r="CU29" i="5"/>
  <c r="CT29" i="5"/>
  <c r="CS29" i="5"/>
  <c r="CR29" i="5"/>
  <c r="CQ29" i="5"/>
  <c r="CP29" i="5"/>
  <c r="CO29" i="5"/>
  <c r="CN29" i="5"/>
  <c r="CM29" i="5"/>
  <c r="CK29" i="5"/>
  <c r="CJ29" i="5"/>
  <c r="CI29" i="5"/>
  <c r="CH29" i="5"/>
  <c r="CG29" i="5"/>
  <c r="CF29" i="5"/>
  <c r="CE29" i="5"/>
  <c r="CD29" i="5"/>
  <c r="CC29" i="5"/>
  <c r="CB29" i="5"/>
  <c r="CA29" i="5"/>
  <c r="BZ29" i="5"/>
  <c r="BY29" i="5"/>
  <c r="BX29" i="5"/>
  <c r="BV29" i="5"/>
  <c r="BU29" i="5"/>
  <c r="BT29" i="5"/>
  <c r="BS29" i="5"/>
  <c r="BR29" i="5"/>
  <c r="BQ29" i="5"/>
  <c r="BP29" i="5"/>
  <c r="BO29" i="5"/>
  <c r="BN29" i="5"/>
  <c r="BM29" i="5"/>
  <c r="BL29" i="5"/>
  <c r="BK29" i="5"/>
  <c r="BJ29" i="5"/>
  <c r="BI29" i="5"/>
  <c r="BG29" i="5"/>
  <c r="BF29" i="5"/>
  <c r="BE29" i="5"/>
  <c r="BD29" i="5"/>
  <c r="BC29" i="5"/>
  <c r="BB29" i="5"/>
  <c r="BA29" i="5"/>
  <c r="AZ29" i="5"/>
  <c r="AY29" i="5"/>
  <c r="AX29" i="5"/>
  <c r="AW29" i="5"/>
  <c r="AV29" i="5"/>
  <c r="AU29" i="5"/>
  <c r="AT29" i="5"/>
  <c r="AR29" i="5"/>
  <c r="AQ29" i="5"/>
  <c r="AP29" i="5"/>
  <c r="AO29" i="5"/>
  <c r="AN29" i="5"/>
  <c r="AM29" i="5"/>
  <c r="AL29" i="5"/>
  <c r="AK29" i="5"/>
  <c r="AJ29" i="5"/>
  <c r="AI29" i="5"/>
  <c r="AH29" i="5"/>
  <c r="AG29" i="5"/>
  <c r="AF29" i="5"/>
  <c r="AE29" i="5"/>
  <c r="AC29" i="5"/>
  <c r="AB29" i="5"/>
  <c r="AA29" i="5"/>
  <c r="Z29" i="5"/>
  <c r="Y29" i="5"/>
  <c r="X29" i="5"/>
  <c r="W29" i="5"/>
  <c r="V29" i="5"/>
  <c r="U29" i="5"/>
  <c r="T29" i="5"/>
  <c r="S29" i="5"/>
  <c r="R29" i="5"/>
  <c r="Q29" i="5"/>
  <c r="P29" i="5"/>
  <c r="DO28" i="5"/>
  <c r="DN28" i="5"/>
  <c r="DM28" i="5"/>
  <c r="DL28" i="5"/>
  <c r="DK28" i="5"/>
  <c r="DJ28" i="5"/>
  <c r="DI28" i="5"/>
  <c r="DH28" i="5"/>
  <c r="DG28" i="5"/>
  <c r="DF28" i="5"/>
  <c r="DE28" i="5"/>
  <c r="DD28" i="5"/>
  <c r="DC28" i="5"/>
  <c r="DB28" i="5"/>
  <c r="CZ28" i="5"/>
  <c r="CY28" i="5"/>
  <c r="CX28" i="5"/>
  <c r="CW28" i="5"/>
  <c r="CV28" i="5"/>
  <c r="CU28" i="5"/>
  <c r="CT28" i="5"/>
  <c r="CS28" i="5"/>
  <c r="CR28" i="5"/>
  <c r="CQ28" i="5"/>
  <c r="CP28" i="5"/>
  <c r="CO28" i="5"/>
  <c r="CN28" i="5"/>
  <c r="CM28" i="5"/>
  <c r="CK28" i="5"/>
  <c r="CJ28" i="5"/>
  <c r="CI28" i="5"/>
  <c r="CH28" i="5"/>
  <c r="CG28" i="5"/>
  <c r="CF28" i="5"/>
  <c r="CE28" i="5"/>
  <c r="CD28" i="5"/>
  <c r="CC28" i="5"/>
  <c r="CB28" i="5"/>
  <c r="CA28" i="5"/>
  <c r="BZ28" i="5"/>
  <c r="BY28" i="5"/>
  <c r="BX28" i="5"/>
  <c r="BV28" i="5"/>
  <c r="BU28" i="5"/>
  <c r="BT28" i="5"/>
  <c r="BS28" i="5"/>
  <c r="BR28" i="5"/>
  <c r="BQ28" i="5"/>
  <c r="BP28" i="5"/>
  <c r="BO28" i="5"/>
  <c r="BN28" i="5"/>
  <c r="BM28" i="5"/>
  <c r="BL28" i="5"/>
  <c r="BK28" i="5"/>
  <c r="BJ28" i="5"/>
  <c r="BI28" i="5"/>
  <c r="BG28" i="5"/>
  <c r="BF28" i="5"/>
  <c r="BE28" i="5"/>
  <c r="BD28" i="5"/>
  <c r="BC28" i="5"/>
  <c r="BB28" i="5"/>
  <c r="BA28" i="5"/>
  <c r="AZ28" i="5"/>
  <c r="AY28" i="5"/>
  <c r="AX28" i="5"/>
  <c r="AW28" i="5"/>
  <c r="AV28" i="5"/>
  <c r="AU28" i="5"/>
  <c r="AT28" i="5"/>
  <c r="AR28" i="5"/>
  <c r="AQ28" i="5"/>
  <c r="AP28" i="5"/>
  <c r="AO28" i="5"/>
  <c r="AN28" i="5"/>
  <c r="AM28" i="5"/>
  <c r="AL28" i="5"/>
  <c r="AK28" i="5"/>
  <c r="AJ28" i="5"/>
  <c r="AI28" i="5"/>
  <c r="AH28" i="5"/>
  <c r="AG28" i="5"/>
  <c r="AF28" i="5"/>
  <c r="AE28" i="5"/>
  <c r="AC28" i="5"/>
  <c r="AB28" i="5"/>
  <c r="AA28" i="5"/>
  <c r="Z28" i="5"/>
  <c r="Y28" i="5"/>
  <c r="X28" i="5"/>
  <c r="W28" i="5"/>
  <c r="V28" i="5"/>
  <c r="U28" i="5"/>
  <c r="T28" i="5"/>
  <c r="S28" i="5"/>
  <c r="R28" i="5"/>
  <c r="Q28" i="5"/>
  <c r="P28" i="5"/>
  <c r="DO27" i="5"/>
  <c r="DN27" i="5"/>
  <c r="DM27" i="5"/>
  <c r="DL27" i="5"/>
  <c r="DK27" i="5"/>
  <c r="DJ27" i="5"/>
  <c r="DI27" i="5"/>
  <c r="DH27" i="5"/>
  <c r="DG27" i="5"/>
  <c r="DF27" i="5"/>
  <c r="DE27" i="5"/>
  <c r="DD27" i="5"/>
  <c r="DC27" i="5"/>
  <c r="DB27" i="5"/>
  <c r="CZ27" i="5"/>
  <c r="CY27" i="5"/>
  <c r="CX27" i="5"/>
  <c r="CW27" i="5"/>
  <c r="CV27" i="5"/>
  <c r="CU27" i="5"/>
  <c r="CT27" i="5"/>
  <c r="CS27" i="5"/>
  <c r="CR27" i="5"/>
  <c r="CQ27" i="5"/>
  <c r="CP27" i="5"/>
  <c r="CO27" i="5"/>
  <c r="CN27" i="5"/>
  <c r="CM27" i="5"/>
  <c r="CK27" i="5"/>
  <c r="CJ27" i="5"/>
  <c r="CI27" i="5"/>
  <c r="CH27" i="5"/>
  <c r="CG27" i="5"/>
  <c r="CF27" i="5"/>
  <c r="CE27" i="5"/>
  <c r="CD27" i="5"/>
  <c r="CC27" i="5"/>
  <c r="CB27" i="5"/>
  <c r="CA27" i="5"/>
  <c r="BZ27" i="5"/>
  <c r="BY27" i="5"/>
  <c r="BX27" i="5"/>
  <c r="BV27" i="5"/>
  <c r="BU27" i="5"/>
  <c r="BT27" i="5"/>
  <c r="BS27" i="5"/>
  <c r="BR27" i="5"/>
  <c r="BQ27" i="5"/>
  <c r="BP27" i="5"/>
  <c r="BO27" i="5"/>
  <c r="BN27" i="5"/>
  <c r="BM27" i="5"/>
  <c r="BL27" i="5"/>
  <c r="BK27" i="5"/>
  <c r="BJ27" i="5"/>
  <c r="BI27" i="5"/>
  <c r="BG27" i="5"/>
  <c r="BF27" i="5"/>
  <c r="BE27" i="5"/>
  <c r="BD27" i="5"/>
  <c r="BC27" i="5"/>
  <c r="BB27" i="5"/>
  <c r="BA27" i="5"/>
  <c r="AZ27" i="5"/>
  <c r="AY27" i="5"/>
  <c r="AX27" i="5"/>
  <c r="AW27" i="5"/>
  <c r="AV27" i="5"/>
  <c r="AU27" i="5"/>
  <c r="AT27" i="5"/>
  <c r="AR27" i="5"/>
  <c r="AQ27" i="5"/>
  <c r="AP27" i="5"/>
  <c r="AO27" i="5"/>
  <c r="AN27" i="5"/>
  <c r="AM27" i="5"/>
  <c r="AL27" i="5"/>
  <c r="AK27" i="5"/>
  <c r="AJ27" i="5"/>
  <c r="AI27" i="5"/>
  <c r="AH27" i="5"/>
  <c r="AG27" i="5"/>
  <c r="AF27" i="5"/>
  <c r="AE27" i="5"/>
  <c r="AC27" i="5"/>
  <c r="AB27" i="5"/>
  <c r="AA27" i="5"/>
  <c r="Z27" i="5"/>
  <c r="Y27" i="5"/>
  <c r="X27" i="5"/>
  <c r="W27" i="5"/>
  <c r="V27" i="5"/>
  <c r="U27" i="5"/>
  <c r="T27" i="5"/>
  <c r="S27" i="5"/>
  <c r="R27" i="5"/>
  <c r="Q27" i="5"/>
  <c r="P27" i="5"/>
  <c r="DO26" i="5"/>
  <c r="DN26" i="5"/>
  <c r="DM26" i="5"/>
  <c r="DL26" i="5"/>
  <c r="DK26" i="5"/>
  <c r="DJ26" i="5"/>
  <c r="DI26" i="5"/>
  <c r="DH26" i="5"/>
  <c r="DG26" i="5"/>
  <c r="DF26" i="5"/>
  <c r="DE26" i="5"/>
  <c r="DD26" i="5"/>
  <c r="DC26" i="5"/>
  <c r="DB26" i="5"/>
  <c r="CZ26" i="5"/>
  <c r="CY26" i="5"/>
  <c r="CX26" i="5"/>
  <c r="CW26" i="5"/>
  <c r="CV26" i="5"/>
  <c r="CU26" i="5"/>
  <c r="CT26" i="5"/>
  <c r="CS26" i="5"/>
  <c r="CR26" i="5"/>
  <c r="CQ26" i="5"/>
  <c r="CP26" i="5"/>
  <c r="CO26" i="5"/>
  <c r="CN26" i="5"/>
  <c r="CM26" i="5"/>
  <c r="CK26" i="5"/>
  <c r="CJ26" i="5"/>
  <c r="CI26" i="5"/>
  <c r="CH26" i="5"/>
  <c r="CG26" i="5"/>
  <c r="CF26" i="5"/>
  <c r="CE26" i="5"/>
  <c r="CD26" i="5"/>
  <c r="CC26" i="5"/>
  <c r="CB26" i="5"/>
  <c r="CA26" i="5"/>
  <c r="BZ26" i="5"/>
  <c r="BY26" i="5"/>
  <c r="BX26" i="5"/>
  <c r="BV26" i="5"/>
  <c r="BU26" i="5"/>
  <c r="BT26" i="5"/>
  <c r="BS26" i="5"/>
  <c r="BR26" i="5"/>
  <c r="BQ26" i="5"/>
  <c r="BP26" i="5"/>
  <c r="BO26" i="5"/>
  <c r="BN26" i="5"/>
  <c r="BM26" i="5"/>
  <c r="BL26" i="5"/>
  <c r="BK26" i="5"/>
  <c r="BJ26" i="5"/>
  <c r="BI26" i="5"/>
  <c r="BG26" i="5"/>
  <c r="BF26" i="5"/>
  <c r="BE26" i="5"/>
  <c r="BD26" i="5"/>
  <c r="BC26" i="5"/>
  <c r="BB26" i="5"/>
  <c r="BA26" i="5"/>
  <c r="AZ26" i="5"/>
  <c r="AY26" i="5"/>
  <c r="AX26" i="5"/>
  <c r="AW26" i="5"/>
  <c r="AV26" i="5"/>
  <c r="AU26" i="5"/>
  <c r="AT26" i="5"/>
  <c r="AR26" i="5"/>
  <c r="AQ26" i="5"/>
  <c r="AP26" i="5"/>
  <c r="AO26" i="5"/>
  <c r="AN26" i="5"/>
  <c r="AM26" i="5"/>
  <c r="AL26" i="5"/>
  <c r="AK26" i="5"/>
  <c r="AJ26" i="5"/>
  <c r="AI26" i="5"/>
  <c r="AH26" i="5"/>
  <c r="AG26" i="5"/>
  <c r="AF26" i="5"/>
  <c r="AE26" i="5"/>
  <c r="AC26" i="5"/>
  <c r="AB26" i="5"/>
  <c r="AA26" i="5"/>
  <c r="Z26" i="5"/>
  <c r="Y26" i="5"/>
  <c r="X26" i="5"/>
  <c r="W26" i="5"/>
  <c r="V26" i="5"/>
  <c r="U26" i="5"/>
  <c r="T26" i="5"/>
  <c r="S26" i="5"/>
  <c r="R26" i="5"/>
  <c r="Q26" i="5"/>
  <c r="P26" i="5"/>
  <c r="DO25" i="5"/>
  <c r="DN25" i="5"/>
  <c r="DM25" i="5"/>
  <c r="DL25" i="5"/>
  <c r="DK25" i="5"/>
  <c r="DJ25" i="5"/>
  <c r="DI25" i="5"/>
  <c r="DH25" i="5"/>
  <c r="DG25" i="5"/>
  <c r="DF25" i="5"/>
  <c r="DE25" i="5"/>
  <c r="DD25" i="5"/>
  <c r="DC25" i="5"/>
  <c r="DB25" i="5"/>
  <c r="CZ25" i="5"/>
  <c r="CY25" i="5"/>
  <c r="CX25" i="5"/>
  <c r="CW25" i="5"/>
  <c r="CV25" i="5"/>
  <c r="CU25" i="5"/>
  <c r="CT25" i="5"/>
  <c r="CS25" i="5"/>
  <c r="CR25" i="5"/>
  <c r="CQ25" i="5"/>
  <c r="CP25" i="5"/>
  <c r="CO25" i="5"/>
  <c r="CN25" i="5"/>
  <c r="CM25" i="5"/>
  <c r="CK25" i="5"/>
  <c r="CJ25" i="5"/>
  <c r="CI25" i="5"/>
  <c r="CH25" i="5"/>
  <c r="CG25" i="5"/>
  <c r="CF25" i="5"/>
  <c r="CE25" i="5"/>
  <c r="CD25" i="5"/>
  <c r="CC25" i="5"/>
  <c r="CB25" i="5"/>
  <c r="CA25" i="5"/>
  <c r="BZ25" i="5"/>
  <c r="BY25" i="5"/>
  <c r="BX25" i="5"/>
  <c r="BV25" i="5"/>
  <c r="BU25" i="5"/>
  <c r="BT25" i="5"/>
  <c r="BS25" i="5"/>
  <c r="BR25" i="5"/>
  <c r="BQ25" i="5"/>
  <c r="BP25" i="5"/>
  <c r="BO25" i="5"/>
  <c r="BN25" i="5"/>
  <c r="BM25" i="5"/>
  <c r="BL25" i="5"/>
  <c r="BK25" i="5"/>
  <c r="BJ25" i="5"/>
  <c r="BI25" i="5"/>
  <c r="BG25" i="5"/>
  <c r="BF25" i="5"/>
  <c r="BE25" i="5"/>
  <c r="BD25" i="5"/>
  <c r="BC25" i="5"/>
  <c r="BB25" i="5"/>
  <c r="BA25" i="5"/>
  <c r="AZ25" i="5"/>
  <c r="AY25" i="5"/>
  <c r="AX25" i="5"/>
  <c r="AW25" i="5"/>
  <c r="AV25" i="5"/>
  <c r="AU25" i="5"/>
  <c r="AT25" i="5"/>
  <c r="AR25" i="5"/>
  <c r="AQ25" i="5"/>
  <c r="AP25" i="5"/>
  <c r="AO25" i="5"/>
  <c r="AN25" i="5"/>
  <c r="AM25" i="5"/>
  <c r="AL25" i="5"/>
  <c r="AK25" i="5"/>
  <c r="AJ25" i="5"/>
  <c r="AI25" i="5"/>
  <c r="AH25" i="5"/>
  <c r="AG25" i="5"/>
  <c r="AF25" i="5"/>
  <c r="AE25" i="5"/>
  <c r="AC25" i="5"/>
  <c r="AB25" i="5"/>
  <c r="AA25" i="5"/>
  <c r="Z25" i="5"/>
  <c r="Y25" i="5"/>
  <c r="X25" i="5"/>
  <c r="W25" i="5"/>
  <c r="V25" i="5"/>
  <c r="U25" i="5"/>
  <c r="T25" i="5"/>
  <c r="S25" i="5"/>
  <c r="R25" i="5"/>
  <c r="Q25" i="5"/>
  <c r="P25" i="5"/>
  <c r="DO24" i="5"/>
  <c r="DN24" i="5"/>
  <c r="DM24" i="5"/>
  <c r="DL24" i="5"/>
  <c r="DK24" i="5"/>
  <c r="DJ24" i="5"/>
  <c r="DI24" i="5"/>
  <c r="DH24" i="5"/>
  <c r="DG24" i="5"/>
  <c r="DF24" i="5"/>
  <c r="DE24" i="5"/>
  <c r="DD24" i="5"/>
  <c r="DC24" i="5"/>
  <c r="DB24" i="5"/>
  <c r="CZ24" i="5"/>
  <c r="CY24" i="5"/>
  <c r="CX24" i="5"/>
  <c r="CW24" i="5"/>
  <c r="CV24" i="5"/>
  <c r="CU24" i="5"/>
  <c r="CT24" i="5"/>
  <c r="CS24" i="5"/>
  <c r="CR24" i="5"/>
  <c r="CQ24" i="5"/>
  <c r="CP24" i="5"/>
  <c r="CO24" i="5"/>
  <c r="CN24" i="5"/>
  <c r="CM24" i="5"/>
  <c r="CK24" i="5"/>
  <c r="CJ24" i="5"/>
  <c r="CI24" i="5"/>
  <c r="CH24" i="5"/>
  <c r="CG24" i="5"/>
  <c r="CF24" i="5"/>
  <c r="CE24" i="5"/>
  <c r="CD24" i="5"/>
  <c r="CC24" i="5"/>
  <c r="CB24" i="5"/>
  <c r="CA24" i="5"/>
  <c r="BZ24" i="5"/>
  <c r="BY24" i="5"/>
  <c r="BX24" i="5"/>
  <c r="BV24" i="5"/>
  <c r="BU24" i="5"/>
  <c r="BT24" i="5"/>
  <c r="BS24" i="5"/>
  <c r="BR24" i="5"/>
  <c r="BQ24" i="5"/>
  <c r="BP24" i="5"/>
  <c r="BO24" i="5"/>
  <c r="BN24" i="5"/>
  <c r="BM24" i="5"/>
  <c r="BL24" i="5"/>
  <c r="BK24" i="5"/>
  <c r="BJ24" i="5"/>
  <c r="BI24" i="5"/>
  <c r="BG24" i="5"/>
  <c r="BF24" i="5"/>
  <c r="BE24" i="5"/>
  <c r="BD24" i="5"/>
  <c r="BC24" i="5"/>
  <c r="BB24" i="5"/>
  <c r="BA24" i="5"/>
  <c r="AZ24" i="5"/>
  <c r="AY24" i="5"/>
  <c r="AX24" i="5"/>
  <c r="AW24" i="5"/>
  <c r="AV24" i="5"/>
  <c r="AU24" i="5"/>
  <c r="AT24" i="5"/>
  <c r="AR24" i="5"/>
  <c r="AQ24" i="5"/>
  <c r="AP24" i="5"/>
  <c r="AO24" i="5"/>
  <c r="AN24" i="5"/>
  <c r="AM24" i="5"/>
  <c r="AL24" i="5"/>
  <c r="AK24" i="5"/>
  <c r="AJ24" i="5"/>
  <c r="AI24" i="5"/>
  <c r="AH24" i="5"/>
  <c r="AG24" i="5"/>
  <c r="AF24" i="5"/>
  <c r="AE24" i="5"/>
  <c r="AC24" i="5"/>
  <c r="AB24" i="5"/>
  <c r="AA24" i="5"/>
  <c r="Z24" i="5"/>
  <c r="Y24" i="5"/>
  <c r="X24" i="5"/>
  <c r="W24" i="5"/>
  <c r="V24" i="5"/>
  <c r="U24" i="5"/>
  <c r="T24" i="5"/>
  <c r="S24" i="5"/>
  <c r="R24" i="5"/>
  <c r="Q24" i="5"/>
  <c r="P24" i="5"/>
  <c r="DO23" i="5"/>
  <c r="DN23" i="5"/>
  <c r="DM23" i="5"/>
  <c r="DL23" i="5"/>
  <c r="DK23" i="5"/>
  <c r="DJ23" i="5"/>
  <c r="DI23" i="5"/>
  <c r="DH23" i="5"/>
  <c r="DG23" i="5"/>
  <c r="DF23" i="5"/>
  <c r="DE23" i="5"/>
  <c r="DD23" i="5"/>
  <c r="DC23" i="5"/>
  <c r="DB23" i="5"/>
  <c r="CZ23" i="5"/>
  <c r="CY23" i="5"/>
  <c r="CX23" i="5"/>
  <c r="CW23" i="5"/>
  <c r="CV23" i="5"/>
  <c r="CU23" i="5"/>
  <c r="CT23" i="5"/>
  <c r="CS23" i="5"/>
  <c r="CR23" i="5"/>
  <c r="CQ23" i="5"/>
  <c r="CP23" i="5"/>
  <c r="CO23" i="5"/>
  <c r="CN23" i="5"/>
  <c r="CM23" i="5"/>
  <c r="CK23" i="5"/>
  <c r="CJ23" i="5"/>
  <c r="CI23" i="5"/>
  <c r="CH23" i="5"/>
  <c r="CG23" i="5"/>
  <c r="CF23" i="5"/>
  <c r="CE23" i="5"/>
  <c r="CD23" i="5"/>
  <c r="CC23" i="5"/>
  <c r="CB23" i="5"/>
  <c r="CA23" i="5"/>
  <c r="BZ23" i="5"/>
  <c r="BY23" i="5"/>
  <c r="BX23" i="5"/>
  <c r="BV23" i="5"/>
  <c r="BU23" i="5"/>
  <c r="BT23" i="5"/>
  <c r="BS23" i="5"/>
  <c r="BR23" i="5"/>
  <c r="BQ23" i="5"/>
  <c r="BP23" i="5"/>
  <c r="BO23" i="5"/>
  <c r="BN23" i="5"/>
  <c r="BM23" i="5"/>
  <c r="BL23" i="5"/>
  <c r="BK23" i="5"/>
  <c r="BJ23" i="5"/>
  <c r="BI23" i="5"/>
  <c r="BG23" i="5"/>
  <c r="BF23" i="5"/>
  <c r="BE23" i="5"/>
  <c r="BD23" i="5"/>
  <c r="BC23" i="5"/>
  <c r="BB23" i="5"/>
  <c r="BA23" i="5"/>
  <c r="AZ23" i="5"/>
  <c r="AY23" i="5"/>
  <c r="AX23" i="5"/>
  <c r="AW23" i="5"/>
  <c r="AV23" i="5"/>
  <c r="AU23" i="5"/>
  <c r="AT23" i="5"/>
  <c r="AR23" i="5"/>
  <c r="AQ23" i="5"/>
  <c r="AP23" i="5"/>
  <c r="AO23" i="5"/>
  <c r="AN23" i="5"/>
  <c r="AM23" i="5"/>
  <c r="AL23" i="5"/>
  <c r="AK23" i="5"/>
  <c r="AJ23" i="5"/>
  <c r="AI23" i="5"/>
  <c r="AH23" i="5"/>
  <c r="AG23" i="5"/>
  <c r="AF23" i="5"/>
  <c r="AE23" i="5"/>
  <c r="AC23" i="5"/>
  <c r="AB23" i="5"/>
  <c r="AA23" i="5"/>
  <c r="Z23" i="5"/>
  <c r="Y23" i="5"/>
  <c r="X23" i="5"/>
  <c r="W23" i="5"/>
  <c r="V23" i="5"/>
  <c r="U23" i="5"/>
  <c r="T23" i="5"/>
  <c r="S23" i="5"/>
  <c r="R23" i="5"/>
  <c r="Q23" i="5"/>
  <c r="P23" i="5"/>
  <c r="DO22" i="5"/>
  <c r="DN22" i="5"/>
  <c r="DM22" i="5"/>
  <c r="DL22" i="5"/>
  <c r="DK22" i="5"/>
  <c r="DJ22" i="5"/>
  <c r="DI22" i="5"/>
  <c r="DH22" i="5"/>
  <c r="DG22" i="5"/>
  <c r="DF22" i="5"/>
  <c r="DE22" i="5"/>
  <c r="DD22" i="5"/>
  <c r="DC22" i="5"/>
  <c r="DB22" i="5"/>
  <c r="CZ22" i="5"/>
  <c r="CY22" i="5"/>
  <c r="CX22" i="5"/>
  <c r="CW22" i="5"/>
  <c r="CV22" i="5"/>
  <c r="CU22" i="5"/>
  <c r="CT22" i="5"/>
  <c r="CS22" i="5"/>
  <c r="CR22" i="5"/>
  <c r="CQ22" i="5"/>
  <c r="CP22" i="5"/>
  <c r="CO22" i="5"/>
  <c r="CN22" i="5"/>
  <c r="CM22" i="5"/>
  <c r="CK22" i="5"/>
  <c r="CJ22" i="5"/>
  <c r="CI22" i="5"/>
  <c r="CH22" i="5"/>
  <c r="CG22" i="5"/>
  <c r="CF22" i="5"/>
  <c r="CE22" i="5"/>
  <c r="CD22" i="5"/>
  <c r="CC22" i="5"/>
  <c r="CB22" i="5"/>
  <c r="CA22" i="5"/>
  <c r="BZ22" i="5"/>
  <c r="BY22" i="5"/>
  <c r="BX22" i="5"/>
  <c r="BV22" i="5"/>
  <c r="BU22" i="5"/>
  <c r="BT22" i="5"/>
  <c r="BS22" i="5"/>
  <c r="BR22" i="5"/>
  <c r="BQ22" i="5"/>
  <c r="BP22" i="5"/>
  <c r="BO22" i="5"/>
  <c r="BN22" i="5"/>
  <c r="BM22" i="5"/>
  <c r="BL22" i="5"/>
  <c r="BK22" i="5"/>
  <c r="BJ22" i="5"/>
  <c r="BI22" i="5"/>
  <c r="BG22" i="5"/>
  <c r="BF22" i="5"/>
  <c r="BE22" i="5"/>
  <c r="BD22" i="5"/>
  <c r="BC22" i="5"/>
  <c r="BB22" i="5"/>
  <c r="BA22" i="5"/>
  <c r="AZ22" i="5"/>
  <c r="AY22" i="5"/>
  <c r="AX22" i="5"/>
  <c r="AW22" i="5"/>
  <c r="AV22" i="5"/>
  <c r="AU22" i="5"/>
  <c r="AT22" i="5"/>
  <c r="AR22" i="5"/>
  <c r="AQ22" i="5"/>
  <c r="AP22" i="5"/>
  <c r="AO22" i="5"/>
  <c r="AN22" i="5"/>
  <c r="AM22" i="5"/>
  <c r="AL22" i="5"/>
  <c r="AK22" i="5"/>
  <c r="AJ22" i="5"/>
  <c r="AI22" i="5"/>
  <c r="AH22" i="5"/>
  <c r="AG22" i="5"/>
  <c r="AF22" i="5"/>
  <c r="AE22" i="5"/>
  <c r="AC22" i="5"/>
  <c r="AB22" i="5"/>
  <c r="AA22" i="5"/>
  <c r="Z22" i="5"/>
  <c r="Y22" i="5"/>
  <c r="X22" i="5"/>
  <c r="W22" i="5"/>
  <c r="V22" i="5"/>
  <c r="U22" i="5"/>
  <c r="T22" i="5"/>
  <c r="S22" i="5"/>
  <c r="R22" i="5"/>
  <c r="Q22" i="5"/>
  <c r="P22" i="5"/>
  <c r="DO21" i="5"/>
  <c r="DN21" i="5"/>
  <c r="DM21" i="5"/>
  <c r="DL21" i="5"/>
  <c r="DK21" i="5"/>
  <c r="DJ21" i="5"/>
  <c r="DI21" i="5"/>
  <c r="DH21" i="5"/>
  <c r="DG21" i="5"/>
  <c r="DF21" i="5"/>
  <c r="DE21" i="5"/>
  <c r="DD21" i="5"/>
  <c r="DC21" i="5"/>
  <c r="DB21" i="5"/>
  <c r="CZ21" i="5"/>
  <c r="CY21" i="5"/>
  <c r="CX21" i="5"/>
  <c r="CW21" i="5"/>
  <c r="CV21" i="5"/>
  <c r="CU21" i="5"/>
  <c r="CT21" i="5"/>
  <c r="CS21" i="5"/>
  <c r="CR21" i="5"/>
  <c r="CQ21" i="5"/>
  <c r="CP21" i="5"/>
  <c r="CO21" i="5"/>
  <c r="CN21" i="5"/>
  <c r="CM21" i="5"/>
  <c r="CK21" i="5"/>
  <c r="CJ21" i="5"/>
  <c r="CI21" i="5"/>
  <c r="CH21" i="5"/>
  <c r="CG21" i="5"/>
  <c r="CF21" i="5"/>
  <c r="CE21" i="5"/>
  <c r="CD21" i="5"/>
  <c r="CC21" i="5"/>
  <c r="CB21" i="5"/>
  <c r="CA21" i="5"/>
  <c r="BZ21" i="5"/>
  <c r="BY21" i="5"/>
  <c r="BX21" i="5"/>
  <c r="BV21" i="5"/>
  <c r="BU21" i="5"/>
  <c r="BT21" i="5"/>
  <c r="BS21" i="5"/>
  <c r="BR21" i="5"/>
  <c r="BQ21" i="5"/>
  <c r="BP21" i="5"/>
  <c r="BO21" i="5"/>
  <c r="BN21" i="5"/>
  <c r="BM21" i="5"/>
  <c r="BL21" i="5"/>
  <c r="BK21" i="5"/>
  <c r="BJ21" i="5"/>
  <c r="BI21" i="5"/>
  <c r="BG21" i="5"/>
  <c r="BF21" i="5"/>
  <c r="BE21" i="5"/>
  <c r="BD21" i="5"/>
  <c r="BC21" i="5"/>
  <c r="BB21" i="5"/>
  <c r="BA21" i="5"/>
  <c r="AZ21" i="5"/>
  <c r="AY21" i="5"/>
  <c r="AX21" i="5"/>
  <c r="AW21" i="5"/>
  <c r="AV21" i="5"/>
  <c r="AU21" i="5"/>
  <c r="AT21" i="5"/>
  <c r="AR21" i="5"/>
  <c r="AQ21" i="5"/>
  <c r="AP21" i="5"/>
  <c r="AO21" i="5"/>
  <c r="AN21" i="5"/>
  <c r="AM21" i="5"/>
  <c r="AL21" i="5"/>
  <c r="AK21" i="5"/>
  <c r="AJ21" i="5"/>
  <c r="AI21" i="5"/>
  <c r="AH21" i="5"/>
  <c r="AG21" i="5"/>
  <c r="AF21" i="5"/>
  <c r="AE21" i="5"/>
  <c r="AC21" i="5"/>
  <c r="AB21" i="5"/>
  <c r="AA21" i="5"/>
  <c r="Z21" i="5"/>
  <c r="Y21" i="5"/>
  <c r="X21" i="5"/>
  <c r="W21" i="5"/>
  <c r="V21" i="5"/>
  <c r="U21" i="5"/>
  <c r="T21" i="5"/>
  <c r="S21" i="5"/>
  <c r="R21" i="5"/>
  <c r="Q21" i="5"/>
  <c r="P21" i="5"/>
  <c r="DO20" i="5"/>
  <c r="DN20" i="5"/>
  <c r="DM20" i="5"/>
  <c r="DL20" i="5"/>
  <c r="DK20" i="5"/>
  <c r="DJ20" i="5"/>
  <c r="DI20" i="5"/>
  <c r="DH20" i="5"/>
  <c r="DG20" i="5"/>
  <c r="DF20" i="5"/>
  <c r="DE20" i="5"/>
  <c r="DD20" i="5"/>
  <c r="DC20" i="5"/>
  <c r="DB20" i="5"/>
  <c r="CZ20" i="5"/>
  <c r="CY20" i="5"/>
  <c r="CX20" i="5"/>
  <c r="CW20" i="5"/>
  <c r="CV20" i="5"/>
  <c r="CU20" i="5"/>
  <c r="CT20" i="5"/>
  <c r="CS20" i="5"/>
  <c r="CR20" i="5"/>
  <c r="CQ20" i="5"/>
  <c r="CP20" i="5"/>
  <c r="CO20" i="5"/>
  <c r="CN20" i="5"/>
  <c r="CM20" i="5"/>
  <c r="CK20" i="5"/>
  <c r="CJ20" i="5"/>
  <c r="CI20" i="5"/>
  <c r="CH20" i="5"/>
  <c r="CG20" i="5"/>
  <c r="CF20" i="5"/>
  <c r="CE20" i="5"/>
  <c r="CD20" i="5"/>
  <c r="CC20" i="5"/>
  <c r="CB20" i="5"/>
  <c r="CA20" i="5"/>
  <c r="BZ20" i="5"/>
  <c r="BY20" i="5"/>
  <c r="BX20" i="5"/>
  <c r="BV20" i="5"/>
  <c r="BU20" i="5"/>
  <c r="BT20" i="5"/>
  <c r="BS20" i="5"/>
  <c r="BR20" i="5"/>
  <c r="BQ20" i="5"/>
  <c r="BP20" i="5"/>
  <c r="BO20" i="5"/>
  <c r="BN20" i="5"/>
  <c r="BM20" i="5"/>
  <c r="BL20" i="5"/>
  <c r="BK20" i="5"/>
  <c r="BJ20" i="5"/>
  <c r="BI20" i="5"/>
  <c r="BG20" i="5"/>
  <c r="BF20" i="5"/>
  <c r="BE20" i="5"/>
  <c r="BD20" i="5"/>
  <c r="BC20" i="5"/>
  <c r="BB20" i="5"/>
  <c r="BA20" i="5"/>
  <c r="AZ20" i="5"/>
  <c r="AY20" i="5"/>
  <c r="AX20" i="5"/>
  <c r="AW20" i="5"/>
  <c r="AV20" i="5"/>
  <c r="AU20" i="5"/>
  <c r="AT20" i="5"/>
  <c r="AR20" i="5"/>
  <c r="AQ20" i="5"/>
  <c r="AP20" i="5"/>
  <c r="AO20" i="5"/>
  <c r="AN20" i="5"/>
  <c r="AM20" i="5"/>
  <c r="AL20" i="5"/>
  <c r="AK20" i="5"/>
  <c r="AJ20" i="5"/>
  <c r="AI20" i="5"/>
  <c r="AH20" i="5"/>
  <c r="AG20" i="5"/>
  <c r="AF20" i="5"/>
  <c r="AE20" i="5"/>
  <c r="AC20" i="5"/>
  <c r="AB20" i="5"/>
  <c r="AA20" i="5"/>
  <c r="Z20" i="5"/>
  <c r="Y20" i="5"/>
  <c r="X20" i="5"/>
  <c r="W20" i="5"/>
  <c r="V20" i="5"/>
  <c r="U20" i="5"/>
  <c r="T20" i="5"/>
  <c r="S20" i="5"/>
  <c r="R20" i="5"/>
  <c r="Q20" i="5"/>
  <c r="P20" i="5"/>
  <c r="DO19" i="5"/>
  <c r="DN19" i="5"/>
  <c r="DM19" i="5"/>
  <c r="DL19" i="5"/>
  <c r="DK19" i="5"/>
  <c r="DJ19" i="5"/>
  <c r="DI19" i="5"/>
  <c r="DH19" i="5"/>
  <c r="DG19" i="5"/>
  <c r="DF19" i="5"/>
  <c r="DE19" i="5"/>
  <c r="DD19" i="5"/>
  <c r="DC19" i="5"/>
  <c r="DB19" i="5"/>
  <c r="CZ19" i="5"/>
  <c r="CY19" i="5"/>
  <c r="CX19" i="5"/>
  <c r="CW19" i="5"/>
  <c r="CV19" i="5"/>
  <c r="CU19" i="5"/>
  <c r="CT19" i="5"/>
  <c r="CS19" i="5"/>
  <c r="CR19" i="5"/>
  <c r="CQ19" i="5"/>
  <c r="CP19" i="5"/>
  <c r="CO19" i="5"/>
  <c r="CN19" i="5"/>
  <c r="CM19" i="5"/>
  <c r="CK19" i="5"/>
  <c r="CJ19" i="5"/>
  <c r="CI19" i="5"/>
  <c r="CH19" i="5"/>
  <c r="CG19" i="5"/>
  <c r="CF19" i="5"/>
  <c r="CE19" i="5"/>
  <c r="CD19" i="5"/>
  <c r="CC19" i="5"/>
  <c r="CB19" i="5"/>
  <c r="CA19" i="5"/>
  <c r="BZ19" i="5"/>
  <c r="BY19" i="5"/>
  <c r="BX19" i="5"/>
  <c r="BV19" i="5"/>
  <c r="BU19" i="5"/>
  <c r="BT19" i="5"/>
  <c r="BS19" i="5"/>
  <c r="BR19" i="5"/>
  <c r="BQ19" i="5"/>
  <c r="BP19" i="5"/>
  <c r="BO19" i="5"/>
  <c r="BN19" i="5"/>
  <c r="BM19" i="5"/>
  <c r="BL19" i="5"/>
  <c r="BK19" i="5"/>
  <c r="BJ19" i="5"/>
  <c r="BI19" i="5"/>
  <c r="BG19" i="5"/>
  <c r="BF19" i="5"/>
  <c r="BE19" i="5"/>
  <c r="BD19" i="5"/>
  <c r="BC19" i="5"/>
  <c r="BB19" i="5"/>
  <c r="BA19" i="5"/>
  <c r="AZ19" i="5"/>
  <c r="AY19" i="5"/>
  <c r="AX19" i="5"/>
  <c r="AW19" i="5"/>
  <c r="AV19" i="5"/>
  <c r="AU19" i="5"/>
  <c r="AT19" i="5"/>
  <c r="AR19" i="5"/>
  <c r="AQ19" i="5"/>
  <c r="AP19" i="5"/>
  <c r="AO19" i="5"/>
  <c r="AN19" i="5"/>
  <c r="AM19" i="5"/>
  <c r="AL19" i="5"/>
  <c r="AK19" i="5"/>
  <c r="AJ19" i="5"/>
  <c r="AI19" i="5"/>
  <c r="AH19" i="5"/>
  <c r="AG19" i="5"/>
  <c r="AF19" i="5"/>
  <c r="AE19" i="5"/>
  <c r="AC19" i="5"/>
  <c r="AB19" i="5"/>
  <c r="AA19" i="5"/>
  <c r="Z19" i="5"/>
  <c r="Y19" i="5"/>
  <c r="X19" i="5"/>
  <c r="W19" i="5"/>
  <c r="V19" i="5"/>
  <c r="U19" i="5"/>
  <c r="T19" i="5"/>
  <c r="S19" i="5"/>
  <c r="R19" i="5"/>
  <c r="Q19" i="5"/>
  <c r="P19" i="5"/>
  <c r="DO18" i="5"/>
  <c r="DN18" i="5"/>
  <c r="DM18" i="5"/>
  <c r="DL18" i="5"/>
  <c r="DK18" i="5"/>
  <c r="DJ18" i="5"/>
  <c r="DI18" i="5"/>
  <c r="DH18" i="5"/>
  <c r="DG18" i="5"/>
  <c r="DF18" i="5"/>
  <c r="DE18" i="5"/>
  <c r="DD18" i="5"/>
  <c r="DC18" i="5"/>
  <c r="DB18" i="5"/>
  <c r="CZ18" i="5"/>
  <c r="CY18" i="5"/>
  <c r="CX18" i="5"/>
  <c r="CW18" i="5"/>
  <c r="CV18" i="5"/>
  <c r="CU18" i="5"/>
  <c r="CT18" i="5"/>
  <c r="CS18" i="5"/>
  <c r="CR18" i="5"/>
  <c r="CQ18" i="5"/>
  <c r="CP18" i="5"/>
  <c r="CO18" i="5"/>
  <c r="CN18" i="5"/>
  <c r="CM18" i="5"/>
  <c r="CK18" i="5"/>
  <c r="CJ18" i="5"/>
  <c r="CI18" i="5"/>
  <c r="CH18" i="5"/>
  <c r="CG18" i="5"/>
  <c r="CF18" i="5"/>
  <c r="CE18" i="5"/>
  <c r="CD18" i="5"/>
  <c r="CC18" i="5"/>
  <c r="CB18" i="5"/>
  <c r="CA18" i="5"/>
  <c r="BZ18" i="5"/>
  <c r="BY18" i="5"/>
  <c r="BX18" i="5"/>
  <c r="BV18" i="5"/>
  <c r="BU18" i="5"/>
  <c r="BT18" i="5"/>
  <c r="BS18" i="5"/>
  <c r="BR18" i="5"/>
  <c r="BQ18" i="5"/>
  <c r="BP18" i="5"/>
  <c r="BO18" i="5"/>
  <c r="BN18" i="5"/>
  <c r="BM18" i="5"/>
  <c r="BL18" i="5"/>
  <c r="BK18" i="5"/>
  <c r="BJ18" i="5"/>
  <c r="BI18" i="5"/>
  <c r="BG18" i="5"/>
  <c r="BF18" i="5"/>
  <c r="BE18" i="5"/>
  <c r="BD18" i="5"/>
  <c r="BC18" i="5"/>
  <c r="BB18" i="5"/>
  <c r="BA18" i="5"/>
  <c r="AZ18" i="5"/>
  <c r="AY18" i="5"/>
  <c r="AX18" i="5"/>
  <c r="AW18" i="5"/>
  <c r="AV18" i="5"/>
  <c r="AU18" i="5"/>
  <c r="AT18" i="5"/>
  <c r="AR18" i="5"/>
  <c r="AQ18" i="5"/>
  <c r="AP18" i="5"/>
  <c r="AO18" i="5"/>
  <c r="AN18" i="5"/>
  <c r="AM18" i="5"/>
  <c r="AL18" i="5"/>
  <c r="AK18" i="5"/>
  <c r="AJ18" i="5"/>
  <c r="AI18" i="5"/>
  <c r="AH18" i="5"/>
  <c r="AG18" i="5"/>
  <c r="AF18" i="5"/>
  <c r="AE18" i="5"/>
  <c r="AC18" i="5"/>
  <c r="AB18" i="5"/>
  <c r="AA18" i="5"/>
  <c r="Z18" i="5"/>
  <c r="Y18" i="5"/>
  <c r="X18" i="5"/>
  <c r="W18" i="5"/>
  <c r="V18" i="5"/>
  <c r="U18" i="5"/>
  <c r="T18" i="5"/>
  <c r="S18" i="5"/>
  <c r="R18" i="5"/>
  <c r="Q18" i="5"/>
  <c r="P18" i="5"/>
  <c r="DO17" i="5"/>
  <c r="DN17" i="5"/>
  <c r="DM17" i="5"/>
  <c r="DL17" i="5"/>
  <c r="DK17" i="5"/>
  <c r="DJ17" i="5"/>
  <c r="DI17" i="5"/>
  <c r="DH17" i="5"/>
  <c r="DG17" i="5"/>
  <c r="DF17" i="5"/>
  <c r="DE17" i="5"/>
  <c r="DD17" i="5"/>
  <c r="DC17" i="5"/>
  <c r="DB17" i="5"/>
  <c r="CZ17" i="5"/>
  <c r="CY17" i="5"/>
  <c r="CX17" i="5"/>
  <c r="CW17" i="5"/>
  <c r="CV17" i="5"/>
  <c r="CU17" i="5"/>
  <c r="CT17" i="5"/>
  <c r="CS17" i="5"/>
  <c r="CR17" i="5"/>
  <c r="CQ17" i="5"/>
  <c r="CP17" i="5"/>
  <c r="CO17" i="5"/>
  <c r="CN17" i="5"/>
  <c r="CM17" i="5"/>
  <c r="CK17" i="5"/>
  <c r="CJ17" i="5"/>
  <c r="CI17" i="5"/>
  <c r="CH17" i="5"/>
  <c r="CG17" i="5"/>
  <c r="CF17" i="5"/>
  <c r="CE17" i="5"/>
  <c r="CD17" i="5"/>
  <c r="CC17" i="5"/>
  <c r="CB17" i="5"/>
  <c r="CA17" i="5"/>
  <c r="BZ17" i="5"/>
  <c r="BY17" i="5"/>
  <c r="BX17" i="5"/>
  <c r="BV17" i="5"/>
  <c r="BU17" i="5"/>
  <c r="BT17" i="5"/>
  <c r="BS17" i="5"/>
  <c r="BR17" i="5"/>
  <c r="BQ17" i="5"/>
  <c r="BP17" i="5"/>
  <c r="BO17" i="5"/>
  <c r="BN17" i="5"/>
  <c r="BM17" i="5"/>
  <c r="BL17" i="5"/>
  <c r="BK17" i="5"/>
  <c r="BJ17" i="5"/>
  <c r="BI17" i="5"/>
  <c r="BG17" i="5"/>
  <c r="BF17" i="5"/>
  <c r="BE17" i="5"/>
  <c r="BD17" i="5"/>
  <c r="BC17" i="5"/>
  <c r="BB17" i="5"/>
  <c r="BA17" i="5"/>
  <c r="AZ17" i="5"/>
  <c r="AY17" i="5"/>
  <c r="AX17" i="5"/>
  <c r="AW17" i="5"/>
  <c r="AV17" i="5"/>
  <c r="AU17" i="5"/>
  <c r="AT17" i="5"/>
  <c r="AR17" i="5"/>
  <c r="AQ17" i="5"/>
  <c r="AP17" i="5"/>
  <c r="AO17" i="5"/>
  <c r="AN17" i="5"/>
  <c r="AM17" i="5"/>
  <c r="AL17" i="5"/>
  <c r="AK17" i="5"/>
  <c r="AJ17" i="5"/>
  <c r="AI17" i="5"/>
  <c r="AH17" i="5"/>
  <c r="AG17" i="5"/>
  <c r="AF17" i="5"/>
  <c r="AE17" i="5"/>
  <c r="AC17" i="5"/>
  <c r="AB17" i="5"/>
  <c r="AA17" i="5"/>
  <c r="Z17" i="5"/>
  <c r="Y17" i="5"/>
  <c r="X17" i="5"/>
  <c r="W17" i="5"/>
  <c r="V17" i="5"/>
  <c r="U17" i="5"/>
  <c r="T17" i="5"/>
  <c r="S17" i="5"/>
  <c r="R17" i="5"/>
  <c r="Q17" i="5"/>
  <c r="P17" i="5"/>
  <c r="DO16" i="5"/>
  <c r="DN16" i="5"/>
  <c r="DM16" i="5"/>
  <c r="DL16" i="5"/>
  <c r="DK16" i="5"/>
  <c r="DJ16" i="5"/>
  <c r="DI16" i="5"/>
  <c r="DH16" i="5"/>
  <c r="DG16" i="5"/>
  <c r="DF16" i="5"/>
  <c r="DE16" i="5"/>
  <c r="DD16" i="5"/>
  <c r="DC16" i="5"/>
  <c r="DB16" i="5"/>
  <c r="CZ16" i="5"/>
  <c r="CY16" i="5"/>
  <c r="CX16" i="5"/>
  <c r="CW16" i="5"/>
  <c r="CV16" i="5"/>
  <c r="CU16" i="5"/>
  <c r="CT16" i="5"/>
  <c r="CS16" i="5"/>
  <c r="CR16" i="5"/>
  <c r="CQ16" i="5"/>
  <c r="CP16" i="5"/>
  <c r="CO16" i="5"/>
  <c r="CN16" i="5"/>
  <c r="CM16" i="5"/>
  <c r="CK16" i="5"/>
  <c r="CJ16" i="5"/>
  <c r="CI16" i="5"/>
  <c r="CH16" i="5"/>
  <c r="CG16" i="5"/>
  <c r="CF16" i="5"/>
  <c r="CE16" i="5"/>
  <c r="CD16" i="5"/>
  <c r="CC16" i="5"/>
  <c r="CB16" i="5"/>
  <c r="CA16" i="5"/>
  <c r="BZ16" i="5"/>
  <c r="BY16" i="5"/>
  <c r="BX16" i="5"/>
  <c r="BV16" i="5"/>
  <c r="BU16" i="5"/>
  <c r="BT16" i="5"/>
  <c r="BS16" i="5"/>
  <c r="BR16" i="5"/>
  <c r="BQ16" i="5"/>
  <c r="BP16" i="5"/>
  <c r="BO16" i="5"/>
  <c r="BN16" i="5"/>
  <c r="BM16" i="5"/>
  <c r="BL16" i="5"/>
  <c r="BK16" i="5"/>
  <c r="BJ16" i="5"/>
  <c r="BI16" i="5"/>
  <c r="BG16" i="5"/>
  <c r="BF16" i="5"/>
  <c r="BE16" i="5"/>
  <c r="BD16" i="5"/>
  <c r="BC16" i="5"/>
  <c r="BB16" i="5"/>
  <c r="BA16" i="5"/>
  <c r="AZ16" i="5"/>
  <c r="AY16" i="5"/>
  <c r="AX16" i="5"/>
  <c r="AW16" i="5"/>
  <c r="AV16" i="5"/>
  <c r="AU16" i="5"/>
  <c r="AT16" i="5"/>
  <c r="AR16" i="5"/>
  <c r="AQ16" i="5"/>
  <c r="AP16" i="5"/>
  <c r="AO16" i="5"/>
  <c r="AN16" i="5"/>
  <c r="AM16" i="5"/>
  <c r="AL16" i="5"/>
  <c r="AK16" i="5"/>
  <c r="AJ16" i="5"/>
  <c r="AI16" i="5"/>
  <c r="AH16" i="5"/>
  <c r="AG16" i="5"/>
  <c r="AF16" i="5"/>
  <c r="AE16" i="5"/>
  <c r="AC16" i="5"/>
  <c r="AB16" i="5"/>
  <c r="AA16" i="5"/>
  <c r="Z16" i="5"/>
  <c r="Y16" i="5"/>
  <c r="X16" i="5"/>
  <c r="W16" i="5"/>
  <c r="V16" i="5"/>
  <c r="U16" i="5"/>
  <c r="T16" i="5"/>
  <c r="S16" i="5"/>
  <c r="R16" i="5"/>
  <c r="Q16" i="5"/>
  <c r="P16" i="5"/>
  <c r="DO15" i="5"/>
  <c r="DN15" i="5"/>
  <c r="DM15" i="5"/>
  <c r="DL15" i="5"/>
  <c r="DK15" i="5"/>
  <c r="DJ15" i="5"/>
  <c r="DI15" i="5"/>
  <c r="DH15" i="5"/>
  <c r="DG15" i="5"/>
  <c r="DF15" i="5"/>
  <c r="DE15" i="5"/>
  <c r="DD15" i="5"/>
  <c r="DC15" i="5"/>
  <c r="DB15" i="5"/>
  <c r="CZ15" i="5"/>
  <c r="CY15" i="5"/>
  <c r="CX15" i="5"/>
  <c r="CW15" i="5"/>
  <c r="CV15" i="5"/>
  <c r="CU15" i="5"/>
  <c r="CT15" i="5"/>
  <c r="CS15" i="5"/>
  <c r="CR15" i="5"/>
  <c r="CQ15" i="5"/>
  <c r="CP15" i="5"/>
  <c r="CO15" i="5"/>
  <c r="CN15" i="5"/>
  <c r="CM15" i="5"/>
  <c r="CK15" i="5"/>
  <c r="CJ15" i="5"/>
  <c r="CI15" i="5"/>
  <c r="CH15" i="5"/>
  <c r="CG15" i="5"/>
  <c r="CF15" i="5"/>
  <c r="CE15" i="5"/>
  <c r="CD15" i="5"/>
  <c r="CC15" i="5"/>
  <c r="CB15" i="5"/>
  <c r="CA15" i="5"/>
  <c r="BZ15" i="5"/>
  <c r="BY15" i="5"/>
  <c r="BX15" i="5"/>
  <c r="BV15" i="5"/>
  <c r="BU15" i="5"/>
  <c r="BT15" i="5"/>
  <c r="BS15" i="5"/>
  <c r="BR15" i="5"/>
  <c r="BQ15" i="5"/>
  <c r="BP15" i="5"/>
  <c r="BO15" i="5"/>
  <c r="BN15" i="5"/>
  <c r="BM15" i="5"/>
  <c r="BL15" i="5"/>
  <c r="BK15" i="5"/>
  <c r="BJ15" i="5"/>
  <c r="BI15" i="5"/>
  <c r="BG15" i="5"/>
  <c r="BF15" i="5"/>
  <c r="BE15" i="5"/>
  <c r="BD15" i="5"/>
  <c r="BC15" i="5"/>
  <c r="BB15" i="5"/>
  <c r="BA15" i="5"/>
  <c r="AZ15" i="5"/>
  <c r="AY15" i="5"/>
  <c r="AX15" i="5"/>
  <c r="AW15" i="5"/>
  <c r="AV15" i="5"/>
  <c r="AU15" i="5"/>
  <c r="AT15" i="5"/>
  <c r="AR15" i="5"/>
  <c r="AQ15" i="5"/>
  <c r="AP15" i="5"/>
  <c r="AO15" i="5"/>
  <c r="AN15" i="5"/>
  <c r="AM15" i="5"/>
  <c r="AL15" i="5"/>
  <c r="AK15" i="5"/>
  <c r="AJ15" i="5"/>
  <c r="AI15" i="5"/>
  <c r="AH15" i="5"/>
  <c r="AG15" i="5"/>
  <c r="AF15" i="5"/>
  <c r="AE15" i="5"/>
  <c r="AC15" i="5"/>
  <c r="AB15" i="5"/>
  <c r="AA15" i="5"/>
  <c r="Z15" i="5"/>
  <c r="Y15" i="5"/>
  <c r="X15" i="5"/>
  <c r="W15" i="5"/>
  <c r="V15" i="5"/>
  <c r="U15" i="5"/>
  <c r="T15" i="5"/>
  <c r="S15" i="5"/>
  <c r="R15" i="5"/>
  <c r="Q15" i="5"/>
  <c r="P15" i="5"/>
  <c r="DO14" i="5"/>
  <c r="DN14" i="5"/>
  <c r="DM14" i="5"/>
  <c r="DL14" i="5"/>
  <c r="DK14" i="5"/>
  <c r="DJ14" i="5"/>
  <c r="DI14" i="5"/>
  <c r="DH14" i="5"/>
  <c r="DG14" i="5"/>
  <c r="DF14" i="5"/>
  <c r="DE14" i="5"/>
  <c r="DD14" i="5"/>
  <c r="DC14" i="5"/>
  <c r="DB14" i="5"/>
  <c r="CZ14" i="5"/>
  <c r="CY14" i="5"/>
  <c r="CX14" i="5"/>
  <c r="CW14" i="5"/>
  <c r="CV14" i="5"/>
  <c r="CU14" i="5"/>
  <c r="CT14" i="5"/>
  <c r="CS14" i="5"/>
  <c r="CR14" i="5"/>
  <c r="CQ14" i="5"/>
  <c r="CP14" i="5"/>
  <c r="CO14" i="5"/>
  <c r="CN14" i="5"/>
  <c r="CM14" i="5"/>
  <c r="CK14" i="5"/>
  <c r="CJ14" i="5"/>
  <c r="CI14" i="5"/>
  <c r="CH14" i="5"/>
  <c r="CG14" i="5"/>
  <c r="CF14" i="5"/>
  <c r="CE14" i="5"/>
  <c r="CD14" i="5"/>
  <c r="CC14" i="5"/>
  <c r="CB14" i="5"/>
  <c r="CA14" i="5"/>
  <c r="BZ14" i="5"/>
  <c r="BY14" i="5"/>
  <c r="BX14" i="5"/>
  <c r="BV14" i="5"/>
  <c r="BU14" i="5"/>
  <c r="BT14" i="5"/>
  <c r="BS14" i="5"/>
  <c r="BR14" i="5"/>
  <c r="BQ14" i="5"/>
  <c r="BP14" i="5"/>
  <c r="BO14" i="5"/>
  <c r="BN14" i="5"/>
  <c r="BM14" i="5"/>
  <c r="BL14" i="5"/>
  <c r="BK14" i="5"/>
  <c r="BJ14" i="5"/>
  <c r="BI14" i="5"/>
  <c r="BG14" i="5"/>
  <c r="BF14" i="5"/>
  <c r="BE14" i="5"/>
  <c r="BD14" i="5"/>
  <c r="BC14" i="5"/>
  <c r="BB14" i="5"/>
  <c r="BA14" i="5"/>
  <c r="AZ14" i="5"/>
  <c r="AY14" i="5"/>
  <c r="AX14" i="5"/>
  <c r="AW14" i="5"/>
  <c r="AV14" i="5"/>
  <c r="AU14" i="5"/>
  <c r="AT14" i="5"/>
  <c r="AR14" i="5"/>
  <c r="AQ14" i="5"/>
  <c r="AP14" i="5"/>
  <c r="AO14" i="5"/>
  <c r="AN14" i="5"/>
  <c r="AM14" i="5"/>
  <c r="AL14" i="5"/>
  <c r="AK14" i="5"/>
  <c r="AJ14" i="5"/>
  <c r="AI14" i="5"/>
  <c r="AH14" i="5"/>
  <c r="AG14" i="5"/>
  <c r="AF14" i="5"/>
  <c r="AE14" i="5"/>
  <c r="AC14" i="5"/>
  <c r="AB14" i="5"/>
  <c r="AA14" i="5"/>
  <c r="Z14" i="5"/>
  <c r="Y14" i="5"/>
  <c r="X14" i="5"/>
  <c r="W14" i="5"/>
  <c r="V14" i="5"/>
  <c r="U14" i="5"/>
  <c r="T14" i="5"/>
  <c r="S14" i="5"/>
  <c r="R14" i="5"/>
  <c r="Q14" i="5"/>
  <c r="P14" i="5"/>
  <c r="DO13" i="5"/>
  <c r="DN13" i="5"/>
  <c r="DM13" i="5"/>
  <c r="DL13" i="5"/>
  <c r="DK13" i="5"/>
  <c r="DJ13" i="5"/>
  <c r="DI13" i="5"/>
  <c r="DH13" i="5"/>
  <c r="DG13" i="5"/>
  <c r="DF13" i="5"/>
  <c r="DE13" i="5"/>
  <c r="DD13" i="5"/>
  <c r="DC13" i="5"/>
  <c r="DB13" i="5"/>
  <c r="CZ13" i="5"/>
  <c r="CY13" i="5"/>
  <c r="CX13" i="5"/>
  <c r="CW13" i="5"/>
  <c r="CV13" i="5"/>
  <c r="CU13" i="5"/>
  <c r="CT13" i="5"/>
  <c r="CS13" i="5"/>
  <c r="CR13" i="5"/>
  <c r="CQ13" i="5"/>
  <c r="CP13" i="5"/>
  <c r="CO13" i="5"/>
  <c r="CN13" i="5"/>
  <c r="CM13" i="5"/>
  <c r="CK13" i="5"/>
  <c r="CJ13" i="5"/>
  <c r="CI13" i="5"/>
  <c r="CH13" i="5"/>
  <c r="CG13" i="5"/>
  <c r="CF13" i="5"/>
  <c r="CE13" i="5"/>
  <c r="CD13" i="5"/>
  <c r="CC13" i="5"/>
  <c r="CB13" i="5"/>
  <c r="CA13" i="5"/>
  <c r="BZ13" i="5"/>
  <c r="BY13" i="5"/>
  <c r="BX13" i="5"/>
  <c r="BV13" i="5"/>
  <c r="BU13" i="5"/>
  <c r="BT13" i="5"/>
  <c r="BS13" i="5"/>
  <c r="BR13" i="5"/>
  <c r="BQ13" i="5"/>
  <c r="BP13" i="5"/>
  <c r="BO13" i="5"/>
  <c r="BN13" i="5"/>
  <c r="BM13" i="5"/>
  <c r="BL13" i="5"/>
  <c r="BK13" i="5"/>
  <c r="BJ13" i="5"/>
  <c r="BI13" i="5"/>
  <c r="BG13" i="5"/>
  <c r="BF13" i="5"/>
  <c r="BE13" i="5"/>
  <c r="BD13" i="5"/>
  <c r="BC13" i="5"/>
  <c r="BB13" i="5"/>
  <c r="BA13" i="5"/>
  <c r="AZ13" i="5"/>
  <c r="AY13" i="5"/>
  <c r="AX13" i="5"/>
  <c r="AW13" i="5"/>
  <c r="AV13" i="5"/>
  <c r="AU13" i="5"/>
  <c r="AT13" i="5"/>
  <c r="AR13" i="5"/>
  <c r="AQ13" i="5"/>
  <c r="AP13" i="5"/>
  <c r="AO13" i="5"/>
  <c r="AN13" i="5"/>
  <c r="AM13" i="5"/>
  <c r="AL13" i="5"/>
  <c r="AK13" i="5"/>
  <c r="AJ13" i="5"/>
  <c r="AI13" i="5"/>
  <c r="AH13" i="5"/>
  <c r="AG13" i="5"/>
  <c r="AF13" i="5"/>
  <c r="AE13" i="5"/>
  <c r="AC13" i="5"/>
  <c r="AB13" i="5"/>
  <c r="AA13" i="5"/>
  <c r="Z13" i="5"/>
  <c r="Y13" i="5"/>
  <c r="X13" i="5"/>
  <c r="W13" i="5"/>
  <c r="V13" i="5"/>
  <c r="U13" i="5"/>
  <c r="T13" i="5"/>
  <c r="S13" i="5"/>
  <c r="R13" i="5"/>
  <c r="Q13" i="5"/>
  <c r="P13" i="5"/>
  <c r="DO12" i="5"/>
  <c r="DN12" i="5"/>
  <c r="DM12" i="5"/>
  <c r="DL12" i="5"/>
  <c r="DK12" i="5"/>
  <c r="DJ12" i="5"/>
  <c r="DI12" i="5"/>
  <c r="DH12" i="5"/>
  <c r="DG12" i="5"/>
  <c r="DF12" i="5"/>
  <c r="DE12" i="5"/>
  <c r="DD12" i="5"/>
  <c r="DC12" i="5"/>
  <c r="DB12" i="5"/>
  <c r="CZ12" i="5"/>
  <c r="CY12" i="5"/>
  <c r="CX12" i="5"/>
  <c r="CW12" i="5"/>
  <c r="CV12" i="5"/>
  <c r="CU12" i="5"/>
  <c r="CT12" i="5"/>
  <c r="CS12" i="5"/>
  <c r="CR12" i="5"/>
  <c r="CQ12" i="5"/>
  <c r="CP12" i="5"/>
  <c r="CO12" i="5"/>
  <c r="CN12" i="5"/>
  <c r="CM12" i="5"/>
  <c r="CK12" i="5"/>
  <c r="CJ12" i="5"/>
  <c r="CI12" i="5"/>
  <c r="CH12" i="5"/>
  <c r="CG12" i="5"/>
  <c r="CF12" i="5"/>
  <c r="CE12" i="5"/>
  <c r="CD12" i="5"/>
  <c r="CC12" i="5"/>
  <c r="CB12" i="5"/>
  <c r="CA12" i="5"/>
  <c r="BZ12" i="5"/>
  <c r="BY12" i="5"/>
  <c r="BX12" i="5"/>
  <c r="BV12" i="5"/>
  <c r="BU12" i="5"/>
  <c r="BT12" i="5"/>
  <c r="BS12" i="5"/>
  <c r="BR12" i="5"/>
  <c r="BQ12" i="5"/>
  <c r="BP12" i="5"/>
  <c r="BO12" i="5"/>
  <c r="BN12" i="5"/>
  <c r="BM12" i="5"/>
  <c r="BL12" i="5"/>
  <c r="BK12" i="5"/>
  <c r="BJ12" i="5"/>
  <c r="BI12" i="5"/>
  <c r="BG12" i="5"/>
  <c r="BF12" i="5"/>
  <c r="BE12" i="5"/>
  <c r="BD12" i="5"/>
  <c r="BC12" i="5"/>
  <c r="BB12" i="5"/>
  <c r="BA12" i="5"/>
  <c r="AZ12" i="5"/>
  <c r="AY12" i="5"/>
  <c r="AX12" i="5"/>
  <c r="AW12" i="5"/>
  <c r="AV12" i="5"/>
  <c r="AU12" i="5"/>
  <c r="AT12" i="5"/>
  <c r="AR12" i="5"/>
  <c r="AQ12" i="5"/>
  <c r="AP12" i="5"/>
  <c r="AO12" i="5"/>
  <c r="AN12" i="5"/>
  <c r="AM12" i="5"/>
  <c r="AL12" i="5"/>
  <c r="AK12" i="5"/>
  <c r="AJ12" i="5"/>
  <c r="AI12" i="5"/>
  <c r="AH12" i="5"/>
  <c r="AG12" i="5"/>
  <c r="AF12" i="5"/>
  <c r="AE12" i="5"/>
  <c r="AC12" i="5"/>
  <c r="AB12" i="5"/>
  <c r="AA12" i="5"/>
  <c r="Z12" i="5"/>
  <c r="Y12" i="5"/>
  <c r="X12" i="5"/>
  <c r="W12" i="5"/>
  <c r="V12" i="5"/>
  <c r="U12" i="5"/>
  <c r="T12" i="5"/>
  <c r="S12" i="5"/>
  <c r="R12" i="5"/>
  <c r="Q12" i="5"/>
  <c r="P12" i="5"/>
  <c r="DO11" i="5"/>
  <c r="DN11" i="5"/>
  <c r="DM11" i="5"/>
  <c r="DL11" i="5"/>
  <c r="DK11" i="5"/>
  <c r="DJ11" i="5"/>
  <c r="DI11" i="5"/>
  <c r="DH11" i="5"/>
  <c r="DG11" i="5"/>
  <c r="DF11" i="5"/>
  <c r="DE11" i="5"/>
  <c r="DD11" i="5"/>
  <c r="DC11" i="5"/>
  <c r="DB11" i="5"/>
  <c r="CZ11" i="5"/>
  <c r="CY11" i="5"/>
  <c r="CX11" i="5"/>
  <c r="CW11" i="5"/>
  <c r="CV11" i="5"/>
  <c r="CU11" i="5"/>
  <c r="CT11" i="5"/>
  <c r="CS11" i="5"/>
  <c r="CR11" i="5"/>
  <c r="CQ11" i="5"/>
  <c r="CP11" i="5"/>
  <c r="CO11" i="5"/>
  <c r="CN11" i="5"/>
  <c r="CM11" i="5"/>
  <c r="CK11" i="5"/>
  <c r="CJ11" i="5"/>
  <c r="CI11" i="5"/>
  <c r="CH11" i="5"/>
  <c r="CG11" i="5"/>
  <c r="CF11" i="5"/>
  <c r="CE11" i="5"/>
  <c r="CD11" i="5"/>
  <c r="CC11" i="5"/>
  <c r="CB11" i="5"/>
  <c r="CA11" i="5"/>
  <c r="BZ11" i="5"/>
  <c r="BY11" i="5"/>
  <c r="BX11" i="5"/>
  <c r="BV11" i="5"/>
  <c r="BU11" i="5"/>
  <c r="BT11" i="5"/>
  <c r="BS11" i="5"/>
  <c r="BR11" i="5"/>
  <c r="BQ11" i="5"/>
  <c r="BP11" i="5"/>
  <c r="BO11" i="5"/>
  <c r="BN11" i="5"/>
  <c r="BM11" i="5"/>
  <c r="BL11" i="5"/>
  <c r="BK11" i="5"/>
  <c r="BJ11" i="5"/>
  <c r="BI11" i="5"/>
  <c r="BG11" i="5"/>
  <c r="BF11" i="5"/>
  <c r="BE11" i="5"/>
  <c r="BD11" i="5"/>
  <c r="BC11" i="5"/>
  <c r="BB11" i="5"/>
  <c r="BA11" i="5"/>
  <c r="AZ11" i="5"/>
  <c r="AY11" i="5"/>
  <c r="AX11" i="5"/>
  <c r="AW11" i="5"/>
  <c r="AV11" i="5"/>
  <c r="AU11" i="5"/>
  <c r="AT11" i="5"/>
  <c r="AR11" i="5"/>
  <c r="AQ11" i="5"/>
  <c r="AP11" i="5"/>
  <c r="AO11" i="5"/>
  <c r="AN11" i="5"/>
  <c r="AM11" i="5"/>
  <c r="AL11" i="5"/>
  <c r="AK11" i="5"/>
  <c r="AJ11" i="5"/>
  <c r="AI11" i="5"/>
  <c r="AH11" i="5"/>
  <c r="AG11" i="5"/>
  <c r="AF11" i="5"/>
  <c r="AE11" i="5"/>
  <c r="AC11" i="5"/>
  <c r="AB11" i="5"/>
  <c r="AA11" i="5"/>
  <c r="Z11" i="5"/>
  <c r="Y11" i="5"/>
  <c r="X11" i="5"/>
  <c r="W11" i="5"/>
  <c r="V11" i="5"/>
  <c r="U11" i="5"/>
  <c r="T11" i="5"/>
  <c r="S11" i="5"/>
  <c r="R11" i="5"/>
  <c r="Q11" i="5"/>
  <c r="P11" i="5"/>
  <c r="DO10" i="5"/>
  <c r="DN10" i="5"/>
  <c r="DM10" i="5"/>
  <c r="DL10" i="5"/>
  <c r="DK10" i="5"/>
  <c r="DJ10" i="5"/>
  <c r="DI10" i="5"/>
  <c r="DH10" i="5"/>
  <c r="DG10" i="5"/>
  <c r="DF10" i="5"/>
  <c r="DE10" i="5"/>
  <c r="DD10" i="5"/>
  <c r="DC10" i="5"/>
  <c r="DB10" i="5"/>
  <c r="CZ10" i="5"/>
  <c r="CY10" i="5"/>
  <c r="CX10" i="5"/>
  <c r="CW10" i="5"/>
  <c r="CV10" i="5"/>
  <c r="CU10" i="5"/>
  <c r="CT10" i="5"/>
  <c r="CS10" i="5"/>
  <c r="CR10" i="5"/>
  <c r="CQ10" i="5"/>
  <c r="CP10" i="5"/>
  <c r="CO10" i="5"/>
  <c r="CN10" i="5"/>
  <c r="CM10" i="5"/>
  <c r="CK10" i="5"/>
  <c r="CJ10" i="5"/>
  <c r="CI10" i="5"/>
  <c r="CH10" i="5"/>
  <c r="CG10" i="5"/>
  <c r="CF10" i="5"/>
  <c r="CE10" i="5"/>
  <c r="CD10" i="5"/>
  <c r="CC10" i="5"/>
  <c r="CB10" i="5"/>
  <c r="CA10" i="5"/>
  <c r="BZ10" i="5"/>
  <c r="BY10" i="5"/>
  <c r="BX10" i="5"/>
  <c r="BV10" i="5"/>
  <c r="BU10" i="5"/>
  <c r="BT10" i="5"/>
  <c r="BS10" i="5"/>
  <c r="BR10" i="5"/>
  <c r="BQ10" i="5"/>
  <c r="BP10" i="5"/>
  <c r="BO10" i="5"/>
  <c r="BN10" i="5"/>
  <c r="BM10" i="5"/>
  <c r="BL10" i="5"/>
  <c r="BK10" i="5"/>
  <c r="BJ10" i="5"/>
  <c r="BI10" i="5"/>
  <c r="BG10" i="5"/>
  <c r="BF10" i="5"/>
  <c r="BE10" i="5"/>
  <c r="BD10" i="5"/>
  <c r="BC10" i="5"/>
  <c r="BB10" i="5"/>
  <c r="BA10" i="5"/>
  <c r="AZ10" i="5"/>
  <c r="AY10" i="5"/>
  <c r="AX10" i="5"/>
  <c r="AW10" i="5"/>
  <c r="AV10" i="5"/>
  <c r="AU10" i="5"/>
  <c r="AT10" i="5"/>
  <c r="AR10" i="5"/>
  <c r="AQ10" i="5"/>
  <c r="AP10" i="5"/>
  <c r="AO10" i="5"/>
  <c r="AN10" i="5"/>
  <c r="AM10" i="5"/>
  <c r="AL10" i="5"/>
  <c r="AK10" i="5"/>
  <c r="AJ10" i="5"/>
  <c r="AI10" i="5"/>
  <c r="AH10" i="5"/>
  <c r="AG10" i="5"/>
  <c r="AF10" i="5"/>
  <c r="AE10" i="5"/>
  <c r="AC10" i="5"/>
  <c r="AB10" i="5"/>
  <c r="AA10" i="5"/>
  <c r="Z10" i="5"/>
  <c r="Y10" i="5"/>
  <c r="X10" i="5"/>
  <c r="W10" i="5"/>
  <c r="V10" i="5"/>
  <c r="U10" i="5"/>
  <c r="T10" i="5"/>
  <c r="S10" i="5"/>
  <c r="R10" i="5"/>
  <c r="Q10" i="5"/>
  <c r="P10" i="5"/>
  <c r="DO9" i="5"/>
  <c r="DN9" i="5"/>
  <c r="DM9" i="5"/>
  <c r="DL9" i="5"/>
  <c r="DK9" i="5"/>
  <c r="DJ9" i="5"/>
  <c r="DI9" i="5"/>
  <c r="DH9" i="5"/>
  <c r="DG9" i="5"/>
  <c r="DF9" i="5"/>
  <c r="DE9" i="5"/>
  <c r="DD9" i="5"/>
  <c r="DC9" i="5"/>
  <c r="DB9" i="5"/>
  <c r="CZ9" i="5"/>
  <c r="CY9" i="5"/>
  <c r="CX9" i="5"/>
  <c r="CW9" i="5"/>
  <c r="CV9" i="5"/>
  <c r="CU9" i="5"/>
  <c r="CT9" i="5"/>
  <c r="CS9" i="5"/>
  <c r="CR9" i="5"/>
  <c r="CQ9" i="5"/>
  <c r="CP9" i="5"/>
  <c r="CO9" i="5"/>
  <c r="CN9" i="5"/>
  <c r="CM9" i="5"/>
  <c r="CK9" i="5"/>
  <c r="CJ9" i="5"/>
  <c r="CI9" i="5"/>
  <c r="CH9" i="5"/>
  <c r="CG9" i="5"/>
  <c r="CF9" i="5"/>
  <c r="CE9" i="5"/>
  <c r="CD9" i="5"/>
  <c r="CC9" i="5"/>
  <c r="CB9" i="5"/>
  <c r="CA9" i="5"/>
  <c r="BZ9" i="5"/>
  <c r="BY9" i="5"/>
  <c r="BX9" i="5"/>
  <c r="BV9" i="5"/>
  <c r="BU9" i="5"/>
  <c r="BT9" i="5"/>
  <c r="BS9" i="5"/>
  <c r="BR9" i="5"/>
  <c r="BQ9" i="5"/>
  <c r="BP9" i="5"/>
  <c r="BO9" i="5"/>
  <c r="BN9" i="5"/>
  <c r="BM9" i="5"/>
  <c r="BL9" i="5"/>
  <c r="BK9" i="5"/>
  <c r="BJ9" i="5"/>
  <c r="BI9" i="5"/>
  <c r="BG9" i="5"/>
  <c r="BF9" i="5"/>
  <c r="BE9" i="5"/>
  <c r="BD9" i="5"/>
  <c r="BC9" i="5"/>
  <c r="BB9" i="5"/>
  <c r="BA9" i="5"/>
  <c r="AZ9" i="5"/>
  <c r="AY9" i="5"/>
  <c r="AX9" i="5"/>
  <c r="AW9" i="5"/>
  <c r="AV9" i="5"/>
  <c r="AU9" i="5"/>
  <c r="AT9" i="5"/>
  <c r="AR9" i="5"/>
  <c r="AQ9" i="5"/>
  <c r="AP9" i="5"/>
  <c r="AO9" i="5"/>
  <c r="AN9" i="5"/>
  <c r="AM9" i="5"/>
  <c r="AL9" i="5"/>
  <c r="AK9" i="5"/>
  <c r="AJ9" i="5"/>
  <c r="AI9" i="5"/>
  <c r="AH9" i="5"/>
  <c r="AG9" i="5"/>
  <c r="AF9" i="5"/>
  <c r="AE9" i="5"/>
  <c r="AC9" i="5"/>
  <c r="AB9" i="5"/>
  <c r="AA9" i="5"/>
  <c r="Z9" i="5"/>
  <c r="Y9" i="5"/>
  <c r="X9" i="5"/>
  <c r="W9" i="5"/>
  <c r="V9" i="5"/>
  <c r="U9" i="5"/>
  <c r="T9" i="5"/>
  <c r="S9" i="5"/>
  <c r="R9" i="5"/>
  <c r="Q9" i="5"/>
  <c r="P9" i="5"/>
  <c r="DO8" i="5"/>
  <c r="DN8" i="5"/>
  <c r="DM8" i="5"/>
  <c r="DL8" i="5"/>
  <c r="DK8" i="5"/>
  <c r="DJ8" i="5"/>
  <c r="DI8" i="5"/>
  <c r="DH8" i="5"/>
  <c r="DG8" i="5"/>
  <c r="DF8" i="5"/>
  <c r="DE8" i="5"/>
  <c r="DD8" i="5"/>
  <c r="DC8" i="5"/>
  <c r="DB8" i="5"/>
  <c r="CZ8" i="5"/>
  <c r="CY8" i="5"/>
  <c r="CX8" i="5"/>
  <c r="CW8" i="5"/>
  <c r="CV8" i="5"/>
  <c r="CU8" i="5"/>
  <c r="CT8" i="5"/>
  <c r="CS8" i="5"/>
  <c r="CR8" i="5"/>
  <c r="CQ8" i="5"/>
  <c r="CP8" i="5"/>
  <c r="CO8" i="5"/>
  <c r="CN8" i="5"/>
  <c r="CM8" i="5"/>
  <c r="CK8" i="5"/>
  <c r="CJ8" i="5"/>
  <c r="CI8" i="5"/>
  <c r="CH8" i="5"/>
  <c r="CG8" i="5"/>
  <c r="CF8" i="5"/>
  <c r="CE8" i="5"/>
  <c r="CD8" i="5"/>
  <c r="CC8" i="5"/>
  <c r="CB8" i="5"/>
  <c r="CA8" i="5"/>
  <c r="BZ8" i="5"/>
  <c r="BY8" i="5"/>
  <c r="BX8" i="5"/>
  <c r="BV8" i="5"/>
  <c r="BU8" i="5"/>
  <c r="BT8" i="5"/>
  <c r="BS8" i="5"/>
  <c r="BR8" i="5"/>
  <c r="BQ8" i="5"/>
  <c r="BP8" i="5"/>
  <c r="BO8" i="5"/>
  <c r="BN8" i="5"/>
  <c r="BM8" i="5"/>
  <c r="BL8" i="5"/>
  <c r="BK8" i="5"/>
  <c r="BJ8" i="5"/>
  <c r="BI8" i="5"/>
  <c r="BG8" i="5"/>
  <c r="BF8" i="5"/>
  <c r="BE8" i="5"/>
  <c r="BD8" i="5"/>
  <c r="BC8" i="5"/>
  <c r="BB8" i="5"/>
  <c r="BA8" i="5"/>
  <c r="AZ8" i="5"/>
  <c r="AY8" i="5"/>
  <c r="AX8" i="5"/>
  <c r="AW8" i="5"/>
  <c r="AV8" i="5"/>
  <c r="AU8" i="5"/>
  <c r="AT8" i="5"/>
  <c r="AR8" i="5"/>
  <c r="AQ8" i="5"/>
  <c r="AP8" i="5"/>
  <c r="AO8" i="5"/>
  <c r="AN8" i="5"/>
  <c r="AM8" i="5"/>
  <c r="AL8" i="5"/>
  <c r="AK8" i="5"/>
  <c r="AJ8" i="5"/>
  <c r="AI8" i="5"/>
  <c r="AH8" i="5"/>
  <c r="AG8" i="5"/>
  <c r="AF8" i="5"/>
  <c r="AE8" i="5"/>
  <c r="AC8" i="5"/>
  <c r="AB8" i="5"/>
  <c r="AA8" i="5"/>
  <c r="Z8" i="5"/>
  <c r="Y8" i="5"/>
  <c r="X8" i="5"/>
  <c r="W8" i="5"/>
  <c r="V8" i="5"/>
  <c r="U8" i="5"/>
  <c r="T8" i="5"/>
  <c r="S8" i="5"/>
  <c r="R8" i="5"/>
  <c r="Q8" i="5"/>
  <c r="P8" i="5"/>
  <c r="CM62" i="4"/>
  <c r="BX62" i="4"/>
  <c r="BI62" i="4"/>
  <c r="AT62" i="4"/>
  <c r="AE62" i="4"/>
  <c r="P62" i="4"/>
  <c r="CM61" i="4"/>
  <c r="BX61" i="4"/>
  <c r="BI61" i="4"/>
  <c r="AT61" i="4"/>
  <c r="AE61" i="4"/>
  <c r="P61" i="4"/>
  <c r="CM60" i="4"/>
  <c r="BX60" i="4"/>
  <c r="BI60" i="4"/>
  <c r="AT60" i="4"/>
  <c r="AE60" i="4"/>
  <c r="P60" i="4"/>
  <c r="CM59" i="4"/>
  <c r="BX59" i="4"/>
  <c r="BI59" i="4"/>
  <c r="AT59" i="4"/>
  <c r="AE59" i="4"/>
  <c r="P59" i="4"/>
  <c r="CM58" i="4"/>
  <c r="BX58" i="4"/>
  <c r="BI58" i="4"/>
  <c r="AT58" i="4"/>
  <c r="AE58" i="4"/>
  <c r="P58" i="4"/>
  <c r="CM56" i="4"/>
  <c r="BX56" i="4"/>
  <c r="BI56" i="4"/>
  <c r="AT56" i="4"/>
  <c r="AE56" i="4"/>
  <c r="P56" i="4"/>
  <c r="CM54" i="4"/>
  <c r="BX54" i="4"/>
  <c r="BI54" i="4"/>
  <c r="AT54" i="4"/>
  <c r="AE54" i="4"/>
  <c r="P54" i="4"/>
  <c r="CN52" i="4"/>
  <c r="CU62" i="4" s="1"/>
  <c r="BY52" i="4"/>
  <c r="CF62" i="4" s="1"/>
  <c r="BJ52" i="4"/>
  <c r="BQ62" i="4" s="1"/>
  <c r="AU52" i="4"/>
  <c r="BB62" i="4" s="1"/>
  <c r="AF52" i="4"/>
  <c r="AM62" i="4" s="1"/>
  <c r="CZ45" i="4"/>
  <c r="CY45" i="4"/>
  <c r="CX45" i="4"/>
  <c r="CW45" i="4"/>
  <c r="CV45" i="4"/>
  <c r="CU45" i="4"/>
  <c r="CT45" i="4"/>
  <c r="CS45" i="4"/>
  <c r="CR45" i="4"/>
  <c r="CQ45" i="4"/>
  <c r="CP45" i="4"/>
  <c r="CO45" i="4"/>
  <c r="CN45" i="4"/>
  <c r="CM45" i="4"/>
  <c r="CK45" i="4"/>
  <c r="CJ45" i="4"/>
  <c r="CI45" i="4"/>
  <c r="CH45" i="4"/>
  <c r="CG45" i="4"/>
  <c r="CF45" i="4"/>
  <c r="CE45" i="4"/>
  <c r="CD45" i="4"/>
  <c r="CC45" i="4"/>
  <c r="CB45" i="4"/>
  <c r="CA45" i="4"/>
  <c r="BZ45" i="4"/>
  <c r="BY45" i="4"/>
  <c r="BX45" i="4"/>
  <c r="BV45" i="4"/>
  <c r="BU45" i="4"/>
  <c r="BT45" i="4"/>
  <c r="BS45" i="4"/>
  <c r="BR45" i="4"/>
  <c r="BQ45" i="4"/>
  <c r="BP45" i="4"/>
  <c r="BO45" i="4"/>
  <c r="BN45" i="4"/>
  <c r="BM45" i="4"/>
  <c r="BL45" i="4"/>
  <c r="BK45" i="4"/>
  <c r="BJ45" i="4"/>
  <c r="BI45" i="4"/>
  <c r="BG45" i="4"/>
  <c r="BF45" i="4"/>
  <c r="BE45" i="4"/>
  <c r="BD45" i="4"/>
  <c r="BC45" i="4"/>
  <c r="BB45" i="4"/>
  <c r="BA45" i="4"/>
  <c r="AZ45" i="4"/>
  <c r="AY45" i="4"/>
  <c r="AX45" i="4"/>
  <c r="AW45" i="4"/>
  <c r="AV45" i="4"/>
  <c r="AU45" i="4"/>
  <c r="AT45" i="4"/>
  <c r="AR45" i="4"/>
  <c r="AQ45" i="4"/>
  <c r="AP45" i="4"/>
  <c r="AO45" i="4"/>
  <c r="AN45" i="4"/>
  <c r="AM45" i="4"/>
  <c r="AL45" i="4"/>
  <c r="AK45" i="4"/>
  <c r="AJ45" i="4"/>
  <c r="AI45" i="4"/>
  <c r="AH45" i="4"/>
  <c r="AG45" i="4"/>
  <c r="AF45" i="4"/>
  <c r="AE45" i="4"/>
  <c r="Q45" i="4"/>
  <c r="P45" i="4"/>
  <c r="CZ44" i="4"/>
  <c r="CY44" i="4"/>
  <c r="CX44" i="4"/>
  <c r="CW44" i="4"/>
  <c r="CV44" i="4"/>
  <c r="CU44" i="4"/>
  <c r="CT44" i="4"/>
  <c r="CS44" i="4"/>
  <c r="CR44" i="4"/>
  <c r="CQ44" i="4"/>
  <c r="CP44" i="4"/>
  <c r="CO44" i="4"/>
  <c r="CN44" i="4"/>
  <c r="CM44" i="4"/>
  <c r="CK44" i="4"/>
  <c r="CJ44" i="4"/>
  <c r="CI44" i="4"/>
  <c r="CH44" i="4"/>
  <c r="CG44" i="4"/>
  <c r="CF44" i="4"/>
  <c r="CE44" i="4"/>
  <c r="CD44" i="4"/>
  <c r="CC44" i="4"/>
  <c r="CB44" i="4"/>
  <c r="CA44" i="4"/>
  <c r="BZ44" i="4"/>
  <c r="BY44" i="4"/>
  <c r="BX44" i="4"/>
  <c r="BV44" i="4"/>
  <c r="BU44" i="4"/>
  <c r="BT44" i="4"/>
  <c r="BS44" i="4"/>
  <c r="BR44" i="4"/>
  <c r="BQ44" i="4"/>
  <c r="BP44" i="4"/>
  <c r="BO44" i="4"/>
  <c r="BN44" i="4"/>
  <c r="BM44" i="4"/>
  <c r="BL44" i="4"/>
  <c r="BK44" i="4"/>
  <c r="BJ44" i="4"/>
  <c r="BI44" i="4"/>
  <c r="BG44" i="4"/>
  <c r="BF44" i="4"/>
  <c r="BE44" i="4"/>
  <c r="BD44" i="4"/>
  <c r="BC44" i="4"/>
  <c r="BB44" i="4"/>
  <c r="BA44" i="4"/>
  <c r="AZ44" i="4"/>
  <c r="AY44" i="4"/>
  <c r="AX44" i="4"/>
  <c r="AW44" i="4"/>
  <c r="AV44" i="4"/>
  <c r="AU44" i="4"/>
  <c r="AT44" i="4"/>
  <c r="AR44" i="4"/>
  <c r="AQ44" i="4"/>
  <c r="AP44" i="4"/>
  <c r="AO44" i="4"/>
  <c r="AN44" i="4"/>
  <c r="AM44" i="4"/>
  <c r="AL44" i="4"/>
  <c r="AK44" i="4"/>
  <c r="AJ44" i="4"/>
  <c r="AI44" i="4"/>
  <c r="AH44" i="4"/>
  <c r="AG44" i="4"/>
  <c r="AF44" i="4"/>
  <c r="AE44" i="4"/>
  <c r="Q44" i="4"/>
  <c r="P44" i="4"/>
  <c r="CZ43" i="4"/>
  <c r="CY43" i="4"/>
  <c r="CX43" i="4"/>
  <c r="CW43" i="4"/>
  <c r="CV43" i="4"/>
  <c r="CU43" i="4"/>
  <c r="CT43" i="4"/>
  <c r="CS43" i="4"/>
  <c r="CR43" i="4"/>
  <c r="CQ43" i="4"/>
  <c r="CP43" i="4"/>
  <c r="CO43" i="4"/>
  <c r="CN43" i="4"/>
  <c r="CM43" i="4"/>
  <c r="CK43" i="4"/>
  <c r="CJ43" i="4"/>
  <c r="CI43" i="4"/>
  <c r="CH43" i="4"/>
  <c r="CG43" i="4"/>
  <c r="CF43" i="4"/>
  <c r="CE43" i="4"/>
  <c r="CD43" i="4"/>
  <c r="CC43" i="4"/>
  <c r="CB43" i="4"/>
  <c r="CA43" i="4"/>
  <c r="BZ43" i="4"/>
  <c r="BY43" i="4"/>
  <c r="BX43" i="4"/>
  <c r="BV43" i="4"/>
  <c r="BU43" i="4"/>
  <c r="BT43" i="4"/>
  <c r="BS43" i="4"/>
  <c r="BR43" i="4"/>
  <c r="BQ43" i="4"/>
  <c r="BP43" i="4"/>
  <c r="BO43" i="4"/>
  <c r="BN43" i="4"/>
  <c r="BM43" i="4"/>
  <c r="BL43" i="4"/>
  <c r="BK43" i="4"/>
  <c r="BJ43" i="4"/>
  <c r="BI43" i="4"/>
  <c r="BG43" i="4"/>
  <c r="BF43" i="4"/>
  <c r="BE43" i="4"/>
  <c r="BD43" i="4"/>
  <c r="BC43" i="4"/>
  <c r="BB43" i="4"/>
  <c r="BA43" i="4"/>
  <c r="AZ43" i="4"/>
  <c r="AY43" i="4"/>
  <c r="AX43" i="4"/>
  <c r="AW43" i="4"/>
  <c r="AV43" i="4"/>
  <c r="AU43" i="4"/>
  <c r="AT43" i="4"/>
  <c r="AR43" i="4"/>
  <c r="AQ43" i="4"/>
  <c r="AP43" i="4"/>
  <c r="AO43" i="4"/>
  <c r="AN43" i="4"/>
  <c r="AM43" i="4"/>
  <c r="AL43" i="4"/>
  <c r="AK43" i="4"/>
  <c r="AJ43" i="4"/>
  <c r="AI43" i="4"/>
  <c r="AH43" i="4"/>
  <c r="AG43" i="4"/>
  <c r="AF43" i="4"/>
  <c r="AE43" i="4"/>
  <c r="Q43" i="4"/>
  <c r="P43" i="4"/>
  <c r="CZ42" i="4"/>
  <c r="CY42" i="4"/>
  <c r="CX42" i="4"/>
  <c r="CW42" i="4"/>
  <c r="CV42" i="4"/>
  <c r="CU42" i="4"/>
  <c r="CT42" i="4"/>
  <c r="CS42" i="4"/>
  <c r="CR42" i="4"/>
  <c r="CQ42" i="4"/>
  <c r="CP42" i="4"/>
  <c r="CO42" i="4"/>
  <c r="CN42" i="4"/>
  <c r="CM42" i="4"/>
  <c r="CK42" i="4"/>
  <c r="CJ42" i="4"/>
  <c r="CI42" i="4"/>
  <c r="CH42" i="4"/>
  <c r="CG42" i="4"/>
  <c r="CF42" i="4"/>
  <c r="CE42" i="4"/>
  <c r="CD42" i="4"/>
  <c r="CC42" i="4"/>
  <c r="CB42" i="4"/>
  <c r="CA42" i="4"/>
  <c r="BZ42" i="4"/>
  <c r="BY42" i="4"/>
  <c r="BX42" i="4"/>
  <c r="BV42" i="4"/>
  <c r="BU42" i="4"/>
  <c r="BT42" i="4"/>
  <c r="BS42" i="4"/>
  <c r="BR42" i="4"/>
  <c r="BQ42" i="4"/>
  <c r="BP42" i="4"/>
  <c r="BO42" i="4"/>
  <c r="BN42" i="4"/>
  <c r="BM42" i="4"/>
  <c r="BL42" i="4"/>
  <c r="BK42" i="4"/>
  <c r="BJ42" i="4"/>
  <c r="BI42" i="4"/>
  <c r="BG42" i="4"/>
  <c r="BF42" i="4"/>
  <c r="BE42" i="4"/>
  <c r="BD42" i="4"/>
  <c r="BC42" i="4"/>
  <c r="BB42" i="4"/>
  <c r="BA42" i="4"/>
  <c r="AZ42" i="4"/>
  <c r="AY42" i="4"/>
  <c r="AX42" i="4"/>
  <c r="AW42" i="4"/>
  <c r="AV42" i="4"/>
  <c r="AU42" i="4"/>
  <c r="AT42" i="4"/>
  <c r="AR42" i="4"/>
  <c r="AQ42" i="4"/>
  <c r="AP42" i="4"/>
  <c r="AO42" i="4"/>
  <c r="AN42" i="4"/>
  <c r="AM42" i="4"/>
  <c r="AL42" i="4"/>
  <c r="AK42" i="4"/>
  <c r="AJ42" i="4"/>
  <c r="AI42" i="4"/>
  <c r="AH42" i="4"/>
  <c r="AG42" i="4"/>
  <c r="AF42" i="4"/>
  <c r="AE42" i="4"/>
  <c r="Q42" i="4"/>
  <c r="P42" i="4"/>
  <c r="CZ41" i="4"/>
  <c r="CY41" i="4"/>
  <c r="CX41" i="4"/>
  <c r="CW41" i="4"/>
  <c r="CV41" i="4"/>
  <c r="CU41" i="4"/>
  <c r="CT41" i="4"/>
  <c r="CS41" i="4"/>
  <c r="CR41" i="4"/>
  <c r="CQ41" i="4"/>
  <c r="CP41" i="4"/>
  <c r="CO41" i="4"/>
  <c r="CN41" i="4"/>
  <c r="CM41" i="4"/>
  <c r="CK41" i="4"/>
  <c r="CJ41" i="4"/>
  <c r="CI41" i="4"/>
  <c r="CH41" i="4"/>
  <c r="CG41" i="4"/>
  <c r="CF41" i="4"/>
  <c r="CE41" i="4"/>
  <c r="CD41" i="4"/>
  <c r="CC41" i="4"/>
  <c r="CB41" i="4"/>
  <c r="CA41" i="4"/>
  <c r="BZ41" i="4"/>
  <c r="BY41" i="4"/>
  <c r="BX41" i="4"/>
  <c r="BV41" i="4"/>
  <c r="BU41" i="4"/>
  <c r="BT41" i="4"/>
  <c r="BS41" i="4"/>
  <c r="BR41" i="4"/>
  <c r="BQ41" i="4"/>
  <c r="BP41" i="4"/>
  <c r="BO41" i="4"/>
  <c r="BN41" i="4"/>
  <c r="BM41" i="4"/>
  <c r="BL41" i="4"/>
  <c r="BK41" i="4"/>
  <c r="BJ41" i="4"/>
  <c r="BI41" i="4"/>
  <c r="BG41" i="4"/>
  <c r="BF41" i="4"/>
  <c r="BE41" i="4"/>
  <c r="BD41" i="4"/>
  <c r="BC41" i="4"/>
  <c r="BB41" i="4"/>
  <c r="BA41" i="4"/>
  <c r="AZ41" i="4"/>
  <c r="AY41" i="4"/>
  <c r="AX41" i="4"/>
  <c r="AW41" i="4"/>
  <c r="AV41" i="4"/>
  <c r="AU41" i="4"/>
  <c r="AT41" i="4"/>
  <c r="AR41" i="4"/>
  <c r="AQ41" i="4"/>
  <c r="AP41" i="4"/>
  <c r="AO41" i="4"/>
  <c r="AN41" i="4"/>
  <c r="AM41" i="4"/>
  <c r="AL41" i="4"/>
  <c r="AK41" i="4"/>
  <c r="AJ41" i="4"/>
  <c r="AI41" i="4"/>
  <c r="AH41" i="4"/>
  <c r="AG41" i="4"/>
  <c r="AF41" i="4"/>
  <c r="AE41" i="4"/>
  <c r="Q41" i="4"/>
  <c r="P41" i="4"/>
  <c r="CZ40" i="4"/>
  <c r="CY40" i="4"/>
  <c r="CX40" i="4"/>
  <c r="CW40" i="4"/>
  <c r="CV40" i="4"/>
  <c r="CU40" i="4"/>
  <c r="CT40" i="4"/>
  <c r="CS40" i="4"/>
  <c r="CR40" i="4"/>
  <c r="CQ40" i="4"/>
  <c r="CP40" i="4"/>
  <c r="CO40" i="4"/>
  <c r="CN40" i="4"/>
  <c r="CM40" i="4"/>
  <c r="CK40" i="4"/>
  <c r="CJ40" i="4"/>
  <c r="CI40" i="4"/>
  <c r="CH40" i="4"/>
  <c r="CG40" i="4"/>
  <c r="CF40" i="4"/>
  <c r="CE40" i="4"/>
  <c r="CD40" i="4"/>
  <c r="CC40" i="4"/>
  <c r="CB40" i="4"/>
  <c r="CA40" i="4"/>
  <c r="BZ40" i="4"/>
  <c r="BY40" i="4"/>
  <c r="BX40" i="4"/>
  <c r="BV40" i="4"/>
  <c r="BU40" i="4"/>
  <c r="BT40" i="4"/>
  <c r="BS40" i="4"/>
  <c r="BR40" i="4"/>
  <c r="BQ40" i="4"/>
  <c r="BP40" i="4"/>
  <c r="BO40" i="4"/>
  <c r="BN40" i="4"/>
  <c r="BM40" i="4"/>
  <c r="BL40" i="4"/>
  <c r="BK40" i="4"/>
  <c r="BJ40" i="4"/>
  <c r="BI40" i="4"/>
  <c r="BG40" i="4"/>
  <c r="BF40" i="4"/>
  <c r="BE40" i="4"/>
  <c r="BD40" i="4"/>
  <c r="BC40" i="4"/>
  <c r="BB40" i="4"/>
  <c r="BA40" i="4"/>
  <c r="AZ40" i="4"/>
  <c r="AY40" i="4"/>
  <c r="AX40" i="4"/>
  <c r="AW40" i="4"/>
  <c r="AV40" i="4"/>
  <c r="AU40" i="4"/>
  <c r="AT40" i="4"/>
  <c r="AR40" i="4"/>
  <c r="AQ40" i="4"/>
  <c r="AP40" i="4"/>
  <c r="AO40" i="4"/>
  <c r="AN40" i="4"/>
  <c r="AM40" i="4"/>
  <c r="AL40" i="4"/>
  <c r="AK40" i="4"/>
  <c r="AJ40" i="4"/>
  <c r="AI40" i="4"/>
  <c r="AH40" i="4"/>
  <c r="AG40" i="4"/>
  <c r="AF40" i="4"/>
  <c r="AE40" i="4"/>
  <c r="Q40" i="4"/>
  <c r="P40" i="4"/>
  <c r="CZ39" i="4"/>
  <c r="CY39" i="4"/>
  <c r="CX39" i="4"/>
  <c r="CW39" i="4"/>
  <c r="CV39" i="4"/>
  <c r="CU39" i="4"/>
  <c r="CT39" i="4"/>
  <c r="CS39" i="4"/>
  <c r="CR39" i="4"/>
  <c r="CQ39" i="4"/>
  <c r="CP39" i="4"/>
  <c r="CO39" i="4"/>
  <c r="CN39" i="4"/>
  <c r="CM39" i="4"/>
  <c r="CK39" i="4"/>
  <c r="CJ39" i="4"/>
  <c r="CI39" i="4"/>
  <c r="CH39" i="4"/>
  <c r="CG39" i="4"/>
  <c r="CF39" i="4"/>
  <c r="CE39" i="4"/>
  <c r="CD39" i="4"/>
  <c r="CC39" i="4"/>
  <c r="CB39" i="4"/>
  <c r="CA39" i="4"/>
  <c r="BZ39" i="4"/>
  <c r="BY39" i="4"/>
  <c r="BX39" i="4"/>
  <c r="BV39" i="4"/>
  <c r="BU39" i="4"/>
  <c r="BT39" i="4"/>
  <c r="BS39" i="4"/>
  <c r="BR39" i="4"/>
  <c r="BQ39" i="4"/>
  <c r="BP39" i="4"/>
  <c r="BO39" i="4"/>
  <c r="BN39" i="4"/>
  <c r="BM39" i="4"/>
  <c r="BL39" i="4"/>
  <c r="BK39" i="4"/>
  <c r="BJ39" i="4"/>
  <c r="BI39" i="4"/>
  <c r="BG39" i="4"/>
  <c r="BF39" i="4"/>
  <c r="BE39" i="4"/>
  <c r="BD39" i="4"/>
  <c r="BC39" i="4"/>
  <c r="BB39" i="4"/>
  <c r="BA39" i="4"/>
  <c r="AZ39" i="4"/>
  <c r="AY39" i="4"/>
  <c r="AX39" i="4"/>
  <c r="AW39" i="4"/>
  <c r="AV39" i="4"/>
  <c r="AU39" i="4"/>
  <c r="AT39" i="4"/>
  <c r="AR39" i="4"/>
  <c r="AQ39" i="4"/>
  <c r="AP39" i="4"/>
  <c r="AO39" i="4"/>
  <c r="AN39" i="4"/>
  <c r="AM39" i="4"/>
  <c r="AL39" i="4"/>
  <c r="AK39" i="4"/>
  <c r="AJ39" i="4"/>
  <c r="AI39" i="4"/>
  <c r="AH39" i="4"/>
  <c r="AG39" i="4"/>
  <c r="AF39" i="4"/>
  <c r="AE39" i="4"/>
  <c r="Q39" i="4"/>
  <c r="P39" i="4"/>
  <c r="CZ38" i="4"/>
  <c r="CY38" i="4"/>
  <c r="CX38" i="4"/>
  <c r="CW38" i="4"/>
  <c r="CV38" i="4"/>
  <c r="CU38" i="4"/>
  <c r="CT38" i="4"/>
  <c r="CS38" i="4"/>
  <c r="CR38" i="4"/>
  <c r="CQ38" i="4"/>
  <c r="CP38" i="4"/>
  <c r="CO38" i="4"/>
  <c r="CN38" i="4"/>
  <c r="CM38" i="4"/>
  <c r="CK38" i="4"/>
  <c r="CJ38" i="4"/>
  <c r="CI38" i="4"/>
  <c r="CH38" i="4"/>
  <c r="CG38" i="4"/>
  <c r="CF38" i="4"/>
  <c r="CE38" i="4"/>
  <c r="CD38" i="4"/>
  <c r="CC38" i="4"/>
  <c r="CB38" i="4"/>
  <c r="CA38" i="4"/>
  <c r="BZ38" i="4"/>
  <c r="BY38" i="4"/>
  <c r="BX38" i="4"/>
  <c r="BV38" i="4"/>
  <c r="BU38" i="4"/>
  <c r="BT38" i="4"/>
  <c r="BS38" i="4"/>
  <c r="BR38" i="4"/>
  <c r="BQ38" i="4"/>
  <c r="BP38" i="4"/>
  <c r="BO38" i="4"/>
  <c r="BN38" i="4"/>
  <c r="BM38" i="4"/>
  <c r="BL38" i="4"/>
  <c r="BK38" i="4"/>
  <c r="BJ38" i="4"/>
  <c r="BI38" i="4"/>
  <c r="BG38" i="4"/>
  <c r="BF38" i="4"/>
  <c r="BE38" i="4"/>
  <c r="BD38" i="4"/>
  <c r="BC38" i="4"/>
  <c r="BB38" i="4"/>
  <c r="BA38" i="4"/>
  <c r="AZ38" i="4"/>
  <c r="AY38" i="4"/>
  <c r="AX38" i="4"/>
  <c r="AW38" i="4"/>
  <c r="AV38" i="4"/>
  <c r="AU38" i="4"/>
  <c r="AT38" i="4"/>
  <c r="AR38" i="4"/>
  <c r="AQ38" i="4"/>
  <c r="AP38" i="4"/>
  <c r="AO38" i="4"/>
  <c r="AN38" i="4"/>
  <c r="AM38" i="4"/>
  <c r="AL38" i="4"/>
  <c r="AK38" i="4"/>
  <c r="AJ38" i="4"/>
  <c r="AI38" i="4"/>
  <c r="AH38" i="4"/>
  <c r="AG38" i="4"/>
  <c r="AF38" i="4"/>
  <c r="AE38" i="4"/>
  <c r="Q38" i="4"/>
  <c r="P38" i="4"/>
  <c r="CZ37" i="4"/>
  <c r="CY37" i="4"/>
  <c r="CX37" i="4"/>
  <c r="CW37" i="4"/>
  <c r="CV37" i="4"/>
  <c r="CU37" i="4"/>
  <c r="CT37" i="4"/>
  <c r="CS37" i="4"/>
  <c r="CR37" i="4"/>
  <c r="CQ37" i="4"/>
  <c r="CP37" i="4"/>
  <c r="CO37" i="4"/>
  <c r="CN37" i="4"/>
  <c r="CM37" i="4"/>
  <c r="CK37" i="4"/>
  <c r="CJ37" i="4"/>
  <c r="CI37" i="4"/>
  <c r="CH37" i="4"/>
  <c r="CG37" i="4"/>
  <c r="CF37" i="4"/>
  <c r="CE37" i="4"/>
  <c r="CD37" i="4"/>
  <c r="CC37" i="4"/>
  <c r="CB37" i="4"/>
  <c r="CA37" i="4"/>
  <c r="BZ37" i="4"/>
  <c r="BY37" i="4"/>
  <c r="BX37" i="4"/>
  <c r="BV37" i="4"/>
  <c r="BU37" i="4"/>
  <c r="BT37" i="4"/>
  <c r="BS37" i="4"/>
  <c r="BR37" i="4"/>
  <c r="BQ37" i="4"/>
  <c r="BP37" i="4"/>
  <c r="BO37" i="4"/>
  <c r="BN37" i="4"/>
  <c r="BM37" i="4"/>
  <c r="BL37" i="4"/>
  <c r="BK37" i="4"/>
  <c r="BJ37" i="4"/>
  <c r="BI37" i="4"/>
  <c r="BG37" i="4"/>
  <c r="BF37" i="4"/>
  <c r="BE37" i="4"/>
  <c r="BD37" i="4"/>
  <c r="BC37" i="4"/>
  <c r="BB37" i="4"/>
  <c r="BA37" i="4"/>
  <c r="AZ37" i="4"/>
  <c r="AY37" i="4"/>
  <c r="AX37" i="4"/>
  <c r="AW37" i="4"/>
  <c r="AV37" i="4"/>
  <c r="AU37" i="4"/>
  <c r="AT37" i="4"/>
  <c r="AR37" i="4"/>
  <c r="AQ37" i="4"/>
  <c r="AP37" i="4"/>
  <c r="AO37" i="4"/>
  <c r="AN37" i="4"/>
  <c r="AM37" i="4"/>
  <c r="AL37" i="4"/>
  <c r="AK37" i="4"/>
  <c r="AJ37" i="4"/>
  <c r="AI37" i="4"/>
  <c r="AH37" i="4"/>
  <c r="AG37" i="4"/>
  <c r="AF37" i="4"/>
  <c r="AE37" i="4"/>
  <c r="Q37" i="4"/>
  <c r="P37" i="4"/>
  <c r="CZ36" i="4"/>
  <c r="CY36" i="4"/>
  <c r="CX36" i="4"/>
  <c r="CW36" i="4"/>
  <c r="CV36" i="4"/>
  <c r="CU36" i="4"/>
  <c r="CT36" i="4"/>
  <c r="CS36" i="4"/>
  <c r="CR36" i="4"/>
  <c r="CQ36" i="4"/>
  <c r="CP36" i="4"/>
  <c r="CO36" i="4"/>
  <c r="CN36" i="4"/>
  <c r="CM36" i="4"/>
  <c r="CK36" i="4"/>
  <c r="CJ36" i="4"/>
  <c r="CI36" i="4"/>
  <c r="CH36" i="4"/>
  <c r="CG36" i="4"/>
  <c r="CF36" i="4"/>
  <c r="CE36" i="4"/>
  <c r="CD36" i="4"/>
  <c r="CC36" i="4"/>
  <c r="CB36" i="4"/>
  <c r="CA36" i="4"/>
  <c r="BZ36" i="4"/>
  <c r="BY36" i="4"/>
  <c r="BX36" i="4"/>
  <c r="BV36" i="4"/>
  <c r="BU36" i="4"/>
  <c r="BT36" i="4"/>
  <c r="BS36" i="4"/>
  <c r="BR36" i="4"/>
  <c r="BQ36" i="4"/>
  <c r="BP36" i="4"/>
  <c r="BO36" i="4"/>
  <c r="BN36" i="4"/>
  <c r="BM36" i="4"/>
  <c r="BL36" i="4"/>
  <c r="BK36" i="4"/>
  <c r="BJ36" i="4"/>
  <c r="BI36" i="4"/>
  <c r="BG36" i="4"/>
  <c r="BF36" i="4"/>
  <c r="BE36" i="4"/>
  <c r="BD36" i="4"/>
  <c r="BC36" i="4"/>
  <c r="BB36" i="4"/>
  <c r="BA36" i="4"/>
  <c r="AZ36" i="4"/>
  <c r="AY36" i="4"/>
  <c r="AX36" i="4"/>
  <c r="AW36" i="4"/>
  <c r="AV36" i="4"/>
  <c r="AU36" i="4"/>
  <c r="AT36" i="4"/>
  <c r="AR36" i="4"/>
  <c r="AQ36" i="4"/>
  <c r="AP36" i="4"/>
  <c r="AO36" i="4"/>
  <c r="AN36" i="4"/>
  <c r="AM36" i="4"/>
  <c r="AL36" i="4"/>
  <c r="AK36" i="4"/>
  <c r="AJ36" i="4"/>
  <c r="AI36" i="4"/>
  <c r="AH36" i="4"/>
  <c r="AG36" i="4"/>
  <c r="AF36" i="4"/>
  <c r="AE36" i="4"/>
  <c r="Q36" i="4"/>
  <c r="P36" i="4"/>
  <c r="CZ35" i="4"/>
  <c r="CY35" i="4"/>
  <c r="CX35" i="4"/>
  <c r="CW35" i="4"/>
  <c r="CV35" i="4"/>
  <c r="CU35" i="4"/>
  <c r="CT35" i="4"/>
  <c r="CS35" i="4"/>
  <c r="CR35" i="4"/>
  <c r="CQ35" i="4"/>
  <c r="CP35" i="4"/>
  <c r="CO35" i="4"/>
  <c r="CN35" i="4"/>
  <c r="CM35" i="4"/>
  <c r="CK35" i="4"/>
  <c r="CJ35" i="4"/>
  <c r="CI35" i="4"/>
  <c r="CH35" i="4"/>
  <c r="CG35" i="4"/>
  <c r="CF35" i="4"/>
  <c r="CE35" i="4"/>
  <c r="CD35" i="4"/>
  <c r="CC35" i="4"/>
  <c r="CB35" i="4"/>
  <c r="CA35" i="4"/>
  <c r="BZ35" i="4"/>
  <c r="BY35" i="4"/>
  <c r="BX35" i="4"/>
  <c r="BV35" i="4"/>
  <c r="BU35" i="4"/>
  <c r="BT35" i="4"/>
  <c r="BS35" i="4"/>
  <c r="BR35" i="4"/>
  <c r="BQ35" i="4"/>
  <c r="BP35" i="4"/>
  <c r="BO35" i="4"/>
  <c r="BN35" i="4"/>
  <c r="BM35" i="4"/>
  <c r="BL35" i="4"/>
  <c r="BK35" i="4"/>
  <c r="BJ35" i="4"/>
  <c r="BI35" i="4"/>
  <c r="BG35" i="4"/>
  <c r="BF35" i="4"/>
  <c r="BE35" i="4"/>
  <c r="BD35" i="4"/>
  <c r="BC35" i="4"/>
  <c r="BB35" i="4"/>
  <c r="BA35" i="4"/>
  <c r="AZ35" i="4"/>
  <c r="AY35" i="4"/>
  <c r="AX35" i="4"/>
  <c r="AW35" i="4"/>
  <c r="AV35" i="4"/>
  <c r="AU35" i="4"/>
  <c r="AT35" i="4"/>
  <c r="AR35" i="4"/>
  <c r="AQ35" i="4"/>
  <c r="AP35" i="4"/>
  <c r="AO35" i="4"/>
  <c r="AN35" i="4"/>
  <c r="AM35" i="4"/>
  <c r="AL35" i="4"/>
  <c r="AK35" i="4"/>
  <c r="AJ35" i="4"/>
  <c r="AI35" i="4"/>
  <c r="AH35" i="4"/>
  <c r="AG35" i="4"/>
  <c r="AF35" i="4"/>
  <c r="AE35" i="4"/>
  <c r="Q35" i="4"/>
  <c r="P35" i="4"/>
  <c r="CZ34" i="4"/>
  <c r="CY34" i="4"/>
  <c r="CX34" i="4"/>
  <c r="CW34" i="4"/>
  <c r="CV34" i="4"/>
  <c r="CU34" i="4"/>
  <c r="CT34" i="4"/>
  <c r="CS34" i="4"/>
  <c r="CR34" i="4"/>
  <c r="CQ34" i="4"/>
  <c r="CP34" i="4"/>
  <c r="CO34" i="4"/>
  <c r="CN34" i="4"/>
  <c r="CM34" i="4"/>
  <c r="CK34" i="4"/>
  <c r="CJ34" i="4"/>
  <c r="CI34" i="4"/>
  <c r="CH34" i="4"/>
  <c r="CG34" i="4"/>
  <c r="CF34" i="4"/>
  <c r="CE34" i="4"/>
  <c r="CD34" i="4"/>
  <c r="CC34" i="4"/>
  <c r="CB34" i="4"/>
  <c r="CA34" i="4"/>
  <c r="BZ34" i="4"/>
  <c r="BY34" i="4"/>
  <c r="BX34" i="4"/>
  <c r="BV34" i="4"/>
  <c r="BU34" i="4"/>
  <c r="BT34" i="4"/>
  <c r="BS34" i="4"/>
  <c r="BR34" i="4"/>
  <c r="BQ34" i="4"/>
  <c r="BP34" i="4"/>
  <c r="BO34" i="4"/>
  <c r="BN34" i="4"/>
  <c r="BM34" i="4"/>
  <c r="BL34" i="4"/>
  <c r="BK34" i="4"/>
  <c r="BJ34" i="4"/>
  <c r="BI34" i="4"/>
  <c r="BG34" i="4"/>
  <c r="BF34" i="4"/>
  <c r="BE34" i="4"/>
  <c r="BD34" i="4"/>
  <c r="BC34" i="4"/>
  <c r="BB34" i="4"/>
  <c r="BA34" i="4"/>
  <c r="AZ34" i="4"/>
  <c r="AY34" i="4"/>
  <c r="AX34" i="4"/>
  <c r="AW34" i="4"/>
  <c r="AV34" i="4"/>
  <c r="AU34" i="4"/>
  <c r="AT34" i="4"/>
  <c r="AR34" i="4"/>
  <c r="AQ34" i="4"/>
  <c r="AP34" i="4"/>
  <c r="AO34" i="4"/>
  <c r="AN34" i="4"/>
  <c r="AM34" i="4"/>
  <c r="AL34" i="4"/>
  <c r="AK34" i="4"/>
  <c r="AJ34" i="4"/>
  <c r="AI34" i="4"/>
  <c r="AH34" i="4"/>
  <c r="AG34" i="4"/>
  <c r="AF34" i="4"/>
  <c r="AE34" i="4"/>
  <c r="Q34" i="4"/>
  <c r="P34" i="4"/>
  <c r="CZ33" i="4"/>
  <c r="CY33" i="4"/>
  <c r="CX33" i="4"/>
  <c r="CW33" i="4"/>
  <c r="CV33" i="4"/>
  <c r="CU33" i="4"/>
  <c r="CT33" i="4"/>
  <c r="CS33" i="4"/>
  <c r="CR33" i="4"/>
  <c r="CQ33" i="4"/>
  <c r="CP33" i="4"/>
  <c r="CO33" i="4"/>
  <c r="CN33" i="4"/>
  <c r="CM33" i="4"/>
  <c r="CK33" i="4"/>
  <c r="CJ33" i="4"/>
  <c r="CI33" i="4"/>
  <c r="CH33" i="4"/>
  <c r="CG33" i="4"/>
  <c r="CF33" i="4"/>
  <c r="CE33" i="4"/>
  <c r="CD33" i="4"/>
  <c r="CC33" i="4"/>
  <c r="CB33" i="4"/>
  <c r="CA33" i="4"/>
  <c r="BZ33" i="4"/>
  <c r="BY33" i="4"/>
  <c r="BX33" i="4"/>
  <c r="BV33" i="4"/>
  <c r="BU33" i="4"/>
  <c r="BT33" i="4"/>
  <c r="BS33" i="4"/>
  <c r="BR33" i="4"/>
  <c r="BQ33" i="4"/>
  <c r="BP33" i="4"/>
  <c r="BO33" i="4"/>
  <c r="BN33" i="4"/>
  <c r="BM33" i="4"/>
  <c r="BL33" i="4"/>
  <c r="BK33" i="4"/>
  <c r="BJ33" i="4"/>
  <c r="BI33" i="4"/>
  <c r="BG33" i="4"/>
  <c r="BF33" i="4"/>
  <c r="BE33" i="4"/>
  <c r="BD33" i="4"/>
  <c r="BC33" i="4"/>
  <c r="BB33" i="4"/>
  <c r="BA33" i="4"/>
  <c r="AZ33" i="4"/>
  <c r="AY33" i="4"/>
  <c r="AX33" i="4"/>
  <c r="AW33" i="4"/>
  <c r="AV33" i="4"/>
  <c r="AU33" i="4"/>
  <c r="AT33" i="4"/>
  <c r="AR33" i="4"/>
  <c r="AQ33" i="4"/>
  <c r="AP33" i="4"/>
  <c r="AO33" i="4"/>
  <c r="AN33" i="4"/>
  <c r="AM33" i="4"/>
  <c r="AL33" i="4"/>
  <c r="AK33" i="4"/>
  <c r="AJ33" i="4"/>
  <c r="AI33" i="4"/>
  <c r="AH33" i="4"/>
  <c r="AG33" i="4"/>
  <c r="AF33" i="4"/>
  <c r="AE33" i="4"/>
  <c r="Q33" i="4"/>
  <c r="P33" i="4"/>
  <c r="CZ32" i="4"/>
  <c r="CY32" i="4"/>
  <c r="CX32" i="4"/>
  <c r="CW32" i="4"/>
  <c r="CV32" i="4"/>
  <c r="CU32" i="4"/>
  <c r="CT32" i="4"/>
  <c r="CS32" i="4"/>
  <c r="CR32" i="4"/>
  <c r="CQ32" i="4"/>
  <c r="CP32" i="4"/>
  <c r="CO32" i="4"/>
  <c r="CN32" i="4"/>
  <c r="CM32" i="4"/>
  <c r="CK32" i="4"/>
  <c r="CJ32" i="4"/>
  <c r="CI32" i="4"/>
  <c r="CH32" i="4"/>
  <c r="CG32" i="4"/>
  <c r="CF32" i="4"/>
  <c r="CE32" i="4"/>
  <c r="CD32" i="4"/>
  <c r="CC32" i="4"/>
  <c r="CB32" i="4"/>
  <c r="CA32" i="4"/>
  <c r="BZ32" i="4"/>
  <c r="BY32" i="4"/>
  <c r="BX32" i="4"/>
  <c r="BV32" i="4"/>
  <c r="BU32" i="4"/>
  <c r="BT32" i="4"/>
  <c r="BS32" i="4"/>
  <c r="BR32" i="4"/>
  <c r="BQ32" i="4"/>
  <c r="BP32" i="4"/>
  <c r="BO32" i="4"/>
  <c r="BN32" i="4"/>
  <c r="BM32" i="4"/>
  <c r="BL32" i="4"/>
  <c r="BK32" i="4"/>
  <c r="BJ32" i="4"/>
  <c r="BI32" i="4"/>
  <c r="BG32" i="4"/>
  <c r="BF32" i="4"/>
  <c r="BE32" i="4"/>
  <c r="BD32" i="4"/>
  <c r="BC32" i="4"/>
  <c r="BB32" i="4"/>
  <c r="BA32" i="4"/>
  <c r="AZ32" i="4"/>
  <c r="AY32" i="4"/>
  <c r="AX32" i="4"/>
  <c r="AW32" i="4"/>
  <c r="AV32" i="4"/>
  <c r="AU32" i="4"/>
  <c r="AT32" i="4"/>
  <c r="AR32" i="4"/>
  <c r="AQ32" i="4"/>
  <c r="AP32" i="4"/>
  <c r="AO32" i="4"/>
  <c r="AN32" i="4"/>
  <c r="AM32" i="4"/>
  <c r="AL32" i="4"/>
  <c r="AK32" i="4"/>
  <c r="AJ32" i="4"/>
  <c r="AI32" i="4"/>
  <c r="AH32" i="4"/>
  <c r="AG32" i="4"/>
  <c r="AF32" i="4"/>
  <c r="AE32" i="4"/>
  <c r="Q32" i="4"/>
  <c r="P32" i="4"/>
  <c r="CZ31" i="4"/>
  <c r="CY31" i="4"/>
  <c r="CX31" i="4"/>
  <c r="CW31" i="4"/>
  <c r="CV31" i="4"/>
  <c r="CU31" i="4"/>
  <c r="CT31" i="4"/>
  <c r="CS31" i="4"/>
  <c r="CR31" i="4"/>
  <c r="CQ31" i="4"/>
  <c r="CP31" i="4"/>
  <c r="CO31" i="4"/>
  <c r="CN31" i="4"/>
  <c r="CM31" i="4"/>
  <c r="CK31" i="4"/>
  <c r="CJ31" i="4"/>
  <c r="CI31" i="4"/>
  <c r="CH31" i="4"/>
  <c r="CG31" i="4"/>
  <c r="CF31" i="4"/>
  <c r="CE31" i="4"/>
  <c r="CD31" i="4"/>
  <c r="CC31" i="4"/>
  <c r="CB31" i="4"/>
  <c r="CA31" i="4"/>
  <c r="BZ31" i="4"/>
  <c r="BY31" i="4"/>
  <c r="BX31" i="4"/>
  <c r="BV31" i="4"/>
  <c r="BU31" i="4"/>
  <c r="BT31" i="4"/>
  <c r="BS31" i="4"/>
  <c r="BR31" i="4"/>
  <c r="BQ31" i="4"/>
  <c r="BP31" i="4"/>
  <c r="BO31" i="4"/>
  <c r="BN31" i="4"/>
  <c r="BM31" i="4"/>
  <c r="BL31" i="4"/>
  <c r="BK31" i="4"/>
  <c r="BJ31" i="4"/>
  <c r="BI31" i="4"/>
  <c r="BG31" i="4"/>
  <c r="BF31" i="4"/>
  <c r="BE31" i="4"/>
  <c r="BD31" i="4"/>
  <c r="BC31" i="4"/>
  <c r="BB31" i="4"/>
  <c r="BA31" i="4"/>
  <c r="AZ31" i="4"/>
  <c r="AY31" i="4"/>
  <c r="AX31" i="4"/>
  <c r="AW31" i="4"/>
  <c r="AV31" i="4"/>
  <c r="AU31" i="4"/>
  <c r="AT31" i="4"/>
  <c r="AR31" i="4"/>
  <c r="AQ31" i="4"/>
  <c r="AP31" i="4"/>
  <c r="AO31" i="4"/>
  <c r="AN31" i="4"/>
  <c r="AM31" i="4"/>
  <c r="AL31" i="4"/>
  <c r="AK31" i="4"/>
  <c r="AJ31" i="4"/>
  <c r="AI31" i="4"/>
  <c r="AH31" i="4"/>
  <c r="AG31" i="4"/>
  <c r="AF31" i="4"/>
  <c r="AE31" i="4"/>
  <c r="Q31" i="4"/>
  <c r="P31" i="4"/>
  <c r="CZ30" i="4"/>
  <c r="CY30" i="4"/>
  <c r="CX30" i="4"/>
  <c r="CW30" i="4"/>
  <c r="CV30" i="4"/>
  <c r="CU30" i="4"/>
  <c r="CT30" i="4"/>
  <c r="CS30" i="4"/>
  <c r="CR30" i="4"/>
  <c r="CQ30" i="4"/>
  <c r="CP30" i="4"/>
  <c r="CO30" i="4"/>
  <c r="CN30" i="4"/>
  <c r="CM30" i="4"/>
  <c r="CK30" i="4"/>
  <c r="CJ30" i="4"/>
  <c r="CI30" i="4"/>
  <c r="CH30" i="4"/>
  <c r="CG30" i="4"/>
  <c r="CF30" i="4"/>
  <c r="CE30" i="4"/>
  <c r="CD30" i="4"/>
  <c r="CC30" i="4"/>
  <c r="CB30" i="4"/>
  <c r="CA30" i="4"/>
  <c r="BZ30" i="4"/>
  <c r="BY30" i="4"/>
  <c r="BX30" i="4"/>
  <c r="BV30" i="4"/>
  <c r="BU30" i="4"/>
  <c r="BT30" i="4"/>
  <c r="BS30" i="4"/>
  <c r="BR30" i="4"/>
  <c r="BQ30" i="4"/>
  <c r="BP30" i="4"/>
  <c r="BO30" i="4"/>
  <c r="BN30" i="4"/>
  <c r="BM30" i="4"/>
  <c r="BL30" i="4"/>
  <c r="BK30" i="4"/>
  <c r="BJ30" i="4"/>
  <c r="BI30" i="4"/>
  <c r="BG30" i="4"/>
  <c r="BF30" i="4"/>
  <c r="BE30" i="4"/>
  <c r="BD30" i="4"/>
  <c r="BC30" i="4"/>
  <c r="BB30" i="4"/>
  <c r="BA30" i="4"/>
  <c r="AZ30" i="4"/>
  <c r="AY30" i="4"/>
  <c r="AX30" i="4"/>
  <c r="AW30" i="4"/>
  <c r="AV30" i="4"/>
  <c r="AU30" i="4"/>
  <c r="AT30" i="4"/>
  <c r="AR30" i="4"/>
  <c r="AQ30" i="4"/>
  <c r="AP30" i="4"/>
  <c r="AO30" i="4"/>
  <c r="AN30" i="4"/>
  <c r="AM30" i="4"/>
  <c r="AL30" i="4"/>
  <c r="AK30" i="4"/>
  <c r="AJ30" i="4"/>
  <c r="AI30" i="4"/>
  <c r="AH30" i="4"/>
  <c r="AG30" i="4"/>
  <c r="AF30" i="4"/>
  <c r="AE30" i="4"/>
  <c r="Q30" i="4"/>
  <c r="P30" i="4"/>
  <c r="CZ29" i="4"/>
  <c r="CY29" i="4"/>
  <c r="CX29" i="4"/>
  <c r="CW29" i="4"/>
  <c r="CV29" i="4"/>
  <c r="CU29" i="4"/>
  <c r="CT29" i="4"/>
  <c r="CS29" i="4"/>
  <c r="CR29" i="4"/>
  <c r="CQ29" i="4"/>
  <c r="CP29" i="4"/>
  <c r="CO29" i="4"/>
  <c r="CN29" i="4"/>
  <c r="CM29" i="4"/>
  <c r="CK29" i="4"/>
  <c r="CJ29" i="4"/>
  <c r="CI29" i="4"/>
  <c r="CH29" i="4"/>
  <c r="CG29" i="4"/>
  <c r="CF29" i="4"/>
  <c r="CE29" i="4"/>
  <c r="CD29" i="4"/>
  <c r="CC29" i="4"/>
  <c r="CB29" i="4"/>
  <c r="CA29" i="4"/>
  <c r="BZ29" i="4"/>
  <c r="BY29" i="4"/>
  <c r="BX29" i="4"/>
  <c r="BV29" i="4"/>
  <c r="BU29" i="4"/>
  <c r="BT29" i="4"/>
  <c r="BS29" i="4"/>
  <c r="BR29" i="4"/>
  <c r="BQ29" i="4"/>
  <c r="BP29" i="4"/>
  <c r="BO29" i="4"/>
  <c r="BN29" i="4"/>
  <c r="BM29" i="4"/>
  <c r="BL29" i="4"/>
  <c r="BK29" i="4"/>
  <c r="BJ29" i="4"/>
  <c r="BI29" i="4"/>
  <c r="BG29" i="4"/>
  <c r="BF29" i="4"/>
  <c r="BE29" i="4"/>
  <c r="BD29" i="4"/>
  <c r="BC29" i="4"/>
  <c r="BB29" i="4"/>
  <c r="BA29" i="4"/>
  <c r="AZ29" i="4"/>
  <c r="AY29" i="4"/>
  <c r="AX29" i="4"/>
  <c r="AW29" i="4"/>
  <c r="AV29" i="4"/>
  <c r="AU29" i="4"/>
  <c r="AT29" i="4"/>
  <c r="AR29" i="4"/>
  <c r="AQ29" i="4"/>
  <c r="AP29" i="4"/>
  <c r="AO29" i="4"/>
  <c r="AN29" i="4"/>
  <c r="AM29" i="4"/>
  <c r="AL29" i="4"/>
  <c r="AK29" i="4"/>
  <c r="AJ29" i="4"/>
  <c r="AI29" i="4"/>
  <c r="AH29" i="4"/>
  <c r="AG29" i="4"/>
  <c r="AF29" i="4"/>
  <c r="AE29" i="4"/>
  <c r="Q29" i="4"/>
  <c r="P29" i="4"/>
  <c r="CZ28" i="4"/>
  <c r="CY28" i="4"/>
  <c r="CX28" i="4"/>
  <c r="CW28" i="4"/>
  <c r="CV28" i="4"/>
  <c r="CU28" i="4"/>
  <c r="CT28" i="4"/>
  <c r="CS28" i="4"/>
  <c r="CR28" i="4"/>
  <c r="CQ28" i="4"/>
  <c r="CP28" i="4"/>
  <c r="CO28" i="4"/>
  <c r="CN28" i="4"/>
  <c r="CM28" i="4"/>
  <c r="CK28" i="4"/>
  <c r="CJ28" i="4"/>
  <c r="CI28" i="4"/>
  <c r="CH28" i="4"/>
  <c r="CG28" i="4"/>
  <c r="CF28" i="4"/>
  <c r="CE28" i="4"/>
  <c r="CD28" i="4"/>
  <c r="CC28" i="4"/>
  <c r="CB28" i="4"/>
  <c r="CA28" i="4"/>
  <c r="BZ28" i="4"/>
  <c r="BY28" i="4"/>
  <c r="BX28" i="4"/>
  <c r="BV28" i="4"/>
  <c r="BU28" i="4"/>
  <c r="BT28" i="4"/>
  <c r="BS28" i="4"/>
  <c r="BR28" i="4"/>
  <c r="BQ28" i="4"/>
  <c r="BP28" i="4"/>
  <c r="BO28" i="4"/>
  <c r="BN28" i="4"/>
  <c r="BM28" i="4"/>
  <c r="BL28" i="4"/>
  <c r="BK28" i="4"/>
  <c r="BJ28" i="4"/>
  <c r="BI28" i="4"/>
  <c r="BG28" i="4"/>
  <c r="BF28" i="4"/>
  <c r="BE28" i="4"/>
  <c r="BD28" i="4"/>
  <c r="BC28" i="4"/>
  <c r="BB28" i="4"/>
  <c r="BA28" i="4"/>
  <c r="AZ28" i="4"/>
  <c r="AY28" i="4"/>
  <c r="AX28" i="4"/>
  <c r="AW28" i="4"/>
  <c r="AV28" i="4"/>
  <c r="AU28" i="4"/>
  <c r="AT28" i="4"/>
  <c r="AR28" i="4"/>
  <c r="AQ28" i="4"/>
  <c r="AP28" i="4"/>
  <c r="AO28" i="4"/>
  <c r="AN28" i="4"/>
  <c r="AM28" i="4"/>
  <c r="AL28" i="4"/>
  <c r="AK28" i="4"/>
  <c r="AJ28" i="4"/>
  <c r="AI28" i="4"/>
  <c r="AH28" i="4"/>
  <c r="AG28" i="4"/>
  <c r="AF28" i="4"/>
  <c r="AE28" i="4"/>
  <c r="Q28" i="4"/>
  <c r="P28" i="4"/>
  <c r="CZ27" i="4"/>
  <c r="CY27" i="4"/>
  <c r="CX27" i="4"/>
  <c r="CW27" i="4"/>
  <c r="CV27" i="4"/>
  <c r="CU27" i="4"/>
  <c r="CT27" i="4"/>
  <c r="CS27" i="4"/>
  <c r="CR27" i="4"/>
  <c r="CQ27" i="4"/>
  <c r="CP27" i="4"/>
  <c r="CO27" i="4"/>
  <c r="CN27" i="4"/>
  <c r="CM27" i="4"/>
  <c r="CK27" i="4"/>
  <c r="CJ27" i="4"/>
  <c r="CI27" i="4"/>
  <c r="CH27" i="4"/>
  <c r="CG27" i="4"/>
  <c r="CF27" i="4"/>
  <c r="CE27" i="4"/>
  <c r="CD27" i="4"/>
  <c r="CC27" i="4"/>
  <c r="CB27" i="4"/>
  <c r="CA27" i="4"/>
  <c r="BZ27" i="4"/>
  <c r="BY27" i="4"/>
  <c r="BX27" i="4"/>
  <c r="BV27" i="4"/>
  <c r="BU27" i="4"/>
  <c r="BT27" i="4"/>
  <c r="BS27" i="4"/>
  <c r="BR27" i="4"/>
  <c r="BQ27" i="4"/>
  <c r="BP27" i="4"/>
  <c r="BO27" i="4"/>
  <c r="BN27" i="4"/>
  <c r="BM27" i="4"/>
  <c r="BL27" i="4"/>
  <c r="BK27" i="4"/>
  <c r="BJ27" i="4"/>
  <c r="BI27" i="4"/>
  <c r="BG27" i="4"/>
  <c r="BF27" i="4"/>
  <c r="BE27" i="4"/>
  <c r="BD27" i="4"/>
  <c r="BC27" i="4"/>
  <c r="BB27" i="4"/>
  <c r="BA27" i="4"/>
  <c r="AZ27" i="4"/>
  <c r="AY27" i="4"/>
  <c r="AX27" i="4"/>
  <c r="AW27" i="4"/>
  <c r="AV27" i="4"/>
  <c r="AU27" i="4"/>
  <c r="AT27" i="4"/>
  <c r="AR27" i="4"/>
  <c r="AQ27" i="4"/>
  <c r="AP27" i="4"/>
  <c r="AO27" i="4"/>
  <c r="AN27" i="4"/>
  <c r="AM27" i="4"/>
  <c r="AL27" i="4"/>
  <c r="AK27" i="4"/>
  <c r="AJ27" i="4"/>
  <c r="AI27" i="4"/>
  <c r="AH27" i="4"/>
  <c r="AG27" i="4"/>
  <c r="AF27" i="4"/>
  <c r="AE27" i="4"/>
  <c r="Q27" i="4"/>
  <c r="P27" i="4"/>
  <c r="CZ26" i="4"/>
  <c r="CY26" i="4"/>
  <c r="CX26" i="4"/>
  <c r="CW26" i="4"/>
  <c r="CV26" i="4"/>
  <c r="CU26" i="4"/>
  <c r="CT26" i="4"/>
  <c r="CS26" i="4"/>
  <c r="CR26" i="4"/>
  <c r="CQ26" i="4"/>
  <c r="CP26" i="4"/>
  <c r="CO26" i="4"/>
  <c r="CN26" i="4"/>
  <c r="CM26" i="4"/>
  <c r="CK26" i="4"/>
  <c r="CJ26" i="4"/>
  <c r="CI26" i="4"/>
  <c r="CH26" i="4"/>
  <c r="CG26" i="4"/>
  <c r="CF26" i="4"/>
  <c r="CE26" i="4"/>
  <c r="CD26" i="4"/>
  <c r="CC26" i="4"/>
  <c r="CB26" i="4"/>
  <c r="CA26" i="4"/>
  <c r="BZ26" i="4"/>
  <c r="BY26" i="4"/>
  <c r="BX26" i="4"/>
  <c r="BV26" i="4"/>
  <c r="BU26" i="4"/>
  <c r="BT26" i="4"/>
  <c r="BS26" i="4"/>
  <c r="BR26" i="4"/>
  <c r="BQ26" i="4"/>
  <c r="BP26" i="4"/>
  <c r="BO26" i="4"/>
  <c r="BN26" i="4"/>
  <c r="BM26" i="4"/>
  <c r="BL26" i="4"/>
  <c r="BK26" i="4"/>
  <c r="BJ26" i="4"/>
  <c r="BI26" i="4"/>
  <c r="BG26" i="4"/>
  <c r="BF26" i="4"/>
  <c r="BE26" i="4"/>
  <c r="BD26" i="4"/>
  <c r="BC26" i="4"/>
  <c r="BB26" i="4"/>
  <c r="BA26" i="4"/>
  <c r="AZ26" i="4"/>
  <c r="AY26" i="4"/>
  <c r="AX26" i="4"/>
  <c r="AW26" i="4"/>
  <c r="AV26" i="4"/>
  <c r="AU26" i="4"/>
  <c r="AT26" i="4"/>
  <c r="AR26" i="4"/>
  <c r="AQ26" i="4"/>
  <c r="AP26" i="4"/>
  <c r="AO26" i="4"/>
  <c r="AN26" i="4"/>
  <c r="AM26" i="4"/>
  <c r="AL26" i="4"/>
  <c r="AK26" i="4"/>
  <c r="AJ26" i="4"/>
  <c r="AI26" i="4"/>
  <c r="AH26" i="4"/>
  <c r="AG26" i="4"/>
  <c r="AF26" i="4"/>
  <c r="AE26" i="4"/>
  <c r="Q26" i="4"/>
  <c r="P26" i="4"/>
  <c r="CZ25" i="4"/>
  <c r="CY25" i="4"/>
  <c r="CX25" i="4"/>
  <c r="CW25" i="4"/>
  <c r="CV25" i="4"/>
  <c r="CU25" i="4"/>
  <c r="CT25" i="4"/>
  <c r="CS25" i="4"/>
  <c r="CR25" i="4"/>
  <c r="CQ25" i="4"/>
  <c r="CP25" i="4"/>
  <c r="CO25" i="4"/>
  <c r="CN25" i="4"/>
  <c r="CM25" i="4"/>
  <c r="CK25" i="4"/>
  <c r="CJ25" i="4"/>
  <c r="CI25" i="4"/>
  <c r="CH25" i="4"/>
  <c r="CG25" i="4"/>
  <c r="CF25" i="4"/>
  <c r="CE25" i="4"/>
  <c r="CD25" i="4"/>
  <c r="CC25" i="4"/>
  <c r="CB25" i="4"/>
  <c r="CA25" i="4"/>
  <c r="BZ25" i="4"/>
  <c r="BY25" i="4"/>
  <c r="BX25" i="4"/>
  <c r="BV25" i="4"/>
  <c r="BU25" i="4"/>
  <c r="BT25" i="4"/>
  <c r="BS25" i="4"/>
  <c r="BR25" i="4"/>
  <c r="BQ25" i="4"/>
  <c r="BP25" i="4"/>
  <c r="BO25" i="4"/>
  <c r="BN25" i="4"/>
  <c r="BM25" i="4"/>
  <c r="BL25" i="4"/>
  <c r="BK25" i="4"/>
  <c r="BJ25" i="4"/>
  <c r="BI25" i="4"/>
  <c r="BG25" i="4"/>
  <c r="BF25" i="4"/>
  <c r="BE25" i="4"/>
  <c r="BD25" i="4"/>
  <c r="BC25" i="4"/>
  <c r="BB25" i="4"/>
  <c r="BA25" i="4"/>
  <c r="AZ25" i="4"/>
  <c r="AY25" i="4"/>
  <c r="AX25" i="4"/>
  <c r="AW25" i="4"/>
  <c r="AV25" i="4"/>
  <c r="AU25" i="4"/>
  <c r="AT25" i="4"/>
  <c r="AR25" i="4"/>
  <c r="AQ25" i="4"/>
  <c r="AP25" i="4"/>
  <c r="AO25" i="4"/>
  <c r="AN25" i="4"/>
  <c r="AM25" i="4"/>
  <c r="AL25" i="4"/>
  <c r="AK25" i="4"/>
  <c r="AJ25" i="4"/>
  <c r="AI25" i="4"/>
  <c r="AH25" i="4"/>
  <c r="AG25" i="4"/>
  <c r="AF25" i="4"/>
  <c r="AE25" i="4"/>
  <c r="Q25" i="4"/>
  <c r="P25" i="4"/>
  <c r="CZ24" i="4"/>
  <c r="CY24" i="4"/>
  <c r="CX24" i="4"/>
  <c r="CW24" i="4"/>
  <c r="CV24" i="4"/>
  <c r="CU24" i="4"/>
  <c r="CT24" i="4"/>
  <c r="CS24" i="4"/>
  <c r="CR24" i="4"/>
  <c r="CQ24" i="4"/>
  <c r="CP24" i="4"/>
  <c r="CO24" i="4"/>
  <c r="CN24" i="4"/>
  <c r="CM24" i="4"/>
  <c r="CK24" i="4"/>
  <c r="CJ24" i="4"/>
  <c r="CI24" i="4"/>
  <c r="CH24" i="4"/>
  <c r="CG24" i="4"/>
  <c r="CF24" i="4"/>
  <c r="CE24" i="4"/>
  <c r="CD24" i="4"/>
  <c r="CC24" i="4"/>
  <c r="CB24" i="4"/>
  <c r="CA24" i="4"/>
  <c r="BZ24" i="4"/>
  <c r="BY24" i="4"/>
  <c r="BX24" i="4"/>
  <c r="BV24" i="4"/>
  <c r="BU24" i="4"/>
  <c r="BT24" i="4"/>
  <c r="BS24" i="4"/>
  <c r="BR24" i="4"/>
  <c r="BQ24" i="4"/>
  <c r="BP24" i="4"/>
  <c r="BO24" i="4"/>
  <c r="BN24" i="4"/>
  <c r="BM24" i="4"/>
  <c r="BL24" i="4"/>
  <c r="BK24" i="4"/>
  <c r="BJ24" i="4"/>
  <c r="BI24" i="4"/>
  <c r="BG24" i="4"/>
  <c r="BF24" i="4"/>
  <c r="BE24" i="4"/>
  <c r="BD24" i="4"/>
  <c r="BC24" i="4"/>
  <c r="BB24" i="4"/>
  <c r="BA24" i="4"/>
  <c r="AZ24" i="4"/>
  <c r="AY24" i="4"/>
  <c r="AX24" i="4"/>
  <c r="AW24" i="4"/>
  <c r="AV24" i="4"/>
  <c r="AU24" i="4"/>
  <c r="AT24" i="4"/>
  <c r="AR24" i="4"/>
  <c r="AQ24" i="4"/>
  <c r="AP24" i="4"/>
  <c r="AO24" i="4"/>
  <c r="AN24" i="4"/>
  <c r="AM24" i="4"/>
  <c r="AL24" i="4"/>
  <c r="AK24" i="4"/>
  <c r="AJ24" i="4"/>
  <c r="AI24" i="4"/>
  <c r="AH24" i="4"/>
  <c r="AG24" i="4"/>
  <c r="AF24" i="4"/>
  <c r="AE24" i="4"/>
  <c r="Q24" i="4"/>
  <c r="P24" i="4"/>
  <c r="CZ23" i="4"/>
  <c r="CY23" i="4"/>
  <c r="CX23" i="4"/>
  <c r="CW23" i="4"/>
  <c r="CV23" i="4"/>
  <c r="CU23" i="4"/>
  <c r="CT23" i="4"/>
  <c r="CS23" i="4"/>
  <c r="CR23" i="4"/>
  <c r="CQ23" i="4"/>
  <c r="CP23" i="4"/>
  <c r="CO23" i="4"/>
  <c r="CN23" i="4"/>
  <c r="CM23" i="4"/>
  <c r="CK23" i="4"/>
  <c r="CJ23" i="4"/>
  <c r="CI23" i="4"/>
  <c r="CH23" i="4"/>
  <c r="CG23" i="4"/>
  <c r="CF23" i="4"/>
  <c r="CE23" i="4"/>
  <c r="CD23" i="4"/>
  <c r="CC23" i="4"/>
  <c r="CB23" i="4"/>
  <c r="CA23" i="4"/>
  <c r="BZ23" i="4"/>
  <c r="BY23" i="4"/>
  <c r="BX23" i="4"/>
  <c r="BV23" i="4"/>
  <c r="BU23" i="4"/>
  <c r="BT23" i="4"/>
  <c r="BS23" i="4"/>
  <c r="BR23" i="4"/>
  <c r="BQ23" i="4"/>
  <c r="BP23" i="4"/>
  <c r="BO23" i="4"/>
  <c r="BN23" i="4"/>
  <c r="BM23" i="4"/>
  <c r="BL23" i="4"/>
  <c r="BK23" i="4"/>
  <c r="BJ23" i="4"/>
  <c r="BI23" i="4"/>
  <c r="BG23" i="4"/>
  <c r="BF23" i="4"/>
  <c r="BE23" i="4"/>
  <c r="BD23" i="4"/>
  <c r="BC23" i="4"/>
  <c r="BB23" i="4"/>
  <c r="BA23" i="4"/>
  <c r="AZ23" i="4"/>
  <c r="AY23" i="4"/>
  <c r="AX23" i="4"/>
  <c r="AW23" i="4"/>
  <c r="AV23" i="4"/>
  <c r="AU23" i="4"/>
  <c r="AT23" i="4"/>
  <c r="AR23" i="4"/>
  <c r="AQ23" i="4"/>
  <c r="AP23" i="4"/>
  <c r="AO23" i="4"/>
  <c r="AN23" i="4"/>
  <c r="AM23" i="4"/>
  <c r="AL23" i="4"/>
  <c r="AK23" i="4"/>
  <c r="AJ23" i="4"/>
  <c r="AI23" i="4"/>
  <c r="AH23" i="4"/>
  <c r="AG23" i="4"/>
  <c r="AF23" i="4"/>
  <c r="AE23" i="4"/>
  <c r="Q23" i="4"/>
  <c r="P23" i="4"/>
  <c r="CZ22" i="4"/>
  <c r="CY22" i="4"/>
  <c r="CX22" i="4"/>
  <c r="CW22" i="4"/>
  <c r="CV22" i="4"/>
  <c r="CU22" i="4"/>
  <c r="CT22" i="4"/>
  <c r="CS22" i="4"/>
  <c r="CR22" i="4"/>
  <c r="CQ22" i="4"/>
  <c r="CP22" i="4"/>
  <c r="CO22" i="4"/>
  <c r="CN22" i="4"/>
  <c r="CM22" i="4"/>
  <c r="CK22" i="4"/>
  <c r="CJ22" i="4"/>
  <c r="CI22" i="4"/>
  <c r="CH22" i="4"/>
  <c r="CG22" i="4"/>
  <c r="CF22" i="4"/>
  <c r="CE22" i="4"/>
  <c r="CD22" i="4"/>
  <c r="CC22" i="4"/>
  <c r="CB22" i="4"/>
  <c r="CA22" i="4"/>
  <c r="BZ22" i="4"/>
  <c r="BY22" i="4"/>
  <c r="BX22" i="4"/>
  <c r="BV22" i="4"/>
  <c r="BU22" i="4"/>
  <c r="BT22" i="4"/>
  <c r="BS22" i="4"/>
  <c r="BR22" i="4"/>
  <c r="BQ22" i="4"/>
  <c r="BP22" i="4"/>
  <c r="BO22" i="4"/>
  <c r="BN22" i="4"/>
  <c r="BM22" i="4"/>
  <c r="BL22" i="4"/>
  <c r="BK22" i="4"/>
  <c r="BJ22" i="4"/>
  <c r="BI22" i="4"/>
  <c r="BG22" i="4"/>
  <c r="BF22" i="4"/>
  <c r="BE22" i="4"/>
  <c r="BD22" i="4"/>
  <c r="BC22" i="4"/>
  <c r="BB22" i="4"/>
  <c r="BA22" i="4"/>
  <c r="AZ22" i="4"/>
  <c r="AY22" i="4"/>
  <c r="AX22" i="4"/>
  <c r="AW22" i="4"/>
  <c r="AV22" i="4"/>
  <c r="AU22" i="4"/>
  <c r="AT22" i="4"/>
  <c r="AR22" i="4"/>
  <c r="AQ22" i="4"/>
  <c r="AP22" i="4"/>
  <c r="AO22" i="4"/>
  <c r="AN22" i="4"/>
  <c r="AM22" i="4"/>
  <c r="AL22" i="4"/>
  <c r="AK22" i="4"/>
  <c r="AJ22" i="4"/>
  <c r="AI22" i="4"/>
  <c r="AH22" i="4"/>
  <c r="AG22" i="4"/>
  <c r="AF22" i="4"/>
  <c r="AE22" i="4"/>
  <c r="Q22" i="4"/>
  <c r="P22" i="4"/>
  <c r="CZ21" i="4"/>
  <c r="CY21" i="4"/>
  <c r="CX21" i="4"/>
  <c r="CW21" i="4"/>
  <c r="CV21" i="4"/>
  <c r="CU21" i="4"/>
  <c r="CT21" i="4"/>
  <c r="CS21" i="4"/>
  <c r="CR21" i="4"/>
  <c r="CQ21" i="4"/>
  <c r="CP21" i="4"/>
  <c r="CO21" i="4"/>
  <c r="CN21" i="4"/>
  <c r="CM21" i="4"/>
  <c r="CK21" i="4"/>
  <c r="CJ21" i="4"/>
  <c r="CI21" i="4"/>
  <c r="CH21" i="4"/>
  <c r="CG21" i="4"/>
  <c r="CF21" i="4"/>
  <c r="CE21" i="4"/>
  <c r="CD21" i="4"/>
  <c r="CC21" i="4"/>
  <c r="CB21" i="4"/>
  <c r="CA21" i="4"/>
  <c r="BZ21" i="4"/>
  <c r="BY21" i="4"/>
  <c r="BX21" i="4"/>
  <c r="BV21" i="4"/>
  <c r="BU21" i="4"/>
  <c r="BT21" i="4"/>
  <c r="BS21" i="4"/>
  <c r="BR21" i="4"/>
  <c r="BQ21" i="4"/>
  <c r="BP21" i="4"/>
  <c r="BO21" i="4"/>
  <c r="BN21" i="4"/>
  <c r="BM21" i="4"/>
  <c r="BL21" i="4"/>
  <c r="BK21" i="4"/>
  <c r="BJ21" i="4"/>
  <c r="BI21" i="4"/>
  <c r="BG21" i="4"/>
  <c r="BF21" i="4"/>
  <c r="BE21" i="4"/>
  <c r="BD21" i="4"/>
  <c r="BC21" i="4"/>
  <c r="BB21" i="4"/>
  <c r="BA21" i="4"/>
  <c r="AZ21" i="4"/>
  <c r="AY21" i="4"/>
  <c r="AX21" i="4"/>
  <c r="AW21" i="4"/>
  <c r="AV21" i="4"/>
  <c r="AU21" i="4"/>
  <c r="AT21" i="4"/>
  <c r="AR21" i="4"/>
  <c r="AQ21" i="4"/>
  <c r="AP21" i="4"/>
  <c r="AO21" i="4"/>
  <c r="AN21" i="4"/>
  <c r="AM21" i="4"/>
  <c r="AL21" i="4"/>
  <c r="AK21" i="4"/>
  <c r="AJ21" i="4"/>
  <c r="AI21" i="4"/>
  <c r="AH21" i="4"/>
  <c r="AG21" i="4"/>
  <c r="AF21" i="4"/>
  <c r="AE21" i="4"/>
  <c r="Q21" i="4"/>
  <c r="P21" i="4"/>
  <c r="CZ20" i="4"/>
  <c r="CY20" i="4"/>
  <c r="CX20" i="4"/>
  <c r="CW20" i="4"/>
  <c r="CV20" i="4"/>
  <c r="CU20" i="4"/>
  <c r="CT20" i="4"/>
  <c r="CS20" i="4"/>
  <c r="CR20" i="4"/>
  <c r="CQ20" i="4"/>
  <c r="CP20" i="4"/>
  <c r="CO20" i="4"/>
  <c r="CN20" i="4"/>
  <c r="CM20" i="4"/>
  <c r="CK20" i="4"/>
  <c r="CJ20" i="4"/>
  <c r="CI20" i="4"/>
  <c r="CH20" i="4"/>
  <c r="CG20" i="4"/>
  <c r="CF20" i="4"/>
  <c r="CE20" i="4"/>
  <c r="CD20" i="4"/>
  <c r="CC20" i="4"/>
  <c r="CB20" i="4"/>
  <c r="CA20" i="4"/>
  <c r="BZ20" i="4"/>
  <c r="BY20" i="4"/>
  <c r="BX20" i="4"/>
  <c r="BV20" i="4"/>
  <c r="BU20" i="4"/>
  <c r="BT20" i="4"/>
  <c r="BS20" i="4"/>
  <c r="BR20" i="4"/>
  <c r="BQ20" i="4"/>
  <c r="BP20" i="4"/>
  <c r="BO20" i="4"/>
  <c r="BN20" i="4"/>
  <c r="BM20" i="4"/>
  <c r="BL20" i="4"/>
  <c r="BK20" i="4"/>
  <c r="BJ20" i="4"/>
  <c r="BI20" i="4"/>
  <c r="BG20" i="4"/>
  <c r="BF20" i="4"/>
  <c r="BE20" i="4"/>
  <c r="BD20" i="4"/>
  <c r="BC20" i="4"/>
  <c r="BB20" i="4"/>
  <c r="BA20" i="4"/>
  <c r="AZ20" i="4"/>
  <c r="AY20" i="4"/>
  <c r="AX20" i="4"/>
  <c r="AW20" i="4"/>
  <c r="AV20" i="4"/>
  <c r="AU20" i="4"/>
  <c r="AT20" i="4"/>
  <c r="AR20" i="4"/>
  <c r="AQ20" i="4"/>
  <c r="AP20" i="4"/>
  <c r="AO20" i="4"/>
  <c r="AN20" i="4"/>
  <c r="AM20" i="4"/>
  <c r="AL20" i="4"/>
  <c r="AK20" i="4"/>
  <c r="AJ20" i="4"/>
  <c r="AI20" i="4"/>
  <c r="AH20" i="4"/>
  <c r="AG20" i="4"/>
  <c r="AF20" i="4"/>
  <c r="AE20" i="4"/>
  <c r="Q20" i="4"/>
  <c r="P20" i="4"/>
  <c r="CZ19" i="4"/>
  <c r="CY19" i="4"/>
  <c r="CX19" i="4"/>
  <c r="CW19" i="4"/>
  <c r="CV19" i="4"/>
  <c r="CU19" i="4"/>
  <c r="CT19" i="4"/>
  <c r="CS19" i="4"/>
  <c r="CR19" i="4"/>
  <c r="CQ19" i="4"/>
  <c r="CP19" i="4"/>
  <c r="CO19" i="4"/>
  <c r="CN19" i="4"/>
  <c r="CM19" i="4"/>
  <c r="CK19" i="4"/>
  <c r="CJ19" i="4"/>
  <c r="CI19" i="4"/>
  <c r="CH19" i="4"/>
  <c r="CG19" i="4"/>
  <c r="CF19" i="4"/>
  <c r="CE19" i="4"/>
  <c r="CD19" i="4"/>
  <c r="CC19" i="4"/>
  <c r="CB19" i="4"/>
  <c r="CA19" i="4"/>
  <c r="BZ19" i="4"/>
  <c r="BY19" i="4"/>
  <c r="BX19" i="4"/>
  <c r="BV19" i="4"/>
  <c r="BU19" i="4"/>
  <c r="BT19" i="4"/>
  <c r="BS19" i="4"/>
  <c r="BR19" i="4"/>
  <c r="BQ19" i="4"/>
  <c r="BP19" i="4"/>
  <c r="BO19" i="4"/>
  <c r="BN19" i="4"/>
  <c r="BM19" i="4"/>
  <c r="BL19" i="4"/>
  <c r="BK19" i="4"/>
  <c r="BJ19" i="4"/>
  <c r="BI19" i="4"/>
  <c r="BG19" i="4"/>
  <c r="BF19" i="4"/>
  <c r="BE19" i="4"/>
  <c r="BD19" i="4"/>
  <c r="BC19" i="4"/>
  <c r="BB19" i="4"/>
  <c r="BA19" i="4"/>
  <c r="AZ19" i="4"/>
  <c r="AY19" i="4"/>
  <c r="AX19" i="4"/>
  <c r="AW19" i="4"/>
  <c r="AV19" i="4"/>
  <c r="AU19" i="4"/>
  <c r="AT19" i="4"/>
  <c r="AR19" i="4"/>
  <c r="AQ19" i="4"/>
  <c r="AP19" i="4"/>
  <c r="AO19" i="4"/>
  <c r="AN19" i="4"/>
  <c r="AM19" i="4"/>
  <c r="AL19" i="4"/>
  <c r="AK19" i="4"/>
  <c r="AJ19" i="4"/>
  <c r="AI19" i="4"/>
  <c r="AH19" i="4"/>
  <c r="AG19" i="4"/>
  <c r="AF19" i="4"/>
  <c r="AE19" i="4"/>
  <c r="Q19" i="4"/>
  <c r="P19" i="4"/>
  <c r="CZ18" i="4"/>
  <c r="CY18" i="4"/>
  <c r="CX18" i="4"/>
  <c r="CW18" i="4"/>
  <c r="CV18" i="4"/>
  <c r="CU18" i="4"/>
  <c r="CT18" i="4"/>
  <c r="CS18" i="4"/>
  <c r="CR18" i="4"/>
  <c r="CQ18" i="4"/>
  <c r="CP18" i="4"/>
  <c r="CO18" i="4"/>
  <c r="CN18" i="4"/>
  <c r="CM18" i="4"/>
  <c r="CK18" i="4"/>
  <c r="CJ18" i="4"/>
  <c r="CI18" i="4"/>
  <c r="CH18" i="4"/>
  <c r="CG18" i="4"/>
  <c r="CF18" i="4"/>
  <c r="CE18" i="4"/>
  <c r="CD18" i="4"/>
  <c r="CC18" i="4"/>
  <c r="CB18" i="4"/>
  <c r="CA18" i="4"/>
  <c r="BZ18" i="4"/>
  <c r="BY18" i="4"/>
  <c r="BX18" i="4"/>
  <c r="BV18" i="4"/>
  <c r="BU18" i="4"/>
  <c r="BT18" i="4"/>
  <c r="BS18" i="4"/>
  <c r="BR18" i="4"/>
  <c r="BQ18" i="4"/>
  <c r="BP18" i="4"/>
  <c r="BO18" i="4"/>
  <c r="BN18" i="4"/>
  <c r="BM18" i="4"/>
  <c r="BL18" i="4"/>
  <c r="BK18" i="4"/>
  <c r="BJ18" i="4"/>
  <c r="BI18" i="4"/>
  <c r="BG18" i="4"/>
  <c r="BF18" i="4"/>
  <c r="BE18" i="4"/>
  <c r="BD18" i="4"/>
  <c r="BC18" i="4"/>
  <c r="BB18" i="4"/>
  <c r="BA18" i="4"/>
  <c r="AZ18" i="4"/>
  <c r="AY18" i="4"/>
  <c r="AX18" i="4"/>
  <c r="AW18" i="4"/>
  <c r="AV18" i="4"/>
  <c r="AU18" i="4"/>
  <c r="AT18" i="4"/>
  <c r="AR18" i="4"/>
  <c r="AQ18" i="4"/>
  <c r="AP18" i="4"/>
  <c r="AO18" i="4"/>
  <c r="AN18" i="4"/>
  <c r="AM18" i="4"/>
  <c r="AL18" i="4"/>
  <c r="AK18" i="4"/>
  <c r="AJ18" i="4"/>
  <c r="AI18" i="4"/>
  <c r="AH18" i="4"/>
  <c r="AG18" i="4"/>
  <c r="AF18" i="4"/>
  <c r="AE18" i="4"/>
  <c r="Q18" i="4"/>
  <c r="P18" i="4"/>
  <c r="CZ17" i="4"/>
  <c r="CY17" i="4"/>
  <c r="CX17" i="4"/>
  <c r="CW17" i="4"/>
  <c r="CV17" i="4"/>
  <c r="CU17" i="4"/>
  <c r="CT17" i="4"/>
  <c r="CS17" i="4"/>
  <c r="CR17" i="4"/>
  <c r="CQ17" i="4"/>
  <c r="CP17" i="4"/>
  <c r="CO17" i="4"/>
  <c r="CN17" i="4"/>
  <c r="CM17" i="4"/>
  <c r="CK17" i="4"/>
  <c r="CJ17" i="4"/>
  <c r="CI17" i="4"/>
  <c r="CH17" i="4"/>
  <c r="CG17" i="4"/>
  <c r="CF17" i="4"/>
  <c r="CE17" i="4"/>
  <c r="CD17" i="4"/>
  <c r="CC17" i="4"/>
  <c r="CB17" i="4"/>
  <c r="CA17" i="4"/>
  <c r="BZ17" i="4"/>
  <c r="BY17" i="4"/>
  <c r="BX17" i="4"/>
  <c r="BV17" i="4"/>
  <c r="BU17" i="4"/>
  <c r="BT17" i="4"/>
  <c r="BS17" i="4"/>
  <c r="BR17" i="4"/>
  <c r="BQ17" i="4"/>
  <c r="BP17" i="4"/>
  <c r="BO17" i="4"/>
  <c r="BN17" i="4"/>
  <c r="BM17" i="4"/>
  <c r="BL17" i="4"/>
  <c r="BK17" i="4"/>
  <c r="BJ17" i="4"/>
  <c r="BI17" i="4"/>
  <c r="BG17" i="4"/>
  <c r="BF17" i="4"/>
  <c r="BE17" i="4"/>
  <c r="BD17" i="4"/>
  <c r="BC17" i="4"/>
  <c r="BB17" i="4"/>
  <c r="BA17" i="4"/>
  <c r="AZ17" i="4"/>
  <c r="AY17" i="4"/>
  <c r="AX17" i="4"/>
  <c r="AW17" i="4"/>
  <c r="AV17" i="4"/>
  <c r="AU17" i="4"/>
  <c r="AT17" i="4"/>
  <c r="AR17" i="4"/>
  <c r="AQ17" i="4"/>
  <c r="AP17" i="4"/>
  <c r="AO17" i="4"/>
  <c r="AN17" i="4"/>
  <c r="AM17" i="4"/>
  <c r="AL17" i="4"/>
  <c r="AK17" i="4"/>
  <c r="AJ17" i="4"/>
  <c r="AI17" i="4"/>
  <c r="AH17" i="4"/>
  <c r="AG17" i="4"/>
  <c r="AF17" i="4"/>
  <c r="AE17" i="4"/>
  <c r="Q17" i="4"/>
  <c r="P17" i="4"/>
  <c r="CZ16" i="4"/>
  <c r="CY16" i="4"/>
  <c r="CX16" i="4"/>
  <c r="CW16" i="4"/>
  <c r="CV16" i="4"/>
  <c r="CU16" i="4"/>
  <c r="CT16" i="4"/>
  <c r="CS16" i="4"/>
  <c r="CR16" i="4"/>
  <c r="CQ16" i="4"/>
  <c r="CP16" i="4"/>
  <c r="CO16" i="4"/>
  <c r="CN16" i="4"/>
  <c r="CM16" i="4"/>
  <c r="CK16" i="4"/>
  <c r="CJ16" i="4"/>
  <c r="CI16" i="4"/>
  <c r="CH16" i="4"/>
  <c r="CG16" i="4"/>
  <c r="CF16" i="4"/>
  <c r="CE16" i="4"/>
  <c r="CD16" i="4"/>
  <c r="CC16" i="4"/>
  <c r="CB16" i="4"/>
  <c r="CA16" i="4"/>
  <c r="BZ16" i="4"/>
  <c r="BY16" i="4"/>
  <c r="BX16" i="4"/>
  <c r="BV16" i="4"/>
  <c r="BU16" i="4"/>
  <c r="BT16" i="4"/>
  <c r="BS16" i="4"/>
  <c r="BR16" i="4"/>
  <c r="BQ16" i="4"/>
  <c r="BP16" i="4"/>
  <c r="BO16" i="4"/>
  <c r="BN16" i="4"/>
  <c r="BM16" i="4"/>
  <c r="BL16" i="4"/>
  <c r="BK16" i="4"/>
  <c r="BJ16" i="4"/>
  <c r="BI16" i="4"/>
  <c r="BG16" i="4"/>
  <c r="BF16" i="4"/>
  <c r="BE16" i="4"/>
  <c r="BD16" i="4"/>
  <c r="BC16" i="4"/>
  <c r="BB16" i="4"/>
  <c r="BA16" i="4"/>
  <c r="AZ16" i="4"/>
  <c r="AY16" i="4"/>
  <c r="AX16" i="4"/>
  <c r="AW16" i="4"/>
  <c r="AV16" i="4"/>
  <c r="AU16" i="4"/>
  <c r="AT16" i="4"/>
  <c r="AR16" i="4"/>
  <c r="AQ16" i="4"/>
  <c r="AP16" i="4"/>
  <c r="AO16" i="4"/>
  <c r="AN16" i="4"/>
  <c r="AM16" i="4"/>
  <c r="AL16" i="4"/>
  <c r="AK16" i="4"/>
  <c r="AJ16" i="4"/>
  <c r="AI16" i="4"/>
  <c r="AH16" i="4"/>
  <c r="AG16" i="4"/>
  <c r="AF16" i="4"/>
  <c r="AE16" i="4"/>
  <c r="Q16" i="4"/>
  <c r="P16" i="4"/>
  <c r="CZ15" i="4"/>
  <c r="CY15" i="4"/>
  <c r="CX15" i="4"/>
  <c r="CW15" i="4"/>
  <c r="CV15" i="4"/>
  <c r="CU15" i="4"/>
  <c r="CT15" i="4"/>
  <c r="CS15" i="4"/>
  <c r="CR15" i="4"/>
  <c r="CQ15" i="4"/>
  <c r="CP15" i="4"/>
  <c r="CO15" i="4"/>
  <c r="CN15" i="4"/>
  <c r="CM15" i="4"/>
  <c r="CK15" i="4"/>
  <c r="CJ15" i="4"/>
  <c r="CI15" i="4"/>
  <c r="CH15" i="4"/>
  <c r="CG15" i="4"/>
  <c r="CF15" i="4"/>
  <c r="CE15" i="4"/>
  <c r="CD15" i="4"/>
  <c r="CC15" i="4"/>
  <c r="CB15" i="4"/>
  <c r="CA15" i="4"/>
  <c r="BZ15" i="4"/>
  <c r="BY15" i="4"/>
  <c r="BX15" i="4"/>
  <c r="BV15" i="4"/>
  <c r="BU15" i="4"/>
  <c r="BT15" i="4"/>
  <c r="BS15" i="4"/>
  <c r="BR15" i="4"/>
  <c r="BQ15" i="4"/>
  <c r="BP15" i="4"/>
  <c r="BO15" i="4"/>
  <c r="BN15" i="4"/>
  <c r="BM15" i="4"/>
  <c r="BL15" i="4"/>
  <c r="BK15" i="4"/>
  <c r="BJ15" i="4"/>
  <c r="BI15" i="4"/>
  <c r="BG15" i="4"/>
  <c r="BF15" i="4"/>
  <c r="BE15" i="4"/>
  <c r="BD15" i="4"/>
  <c r="BC15" i="4"/>
  <c r="BB15" i="4"/>
  <c r="BA15" i="4"/>
  <c r="AZ15" i="4"/>
  <c r="AY15" i="4"/>
  <c r="AX15" i="4"/>
  <c r="AW15" i="4"/>
  <c r="AV15" i="4"/>
  <c r="AU15" i="4"/>
  <c r="AT15" i="4"/>
  <c r="AR15" i="4"/>
  <c r="AQ15" i="4"/>
  <c r="AP15" i="4"/>
  <c r="AO15" i="4"/>
  <c r="AN15" i="4"/>
  <c r="AM15" i="4"/>
  <c r="AL15" i="4"/>
  <c r="AK15" i="4"/>
  <c r="AJ15" i="4"/>
  <c r="AI15" i="4"/>
  <c r="AH15" i="4"/>
  <c r="AG15" i="4"/>
  <c r="AF15" i="4"/>
  <c r="AE15" i="4"/>
  <c r="Q15" i="4"/>
  <c r="P15" i="4"/>
  <c r="CZ14" i="4"/>
  <c r="CY14" i="4"/>
  <c r="CX14" i="4"/>
  <c r="CW14" i="4"/>
  <c r="CV14" i="4"/>
  <c r="CU14" i="4"/>
  <c r="CT14" i="4"/>
  <c r="CS14" i="4"/>
  <c r="CR14" i="4"/>
  <c r="CQ14" i="4"/>
  <c r="CP14" i="4"/>
  <c r="CO14" i="4"/>
  <c r="CN14" i="4"/>
  <c r="CM14" i="4"/>
  <c r="CK14" i="4"/>
  <c r="CJ14" i="4"/>
  <c r="CI14" i="4"/>
  <c r="CH14" i="4"/>
  <c r="CG14" i="4"/>
  <c r="CF14" i="4"/>
  <c r="CE14" i="4"/>
  <c r="CD14" i="4"/>
  <c r="CC14" i="4"/>
  <c r="CB14" i="4"/>
  <c r="CA14" i="4"/>
  <c r="BZ14" i="4"/>
  <c r="BY14" i="4"/>
  <c r="BX14" i="4"/>
  <c r="BV14" i="4"/>
  <c r="BU14" i="4"/>
  <c r="BT14" i="4"/>
  <c r="BS14" i="4"/>
  <c r="BR14" i="4"/>
  <c r="BQ14" i="4"/>
  <c r="BP14" i="4"/>
  <c r="BO14" i="4"/>
  <c r="BN14" i="4"/>
  <c r="BM14" i="4"/>
  <c r="BL14" i="4"/>
  <c r="BK14" i="4"/>
  <c r="BJ14" i="4"/>
  <c r="BI14" i="4"/>
  <c r="BG14" i="4"/>
  <c r="BF14" i="4"/>
  <c r="BE14" i="4"/>
  <c r="BD14" i="4"/>
  <c r="BC14" i="4"/>
  <c r="BB14" i="4"/>
  <c r="BA14" i="4"/>
  <c r="AZ14" i="4"/>
  <c r="AY14" i="4"/>
  <c r="AX14" i="4"/>
  <c r="AW14" i="4"/>
  <c r="AV14" i="4"/>
  <c r="AU14" i="4"/>
  <c r="AT14" i="4"/>
  <c r="AR14" i="4"/>
  <c r="AQ14" i="4"/>
  <c r="AP14" i="4"/>
  <c r="AO14" i="4"/>
  <c r="AN14" i="4"/>
  <c r="AM14" i="4"/>
  <c r="AL14" i="4"/>
  <c r="AK14" i="4"/>
  <c r="AJ14" i="4"/>
  <c r="AI14" i="4"/>
  <c r="AH14" i="4"/>
  <c r="AG14" i="4"/>
  <c r="AF14" i="4"/>
  <c r="AE14" i="4"/>
  <c r="Q14" i="4"/>
  <c r="P14" i="4"/>
  <c r="CZ13" i="4"/>
  <c r="CY13" i="4"/>
  <c r="CX13" i="4"/>
  <c r="CW13" i="4"/>
  <c r="CV13" i="4"/>
  <c r="CU13" i="4"/>
  <c r="CT13" i="4"/>
  <c r="CS13" i="4"/>
  <c r="CR13" i="4"/>
  <c r="CQ13" i="4"/>
  <c r="CP13" i="4"/>
  <c r="CO13" i="4"/>
  <c r="CN13" i="4"/>
  <c r="CM13" i="4"/>
  <c r="CK13" i="4"/>
  <c r="CJ13" i="4"/>
  <c r="CI13" i="4"/>
  <c r="CH13" i="4"/>
  <c r="CG13" i="4"/>
  <c r="CF13" i="4"/>
  <c r="CE13" i="4"/>
  <c r="CD13" i="4"/>
  <c r="CC13" i="4"/>
  <c r="CB13" i="4"/>
  <c r="CA13" i="4"/>
  <c r="BZ13" i="4"/>
  <c r="BY13" i="4"/>
  <c r="BX13" i="4"/>
  <c r="BV13" i="4"/>
  <c r="BU13" i="4"/>
  <c r="BT13" i="4"/>
  <c r="BS13" i="4"/>
  <c r="BR13" i="4"/>
  <c r="BQ13" i="4"/>
  <c r="BP13" i="4"/>
  <c r="BO13" i="4"/>
  <c r="BN13" i="4"/>
  <c r="BM13" i="4"/>
  <c r="BL13" i="4"/>
  <c r="BK13" i="4"/>
  <c r="BJ13" i="4"/>
  <c r="BI13" i="4"/>
  <c r="BG13" i="4"/>
  <c r="BF13" i="4"/>
  <c r="BE13" i="4"/>
  <c r="BD13" i="4"/>
  <c r="BC13" i="4"/>
  <c r="BB13" i="4"/>
  <c r="BA13" i="4"/>
  <c r="AZ13" i="4"/>
  <c r="AY13" i="4"/>
  <c r="AX13" i="4"/>
  <c r="AW13" i="4"/>
  <c r="AV13" i="4"/>
  <c r="AU13" i="4"/>
  <c r="AT13" i="4"/>
  <c r="AR13" i="4"/>
  <c r="AQ13" i="4"/>
  <c r="AP13" i="4"/>
  <c r="AO13" i="4"/>
  <c r="AN13" i="4"/>
  <c r="AM13" i="4"/>
  <c r="AL13" i="4"/>
  <c r="AK13" i="4"/>
  <c r="AJ13" i="4"/>
  <c r="AI13" i="4"/>
  <c r="AH13" i="4"/>
  <c r="AG13" i="4"/>
  <c r="AF13" i="4"/>
  <c r="AE13" i="4"/>
  <c r="Q13" i="4"/>
  <c r="P13" i="4"/>
  <c r="CZ12" i="4"/>
  <c r="CY12" i="4"/>
  <c r="CX12" i="4"/>
  <c r="CW12" i="4"/>
  <c r="CV12" i="4"/>
  <c r="CU12" i="4"/>
  <c r="CT12" i="4"/>
  <c r="CS12" i="4"/>
  <c r="CR12" i="4"/>
  <c r="CQ12" i="4"/>
  <c r="CP12" i="4"/>
  <c r="CO12" i="4"/>
  <c r="CN12" i="4"/>
  <c r="CM12" i="4"/>
  <c r="CK12" i="4"/>
  <c r="CJ12" i="4"/>
  <c r="CI12" i="4"/>
  <c r="CH12" i="4"/>
  <c r="CG12" i="4"/>
  <c r="CF12" i="4"/>
  <c r="CE12" i="4"/>
  <c r="CD12" i="4"/>
  <c r="CC12" i="4"/>
  <c r="CB12" i="4"/>
  <c r="CA12" i="4"/>
  <c r="BZ12" i="4"/>
  <c r="BY12" i="4"/>
  <c r="BX12" i="4"/>
  <c r="BV12" i="4"/>
  <c r="BU12" i="4"/>
  <c r="BT12" i="4"/>
  <c r="BS12" i="4"/>
  <c r="BR12" i="4"/>
  <c r="BQ12" i="4"/>
  <c r="BP12" i="4"/>
  <c r="BO12" i="4"/>
  <c r="BN12" i="4"/>
  <c r="BM12" i="4"/>
  <c r="BL12" i="4"/>
  <c r="BK12" i="4"/>
  <c r="BJ12" i="4"/>
  <c r="BI12" i="4"/>
  <c r="BG12" i="4"/>
  <c r="BF12" i="4"/>
  <c r="BE12" i="4"/>
  <c r="BD12" i="4"/>
  <c r="BC12" i="4"/>
  <c r="BB12" i="4"/>
  <c r="BA12" i="4"/>
  <c r="AZ12" i="4"/>
  <c r="AY12" i="4"/>
  <c r="AX12" i="4"/>
  <c r="AW12" i="4"/>
  <c r="AV12" i="4"/>
  <c r="AU12" i="4"/>
  <c r="AT12" i="4"/>
  <c r="AR12" i="4"/>
  <c r="AQ12" i="4"/>
  <c r="AP12" i="4"/>
  <c r="AO12" i="4"/>
  <c r="AN12" i="4"/>
  <c r="AM12" i="4"/>
  <c r="AL12" i="4"/>
  <c r="AK12" i="4"/>
  <c r="AJ12" i="4"/>
  <c r="AI12" i="4"/>
  <c r="AH12" i="4"/>
  <c r="AG12" i="4"/>
  <c r="AF12" i="4"/>
  <c r="AE12" i="4"/>
  <c r="Q12" i="4"/>
  <c r="P12" i="4"/>
  <c r="CZ11" i="4"/>
  <c r="CY11" i="4"/>
  <c r="CX11" i="4"/>
  <c r="CW11" i="4"/>
  <c r="CV11" i="4"/>
  <c r="CU11" i="4"/>
  <c r="CT11" i="4"/>
  <c r="CS11" i="4"/>
  <c r="CR11" i="4"/>
  <c r="CQ11" i="4"/>
  <c r="CP11" i="4"/>
  <c r="CO11" i="4"/>
  <c r="CN11" i="4"/>
  <c r="CM11" i="4"/>
  <c r="CK11" i="4"/>
  <c r="CJ11" i="4"/>
  <c r="CI11" i="4"/>
  <c r="CH11" i="4"/>
  <c r="CG11" i="4"/>
  <c r="CF11" i="4"/>
  <c r="CE11" i="4"/>
  <c r="CD11" i="4"/>
  <c r="CC11" i="4"/>
  <c r="CB11" i="4"/>
  <c r="CA11" i="4"/>
  <c r="BZ11" i="4"/>
  <c r="BY11" i="4"/>
  <c r="BX11" i="4"/>
  <c r="BV11" i="4"/>
  <c r="BU11" i="4"/>
  <c r="BT11" i="4"/>
  <c r="BS11" i="4"/>
  <c r="BR11" i="4"/>
  <c r="BQ11" i="4"/>
  <c r="BP11" i="4"/>
  <c r="BO11" i="4"/>
  <c r="BN11" i="4"/>
  <c r="BM11" i="4"/>
  <c r="BL11" i="4"/>
  <c r="BK11" i="4"/>
  <c r="BJ11" i="4"/>
  <c r="BI11" i="4"/>
  <c r="BG11" i="4"/>
  <c r="BF11" i="4"/>
  <c r="BE11" i="4"/>
  <c r="BD11" i="4"/>
  <c r="BC11" i="4"/>
  <c r="BB11" i="4"/>
  <c r="BA11" i="4"/>
  <c r="AZ11" i="4"/>
  <c r="AY11" i="4"/>
  <c r="AX11" i="4"/>
  <c r="AW11" i="4"/>
  <c r="AV11" i="4"/>
  <c r="AU11" i="4"/>
  <c r="AT11" i="4"/>
  <c r="AR11" i="4"/>
  <c r="AQ11" i="4"/>
  <c r="AP11" i="4"/>
  <c r="AO11" i="4"/>
  <c r="AN11" i="4"/>
  <c r="AM11" i="4"/>
  <c r="AL11" i="4"/>
  <c r="AK11" i="4"/>
  <c r="AJ11" i="4"/>
  <c r="AI11" i="4"/>
  <c r="AH11" i="4"/>
  <c r="AG11" i="4"/>
  <c r="AF11" i="4"/>
  <c r="AE11" i="4"/>
  <c r="Q11" i="4"/>
  <c r="P11" i="4"/>
  <c r="CZ10" i="4"/>
  <c r="CY10" i="4"/>
  <c r="CX10" i="4"/>
  <c r="CW10" i="4"/>
  <c r="CV10" i="4"/>
  <c r="CU10" i="4"/>
  <c r="CT10" i="4"/>
  <c r="CS10" i="4"/>
  <c r="CR10" i="4"/>
  <c r="CQ10" i="4"/>
  <c r="CP10" i="4"/>
  <c r="CO10" i="4"/>
  <c r="CN10" i="4"/>
  <c r="CM10" i="4"/>
  <c r="CK10" i="4"/>
  <c r="CJ10" i="4"/>
  <c r="CI10" i="4"/>
  <c r="CH10" i="4"/>
  <c r="CG10" i="4"/>
  <c r="CF10" i="4"/>
  <c r="CE10" i="4"/>
  <c r="CD10" i="4"/>
  <c r="CC10" i="4"/>
  <c r="CB10" i="4"/>
  <c r="CA10" i="4"/>
  <c r="BZ10" i="4"/>
  <c r="BY10" i="4"/>
  <c r="BX10" i="4"/>
  <c r="BV10" i="4"/>
  <c r="BU10" i="4"/>
  <c r="BT10" i="4"/>
  <c r="BS10" i="4"/>
  <c r="BR10" i="4"/>
  <c r="BQ10" i="4"/>
  <c r="BP10" i="4"/>
  <c r="BO10" i="4"/>
  <c r="BN10" i="4"/>
  <c r="BM10" i="4"/>
  <c r="BL10" i="4"/>
  <c r="BK10" i="4"/>
  <c r="BJ10" i="4"/>
  <c r="BI10" i="4"/>
  <c r="BG10" i="4"/>
  <c r="BF10" i="4"/>
  <c r="BE10" i="4"/>
  <c r="BD10" i="4"/>
  <c r="BC10" i="4"/>
  <c r="BB10" i="4"/>
  <c r="BA10" i="4"/>
  <c r="AZ10" i="4"/>
  <c r="AY10" i="4"/>
  <c r="AX10" i="4"/>
  <c r="AW10" i="4"/>
  <c r="AV10" i="4"/>
  <c r="AU10" i="4"/>
  <c r="AT10" i="4"/>
  <c r="AR10" i="4"/>
  <c r="AQ10" i="4"/>
  <c r="AP10" i="4"/>
  <c r="AO10" i="4"/>
  <c r="AN10" i="4"/>
  <c r="AM10" i="4"/>
  <c r="AL10" i="4"/>
  <c r="AK10" i="4"/>
  <c r="AJ10" i="4"/>
  <c r="AI10" i="4"/>
  <c r="AH10" i="4"/>
  <c r="AG10" i="4"/>
  <c r="AF10" i="4"/>
  <c r="AE10" i="4"/>
  <c r="Q10" i="4"/>
  <c r="P10" i="4"/>
  <c r="CZ9" i="4"/>
  <c r="CY9" i="4"/>
  <c r="CX9" i="4"/>
  <c r="CW9" i="4"/>
  <c r="CV9" i="4"/>
  <c r="CU9" i="4"/>
  <c r="CT9" i="4"/>
  <c r="CS9" i="4"/>
  <c r="CR9" i="4"/>
  <c r="CQ9" i="4"/>
  <c r="CP9" i="4"/>
  <c r="CO9" i="4"/>
  <c r="CN9" i="4"/>
  <c r="CM9" i="4"/>
  <c r="CK9" i="4"/>
  <c r="CJ9" i="4"/>
  <c r="CI9" i="4"/>
  <c r="CH9" i="4"/>
  <c r="CG9" i="4"/>
  <c r="CF9" i="4"/>
  <c r="CE9" i="4"/>
  <c r="CD9" i="4"/>
  <c r="CC9" i="4"/>
  <c r="CB9" i="4"/>
  <c r="CA9" i="4"/>
  <c r="BZ9" i="4"/>
  <c r="BY9" i="4"/>
  <c r="BX9" i="4"/>
  <c r="BV9" i="4"/>
  <c r="BU9" i="4"/>
  <c r="BT9" i="4"/>
  <c r="BS9" i="4"/>
  <c r="BR9" i="4"/>
  <c r="BQ9" i="4"/>
  <c r="BP9" i="4"/>
  <c r="BO9" i="4"/>
  <c r="BN9" i="4"/>
  <c r="BM9" i="4"/>
  <c r="BL9" i="4"/>
  <c r="BK9" i="4"/>
  <c r="BJ9" i="4"/>
  <c r="BI9" i="4"/>
  <c r="BG9" i="4"/>
  <c r="BF9" i="4"/>
  <c r="BE9" i="4"/>
  <c r="BD9" i="4"/>
  <c r="BC9" i="4"/>
  <c r="BB9" i="4"/>
  <c r="BA9" i="4"/>
  <c r="AZ9" i="4"/>
  <c r="AY9" i="4"/>
  <c r="AX9" i="4"/>
  <c r="AW9" i="4"/>
  <c r="AV9" i="4"/>
  <c r="AU9" i="4"/>
  <c r="AT9" i="4"/>
  <c r="AR9" i="4"/>
  <c r="AQ9" i="4"/>
  <c r="AP9" i="4"/>
  <c r="AO9" i="4"/>
  <c r="AN9" i="4"/>
  <c r="AM9" i="4"/>
  <c r="AL9" i="4"/>
  <c r="AK9" i="4"/>
  <c r="AJ9" i="4"/>
  <c r="AI9" i="4"/>
  <c r="AH9" i="4"/>
  <c r="AG9" i="4"/>
  <c r="AF9" i="4"/>
  <c r="AE9" i="4"/>
  <c r="Q9" i="4"/>
  <c r="P9" i="4"/>
  <c r="CZ8" i="4"/>
  <c r="CY8" i="4"/>
  <c r="CX8" i="4"/>
  <c r="CW8" i="4"/>
  <c r="CV8" i="4"/>
  <c r="CU8" i="4"/>
  <c r="CT8" i="4"/>
  <c r="CS8" i="4"/>
  <c r="CR8" i="4"/>
  <c r="CQ8" i="4"/>
  <c r="CP8" i="4"/>
  <c r="CO8" i="4"/>
  <c r="CN8" i="4"/>
  <c r="CM8" i="4"/>
  <c r="CK8" i="4"/>
  <c r="CJ8" i="4"/>
  <c r="CI8" i="4"/>
  <c r="CH8" i="4"/>
  <c r="CG8" i="4"/>
  <c r="CF8" i="4"/>
  <c r="CE8" i="4"/>
  <c r="CD8" i="4"/>
  <c r="CC8" i="4"/>
  <c r="CB8" i="4"/>
  <c r="CA8" i="4"/>
  <c r="BZ8" i="4"/>
  <c r="BY8" i="4"/>
  <c r="BX8" i="4"/>
  <c r="BV8" i="4"/>
  <c r="BU8" i="4"/>
  <c r="BT8" i="4"/>
  <c r="BS8" i="4"/>
  <c r="BR8" i="4"/>
  <c r="BQ8" i="4"/>
  <c r="BP8" i="4"/>
  <c r="BO8" i="4"/>
  <c r="BN8" i="4"/>
  <c r="BM8" i="4"/>
  <c r="BL8" i="4"/>
  <c r="BK8" i="4"/>
  <c r="BJ8" i="4"/>
  <c r="BI8" i="4"/>
  <c r="BG8" i="4"/>
  <c r="BF8" i="4"/>
  <c r="BE8" i="4"/>
  <c r="BD8" i="4"/>
  <c r="BC8" i="4"/>
  <c r="BB8" i="4"/>
  <c r="BA8" i="4"/>
  <c r="AZ8" i="4"/>
  <c r="AY8" i="4"/>
  <c r="AX8" i="4"/>
  <c r="AW8" i="4"/>
  <c r="AV8" i="4"/>
  <c r="AU8" i="4"/>
  <c r="AT8" i="4"/>
  <c r="AR8" i="4"/>
  <c r="AQ8" i="4"/>
  <c r="AP8" i="4"/>
  <c r="AO8" i="4"/>
  <c r="AN8" i="4"/>
  <c r="AM8" i="4"/>
  <c r="AL8" i="4"/>
  <c r="AK8" i="4"/>
  <c r="AJ8" i="4"/>
  <c r="AI8" i="4"/>
  <c r="AH8" i="4"/>
  <c r="AG8" i="4"/>
  <c r="AF8" i="4"/>
  <c r="AE8" i="4"/>
  <c r="Q8" i="4"/>
  <c r="P8" i="4"/>
  <c r="Q4" i="4"/>
  <c r="T45" i="4" s="1"/>
  <c r="G39" i="3"/>
  <c r="G5" i="3"/>
  <c r="G4" i="3"/>
  <c r="G3" i="3"/>
  <c r="G2" i="3"/>
  <c r="X58" i="5" l="1"/>
  <c r="X60" i="5"/>
  <c r="BQ60" i="5"/>
  <c r="AM55" i="5"/>
  <c r="AM62" i="5"/>
  <c r="DJ55" i="5"/>
  <c r="CF59" i="5"/>
  <c r="DJ60" i="5"/>
  <c r="BQ54" i="5"/>
  <c r="CU59" i="5"/>
  <c r="CU58" i="5"/>
  <c r="DJ58" i="5"/>
  <c r="DJ54" i="5"/>
  <c r="U34" i="4"/>
  <c r="U24" i="4"/>
  <c r="U35" i="4"/>
  <c r="U36" i="4"/>
  <c r="U10" i="4"/>
  <c r="U11" i="4"/>
  <c r="U12" i="4"/>
  <c r="U22" i="4"/>
  <c r="U23" i="4"/>
  <c r="U13" i="4"/>
  <c r="U25" i="4"/>
  <c r="U37" i="4"/>
  <c r="U14" i="4"/>
  <c r="U26" i="4"/>
  <c r="U38" i="4"/>
  <c r="U15" i="4"/>
  <c r="U27" i="4"/>
  <c r="U39" i="4"/>
  <c r="U16" i="4"/>
  <c r="U28" i="4"/>
  <c r="U40" i="4"/>
  <c r="U17" i="4"/>
  <c r="U29" i="4"/>
  <c r="U41" i="4"/>
  <c r="U18" i="4"/>
  <c r="U30" i="4"/>
  <c r="U42" i="4"/>
  <c r="U19" i="4"/>
  <c r="U31" i="4"/>
  <c r="U43" i="4"/>
  <c r="U20" i="4"/>
  <c r="U32" i="4"/>
  <c r="U44" i="4"/>
  <c r="U8" i="4"/>
  <c r="U9" i="4"/>
  <c r="U21" i="4"/>
  <c r="U33" i="4"/>
  <c r="U45" i="4"/>
  <c r="X55" i="5"/>
  <c r="CF55" i="5"/>
  <c r="CU54" i="5"/>
  <c r="CU55" i="5"/>
  <c r="AM58" i="5"/>
  <c r="X59" i="5"/>
  <c r="DJ59" i="5"/>
  <c r="CU60" i="5"/>
  <c r="CF61" i="5"/>
  <c r="BQ62" i="5"/>
  <c r="BB58" i="5"/>
  <c r="CU61" i="5"/>
  <c r="CF62" i="5"/>
  <c r="CF54" i="5"/>
  <c r="BQ61" i="5"/>
  <c r="BB55" i="5"/>
  <c r="BQ55" i="5"/>
  <c r="AM54" i="5"/>
  <c r="BQ58" i="5"/>
  <c r="BB59" i="5"/>
  <c r="AM60" i="5"/>
  <c r="X61" i="5"/>
  <c r="DJ61" i="5"/>
  <c r="BB61" i="5"/>
  <c r="CF60" i="5"/>
  <c r="BB62" i="5"/>
  <c r="BB54" i="5"/>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AM55"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BB55"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AM54" i="4"/>
  <c r="BQ55" i="4"/>
  <c r="AM58" i="4"/>
  <c r="AM59" i="4"/>
  <c r="AM60" i="4"/>
  <c r="AM61"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CF55"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BB54" i="4"/>
  <c r="CU55" i="4"/>
  <c r="BB58" i="4"/>
  <c r="BB59" i="4"/>
  <c r="BB60" i="4"/>
  <c r="BB61" i="4"/>
  <c r="AB8" i="4"/>
  <c r="AB9" i="4"/>
  <c r="AB10" i="4"/>
  <c r="AB11" i="4"/>
  <c r="AB12" i="4"/>
  <c r="AB13" i="4"/>
  <c r="AB14" i="4"/>
  <c r="AB15" i="4"/>
  <c r="AB16" i="4"/>
  <c r="AB1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Q52" i="4"/>
  <c r="AC8" i="4"/>
  <c r="AC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BQ54" i="4"/>
  <c r="BQ58" i="4"/>
  <c r="BQ59" i="4"/>
  <c r="BQ60" i="4"/>
  <c r="BQ61"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CF54" i="4"/>
  <c r="CF58" i="4"/>
  <c r="CF59" i="4"/>
  <c r="CF60" i="4"/>
  <c r="CF61"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CU54" i="4"/>
  <c r="CU58" i="4"/>
  <c r="CU59" i="4"/>
  <c r="CU60" i="4"/>
  <c r="CU61" i="4"/>
  <c r="X62" i="4" l="1"/>
  <c r="X61" i="4"/>
  <c r="X60" i="4"/>
  <c r="X59" i="4"/>
  <c r="X58" i="4"/>
  <c r="X54" i="4"/>
  <c r="X55" i="4"/>
</calcChain>
</file>

<file path=xl/sharedStrings.xml><?xml version="1.0" encoding="utf-8"?>
<sst xmlns="http://schemas.openxmlformats.org/spreadsheetml/2006/main" count="917" uniqueCount="172">
  <si>
    <t>Pricing Schedule -  Service Fees (GST inclusive)</t>
  </si>
  <si>
    <t>Date</t>
  </si>
  <si>
    <t>Customer Name</t>
  </si>
  <si>
    <t>eStore Logistics Pty Ltd</t>
  </si>
  <si>
    <t>Rates</t>
  </si>
  <si>
    <t>Ex-Sydney Metro [N0]</t>
  </si>
  <si>
    <t>Rates based on the Minimum Quantity (per annum): 2,250,000</t>
  </si>
  <si>
    <t>Service Rates</t>
  </si>
  <si>
    <t>Express Post - powered by eParcel</t>
  </si>
  <si>
    <t>Destination Zone</t>
  </si>
  <si>
    <t>Up to 500g</t>
  </si>
  <si>
    <t>501g to 1kg</t>
  </si>
  <si>
    <t>1.01kg to 2kg</t>
  </si>
  <si>
    <t>2.01kg to 3kg</t>
  </si>
  <si>
    <t>3.01kg to 4kg</t>
  </si>
  <si>
    <t>4.01kg to 5kg</t>
  </si>
  <si>
    <t>5.01kg to 7kg</t>
  </si>
  <si>
    <t>7.01kg to 10kg</t>
  </si>
  <si>
    <t>10.01kg to 15kg</t>
  </si>
  <si>
    <t>15.01kg to 22kg</t>
  </si>
  <si>
    <t>Over 22kg</t>
  </si>
  <si>
    <t>Basic</t>
  </si>
  <si>
    <t>Per Kg #</t>
  </si>
  <si>
    <t>N0</t>
  </si>
  <si>
    <t>Sydney Metro</t>
  </si>
  <si>
    <t>N1</t>
  </si>
  <si>
    <t>Sydney</t>
  </si>
  <si>
    <t>GF</t>
  </si>
  <si>
    <t>Gosford</t>
  </si>
  <si>
    <t>WG</t>
  </si>
  <si>
    <t>Wollongong</t>
  </si>
  <si>
    <t>NC</t>
  </si>
  <si>
    <t>Newcastle</t>
  </si>
  <si>
    <t>CB</t>
  </si>
  <si>
    <t>Canberra</t>
  </si>
  <si>
    <t>N3</t>
  </si>
  <si>
    <t>Albury</t>
  </si>
  <si>
    <t>N4</t>
  </si>
  <si>
    <t>Tweed Heads</t>
  </si>
  <si>
    <t>N2</t>
  </si>
  <si>
    <t>NSW Country</t>
  </si>
  <si>
    <t>V0</t>
  </si>
  <si>
    <t>Melbourne Metro</t>
  </si>
  <si>
    <t>V1</t>
  </si>
  <si>
    <t>Melbourne</t>
  </si>
  <si>
    <t>GL</t>
  </si>
  <si>
    <t>Geelong</t>
  </si>
  <si>
    <t>BR</t>
  </si>
  <si>
    <t>Ballarat</t>
  </si>
  <si>
    <t>V3</t>
  </si>
  <si>
    <t>Wodonga</t>
  </si>
  <si>
    <t>V2</t>
  </si>
  <si>
    <t>VIC Country</t>
  </si>
  <si>
    <t>Q0</t>
  </si>
  <si>
    <t>Brisbane Metro</t>
  </si>
  <si>
    <t>Q1</t>
  </si>
  <si>
    <t>Brisbane</t>
  </si>
  <si>
    <t>IP</t>
  </si>
  <si>
    <t>Ipswich</t>
  </si>
  <si>
    <t>GC</t>
  </si>
  <si>
    <t>Gold Coast</t>
  </si>
  <si>
    <t>Q5</t>
  </si>
  <si>
    <t>Coolangatta</t>
  </si>
  <si>
    <t>SC</t>
  </si>
  <si>
    <t>Sunshine Coast</t>
  </si>
  <si>
    <t>Q2</t>
  </si>
  <si>
    <t>QLD Country Near</t>
  </si>
  <si>
    <t>Q3</t>
  </si>
  <si>
    <t>QLD Country Mid</t>
  </si>
  <si>
    <t>Q4</t>
  </si>
  <si>
    <t>QLD Country North</t>
  </si>
  <si>
    <t>S0</t>
  </si>
  <si>
    <t>Adelaide Metro</t>
  </si>
  <si>
    <t>S1</t>
  </si>
  <si>
    <t>Adelaide</t>
  </si>
  <si>
    <t>S2</t>
  </si>
  <si>
    <t>SA Country</t>
  </si>
  <si>
    <t>W0</t>
  </si>
  <si>
    <t>Perth Metro</t>
  </si>
  <si>
    <t>W1</t>
  </si>
  <si>
    <t>Perth</t>
  </si>
  <si>
    <t>W2</t>
  </si>
  <si>
    <t>WA Country South</t>
  </si>
  <si>
    <t>W3</t>
  </si>
  <si>
    <t>WA Country North</t>
  </si>
  <si>
    <t>T0</t>
  </si>
  <si>
    <t>Tasmania Select</t>
  </si>
  <si>
    <t>T1</t>
  </si>
  <si>
    <t>Tasmania</t>
  </si>
  <si>
    <t>NT1</t>
  </si>
  <si>
    <t>NT Near</t>
  </si>
  <si>
    <t>NT2</t>
  </si>
  <si>
    <t>NT Remote</t>
  </si>
  <si>
    <t>NF</t>
  </si>
  <si>
    <t>Norfolk Is*</t>
  </si>
  <si>
    <t>W4</t>
  </si>
  <si>
    <t>Christmas &amp; Cocos Is*</t>
  </si>
  <si>
    <t>AAT</t>
  </si>
  <si>
    <t>Aust Antarctic Territory*</t>
  </si>
  <si>
    <t># For parcels &gt;500g, parcel weight will be rounded up to the nearest whole kilogram for the purpose of calculating the Service Fees.</t>
  </si>
  <si>
    <t>Administrative Fee</t>
  </si>
  <si>
    <t>Return to Sender (per article)</t>
  </si>
  <si>
    <t>Minimum Collection Value</t>
  </si>
  <si>
    <t xml:space="preserve">ap internal use only 20200608 (3J35) </t>
  </si>
  <si>
    <t>Ex-Melbourne Metro [V0]</t>
  </si>
  <si>
    <t>Unless specified otherwise, all prices in this Pricing Schedule exclude GST</t>
  </si>
  <si>
    <t>Prices are subject to Australia Post's standard terms and conditions for these services (that includes our right to vary any price subject to providing appropriate written notice and your continued use of the service)</t>
  </si>
  <si>
    <t>* these zones are GST Free</t>
  </si>
  <si>
    <t>Fees, Charges and Surcharges</t>
  </si>
  <si>
    <t>Force Majeure Fee^</t>
  </si>
  <si>
    <t>Full details of this fee will be published at auspost.com.au/force-majeure-fee. You will be given 3 days written notice of any changes to this fee as published on the webpage.</t>
  </si>
  <si>
    <t>Fuel Surcharge^</t>
  </si>
  <si>
    <t xml:space="preserve">See auspost.com.au/fuel-surcharge for details. The surcharge will be set out in your invoice and varied monthly as notified to you in your invoice. </t>
  </si>
  <si>
    <t>Manifest Correction Fee (per article)</t>
  </si>
  <si>
    <t xml:space="preserve"> You will be given 30 days written notice of any changes to this fee as published on the webpage.</t>
  </si>
  <si>
    <t>Over Maximum Limits Fee (per article)</t>
  </si>
  <si>
    <t>Peak Fee^</t>
  </si>
  <si>
    <t>See auspost.com.au/peak-fee for details. You will be given 30 days written notice of any changes to this fee as published on the webpage.</t>
  </si>
  <si>
    <t xml:space="preserve">  Security Management Charge (per article)</t>
  </si>
  <si>
    <t>4.35% applied to all Express Post articles</t>
  </si>
  <si>
    <t>Unmanifested Fee (per article)</t>
  </si>
  <si>
    <t>^ GST will be added to the Fuel Surcharge , Peak Fee and any Force Majeaure Fee, these charges will be added to the service fee</t>
  </si>
  <si>
    <t>30 November 2023</t>
  </si>
  <si>
    <t>Destination</t>
  </si>
  <si>
    <t>Zone</t>
  </si>
  <si>
    <t>Banded Z40 - Category</t>
  </si>
  <si>
    <t>Dispersion Percentage</t>
  </si>
  <si>
    <t>Zone Category</t>
  </si>
  <si>
    <t>Inner Capital</t>
  </si>
  <si>
    <t xml:space="preserve">Outer Capital </t>
  </si>
  <si>
    <t>Major Regional</t>
  </si>
  <si>
    <t>Remote</t>
  </si>
  <si>
    <t>Chargeable Weight Break</t>
  </si>
  <si>
    <t>Norfolk Is</t>
  </si>
  <si>
    <t>Christmas &amp; Cocos Is</t>
  </si>
  <si>
    <t>Aust Antarctic Territory</t>
  </si>
  <si>
    <t>Total</t>
  </si>
  <si>
    <t>Cubic Factor non-assessed, 'Y' status to be applied, dimensions declaration needed</t>
  </si>
  <si>
    <t>New AP Rates effective 01/01/2023</t>
  </si>
  <si>
    <t>Location</t>
  </si>
  <si>
    <t>ex Melbourne</t>
  </si>
  <si>
    <t>Service</t>
  </si>
  <si>
    <t>Markup @ 7.5%</t>
  </si>
  <si>
    <t>Markup @ 10%</t>
  </si>
  <si>
    <t>Markup @ 12.5%</t>
  </si>
  <si>
    <t>Markup @ 15%</t>
  </si>
  <si>
    <t>Markup @ 17.5%</t>
  </si>
  <si>
    <t>Markup @ 20%</t>
  </si>
  <si>
    <t>GST Inclusive</t>
  </si>
  <si>
    <t>Markup</t>
  </si>
  <si>
    <t>v20S125</t>
  </si>
  <si>
    <t>v20S10</t>
  </si>
  <si>
    <t>v20S075</t>
  </si>
  <si>
    <t>v20S05</t>
  </si>
  <si>
    <t>v20S025</t>
  </si>
  <si>
    <t>v20S00</t>
  </si>
  <si>
    <t>Up to 22kg</t>
  </si>
  <si>
    <t>Destination Zones</t>
  </si>
  <si>
    <t>Features</t>
  </si>
  <si>
    <t>Rate (inc GST)</t>
  </si>
  <si>
    <t>eParcel Returns - Delivery Fee (per article)</t>
  </si>
  <si>
    <t>Transit Cover: 1.00% of parcel value as stated in manifest, up to a value of $5,000</t>
  </si>
  <si>
    <t>Transit Cover: A percentage of parcel value as stated in manifest, up to a value of $5,000</t>
  </si>
  <si>
    <t>Transit Cover: (All Articles) Minimum default Transit Cover value per article is $0.00</t>
  </si>
  <si>
    <t>Charges</t>
  </si>
  <si>
    <t>Missing Manifest Fee (per article)</t>
  </si>
  <si>
    <t>ex Sydney</t>
  </si>
  <si>
    <t>Markup @ 12%</t>
  </si>
  <si>
    <t>v20S08</t>
  </si>
  <si>
    <t>V20S00</t>
  </si>
  <si>
    <t>Security Management Charge (per article)</t>
  </si>
  <si>
    <t>Express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</si>
</sst>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quot;$&quot;#,##0.00"/>
    <numFmt numFmtId="8" formatCode="&quot;$&quot;#,##0.00;[Red]\-&quot;$&quot;#,##0.00"/>
    <numFmt numFmtId="44" formatCode="_-&quot;$&quot;* #,##0.00_-;\-&quot;$&quot;* #,##0.00_-;_-&quot;$&quot;* &quot;-&quot;??_-;_-@_-"/>
    <numFmt numFmtId="164" formatCode="&quot;$&quot;#,##0.00"/>
    <numFmt numFmtId="165" formatCode="0.0000%"/>
  </numFmts>
  <fonts count="20">
    <font>
      <sz val="11"/>
      <color theme="1"/>
      <name val="Calibri"/>
      <family val="2"/>
      <scheme val="minor"/>
    </font>
    <font>
      <sz val="11"/>
      <color theme="1"/>
      <name val="Calibri"/>
      <family val="2"/>
      <scheme val="minor"/>
    </font>
    <font>
      <b/>
      <sz val="30"/>
      <color rgb="FFBFBFBF"/>
      <name val="AP Letter Light"/>
    </font>
    <font>
      <sz val="13"/>
      <color rgb="FFBFBFBF"/>
      <name val="AP Letter"/>
    </font>
    <font>
      <sz val="13"/>
      <color rgb="FF000000"/>
      <name val="AP Letter"/>
    </font>
    <font>
      <b/>
      <sz val="13"/>
      <color rgb="FF000000"/>
      <name val="AP Letter"/>
    </font>
    <font>
      <b/>
      <sz val="16"/>
      <color rgb="FF000000"/>
      <name val="AP Letter"/>
    </font>
    <font>
      <b/>
      <sz val="15"/>
      <color rgb="FFDC1928"/>
      <name val="AP Letter"/>
    </font>
    <font>
      <sz val="11"/>
      <color rgb="FF000000"/>
      <name val="AP Letter"/>
    </font>
    <font>
      <b/>
      <sz val="12"/>
      <color rgb="FF000000"/>
      <name val="AP Letter"/>
    </font>
    <font>
      <sz val="12"/>
      <color rgb="FF000000"/>
      <name val="AP Letter"/>
    </font>
    <font>
      <sz val="12"/>
      <color theme="1"/>
      <name val="AP Letter"/>
    </font>
    <font>
      <b/>
      <sz val="10"/>
      <color rgb="FF000000"/>
      <name val="AP Letter"/>
    </font>
    <font>
      <sz val="12"/>
      <color rgb="FF000000"/>
      <name val="AP Letter Med"/>
    </font>
    <font>
      <sz val="12"/>
      <color theme="1"/>
      <name val="AP Letter Light"/>
    </font>
    <font>
      <sz val="11"/>
      <color rgb="FF006100"/>
      <name val="Calibri"/>
      <family val="2"/>
      <scheme val="minor"/>
    </font>
    <font>
      <b/>
      <sz val="11"/>
      <color theme="1"/>
      <name val="Calibri"/>
      <family val="2"/>
      <scheme val="minor"/>
    </font>
    <font>
      <sz val="11"/>
      <color rgb="FF000000"/>
      <name val="Calibri"/>
      <family val="2"/>
    </font>
    <font>
      <b/>
      <sz val="10"/>
      <color rgb="FFFFFFFF"/>
      <name val="Arial"/>
      <family val="2"/>
    </font>
    <font>
      <sz val="10"/>
      <color rgb="FF000000"/>
      <name val="Arial"/>
      <family val="2"/>
    </font>
  </fonts>
  <fills count="13">
    <fill>
      <patternFill patternType="none"/>
    </fill>
    <fill>
      <patternFill patternType="gray125"/>
    </fill>
    <fill>
      <patternFill patternType="solid">
        <fgColor rgb="FFFFFFFF"/>
        <bgColor indexed="64"/>
      </patternFill>
    </fill>
    <fill>
      <patternFill patternType="solid">
        <fgColor rgb="FFE1D500"/>
        <bgColor indexed="64"/>
      </patternFill>
    </fill>
    <fill>
      <patternFill patternType="solid">
        <fgColor rgb="FFBFBFBF"/>
        <bgColor indexed="64"/>
      </patternFill>
    </fill>
    <fill>
      <patternFill patternType="solid">
        <fgColor rgb="FFD8D8D8"/>
        <bgColor indexed="64"/>
      </patternFill>
    </fill>
    <fill>
      <patternFill patternType="solid">
        <fgColor rgb="FFD3D3D3"/>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patternFill>
    </fill>
    <fill>
      <patternFill patternType="solid">
        <fgColor rgb="FFFFFF00"/>
        <bgColor indexed="64"/>
      </patternFill>
    </fill>
    <fill>
      <patternFill patternType="solid">
        <fgColor rgb="FF0070C0"/>
        <bgColor indexed="64"/>
      </patternFill>
    </fill>
  </fills>
  <borders count="28">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0" fontId="15" fillId="10" borderId="0" applyNumberFormat="0" applyBorder="0" applyAlignment="0" applyProtection="0"/>
    <xf numFmtId="9" fontId="1" fillId="0" borderId="0" applyFont="0" applyFill="0" applyBorder="0" applyAlignment="0" applyProtection="0"/>
  </cellStyleXfs>
  <cellXfs count="142">
    <xf numFmtId="0" fontId="0" fillId="0" borderId="0" xfId="0"/>
    <xf numFmtId="0" fontId="2" fillId="2" borderId="1" xfId="0" applyFont="1" applyFill="1" applyBorder="1" applyAlignment="1">
      <alignment horizontal="left"/>
    </xf>
    <xf numFmtId="0" fontId="0" fillId="2" borderId="1" xfId="0" applyFill="1" applyBorder="1"/>
    <xf numFmtId="0" fontId="0" fillId="2" borderId="0" xfId="0" applyFill="1"/>
    <xf numFmtId="0" fontId="3" fillId="2" borderId="0" xfId="0" applyFont="1" applyFill="1" applyAlignment="1">
      <alignment horizontal="right" indent="1"/>
    </xf>
    <xf numFmtId="49" fontId="4" fillId="2" borderId="0" xfId="0" applyNumberFormat="1" applyFont="1" applyFill="1" applyAlignment="1">
      <alignment horizontal="left" indent="1"/>
    </xf>
    <xf numFmtId="0" fontId="5" fillId="2" borderId="0" xfId="0" applyFont="1" applyFill="1" applyAlignment="1">
      <alignment horizontal="left" indent="1"/>
    </xf>
    <xf numFmtId="0" fontId="4" fillId="2" borderId="0" xfId="0" applyFont="1" applyFill="1" applyAlignment="1">
      <alignment horizontal="left" indent="1"/>
    </xf>
    <xf numFmtId="0" fontId="4" fillId="2" borderId="0" xfId="0" applyFont="1" applyFill="1" applyAlignment="1">
      <alignment horizontal="left"/>
    </xf>
    <xf numFmtId="0" fontId="6" fillId="2" borderId="0" xfId="0" applyFont="1" applyFill="1" applyAlignment="1">
      <alignment horizontal="left"/>
    </xf>
    <xf numFmtId="0" fontId="8" fillId="5" borderId="11" xfId="0" applyFont="1" applyFill="1" applyBorder="1" applyAlignment="1">
      <alignment horizontal="center" vertical="center"/>
    </xf>
    <xf numFmtId="0" fontId="9" fillId="2" borderId="11" xfId="0" applyFont="1" applyFill="1" applyBorder="1" applyAlignment="1">
      <alignment horizontal="left" vertical="center"/>
    </xf>
    <xf numFmtId="0" fontId="9" fillId="2" borderId="11" xfId="0" applyFont="1" applyFill="1" applyBorder="1" applyAlignment="1">
      <alignment horizontal="left" vertical="center" indent="2"/>
    </xf>
    <xf numFmtId="164" fontId="10" fillId="2" borderId="11" xfId="0" applyNumberFormat="1" applyFont="1" applyFill="1" applyBorder="1" applyAlignment="1">
      <alignment horizontal="center" vertical="center"/>
    </xf>
    <xf numFmtId="0" fontId="10" fillId="2" borderId="11" xfId="0" applyFont="1" applyFill="1" applyBorder="1" applyAlignment="1">
      <alignment horizontal="left" vertical="center"/>
    </xf>
    <xf numFmtId="0" fontId="10" fillId="2" borderId="11" xfId="0" applyFont="1" applyFill="1" applyBorder="1" applyAlignment="1">
      <alignment horizontal="left" vertical="center" indent="2"/>
    </xf>
    <xf numFmtId="0" fontId="11" fillId="2" borderId="0" xfId="0" applyFont="1" applyFill="1" applyAlignment="1">
      <alignment horizontal="left" vertical="center"/>
    </xf>
    <xf numFmtId="164" fontId="11" fillId="2" borderId="0" xfId="0" applyNumberFormat="1" applyFont="1" applyFill="1" applyAlignment="1">
      <alignment horizontal="right" vertical="center" indent="2"/>
    </xf>
    <xf numFmtId="0" fontId="12" fillId="2" borderId="0" xfId="0" applyFont="1" applyFill="1" applyAlignment="1">
      <alignment horizontal="left" vertical="top"/>
    </xf>
    <xf numFmtId="0" fontId="9" fillId="2" borderId="0" xfId="0" applyFont="1" applyFill="1" applyAlignment="1">
      <alignment horizontal="left" vertical="top"/>
    </xf>
    <xf numFmtId="0" fontId="10" fillId="2" borderId="0" xfId="0" applyFont="1" applyFill="1" applyAlignment="1">
      <alignment horizontal="left" vertical="top"/>
    </xf>
    <xf numFmtId="164" fontId="10" fillId="2" borderId="0" xfId="0" applyNumberFormat="1" applyFont="1" applyFill="1" applyAlignment="1">
      <alignment horizontal="left" vertical="top"/>
    </xf>
    <xf numFmtId="164" fontId="10" fillId="2" borderId="0" xfId="0" applyNumberFormat="1" applyFont="1" applyFill="1" applyAlignment="1">
      <alignment horizontal="left" vertical="top" wrapText="1"/>
    </xf>
    <xf numFmtId="164" fontId="11" fillId="2" borderId="0" xfId="0" applyNumberFormat="1" applyFont="1" applyFill="1" applyAlignment="1">
      <alignment horizontal="left" vertical="top"/>
    </xf>
    <xf numFmtId="0" fontId="0" fillId="2" borderId="0" xfId="0" applyFill="1" applyAlignment="1">
      <alignment horizontal="left" vertical="top"/>
    </xf>
    <xf numFmtId="0" fontId="9" fillId="2" borderId="0" xfId="0" applyFont="1" applyFill="1" applyAlignment="1">
      <alignment horizontal="left" vertical="top" wrapText="1"/>
    </xf>
    <xf numFmtId="164" fontId="10" fillId="2" borderId="0" xfId="0" applyNumberFormat="1" applyFont="1" applyFill="1" applyAlignment="1">
      <alignment horizontal="center" vertical="center"/>
    </xf>
    <xf numFmtId="0" fontId="5" fillId="6" borderId="13" xfId="0" applyFont="1" applyFill="1" applyBorder="1" applyAlignment="1">
      <alignment horizontal="center"/>
    </xf>
    <xf numFmtId="0" fontId="5" fillId="6" borderId="14" xfId="0" applyFont="1" applyFill="1" applyBorder="1" applyAlignment="1">
      <alignment horizontal="center"/>
    </xf>
    <xf numFmtId="0" fontId="5" fillId="7" borderId="14" xfId="0" applyFont="1" applyFill="1" applyBorder="1" applyAlignment="1">
      <alignment horizontal="center"/>
    </xf>
    <xf numFmtId="0" fontId="5" fillId="6" borderId="15" xfId="0" applyFont="1" applyFill="1" applyBorder="1" applyAlignment="1">
      <alignment horizontal="center"/>
    </xf>
    <xf numFmtId="0" fontId="5" fillId="6" borderId="16" xfId="0" applyFont="1" applyFill="1" applyBorder="1" applyAlignment="1">
      <alignment horizontal="center"/>
    </xf>
    <xf numFmtId="0" fontId="9" fillId="2" borderId="17" xfId="0" applyFont="1" applyFill="1" applyBorder="1" applyAlignment="1">
      <alignment horizontal="left" vertical="center" indent="1"/>
    </xf>
    <xf numFmtId="0" fontId="10" fillId="2" borderId="17" xfId="0" applyFont="1" applyFill="1" applyBorder="1" applyAlignment="1">
      <alignment horizontal="center" vertical="center"/>
    </xf>
    <xf numFmtId="0" fontId="10" fillId="8" borderId="17" xfId="0" applyFont="1" applyFill="1" applyBorder="1" applyAlignment="1">
      <alignment horizontal="center" vertical="center"/>
    </xf>
    <xf numFmtId="10" fontId="10" fillId="0" borderId="17" xfId="0" applyNumberFormat="1" applyFont="1" applyBorder="1" applyAlignment="1">
      <alignment horizontal="center" vertical="center"/>
    </xf>
    <xf numFmtId="0" fontId="9" fillId="8" borderId="17" xfId="0" applyFont="1" applyFill="1" applyBorder="1" applyAlignment="1">
      <alignment horizontal="center" vertical="center"/>
    </xf>
    <xf numFmtId="9" fontId="10" fillId="2" borderId="17" xfId="0" applyNumberFormat="1" applyFont="1" applyFill="1" applyBorder="1" applyAlignment="1">
      <alignment horizontal="center" vertical="center"/>
    </xf>
    <xf numFmtId="9" fontId="9" fillId="2" borderId="18" xfId="0" applyNumberFormat="1" applyFont="1" applyFill="1" applyBorder="1" applyAlignment="1">
      <alignment horizontal="left" vertical="center" indent="1"/>
    </xf>
    <xf numFmtId="0" fontId="10" fillId="2" borderId="18" xfId="0" applyFont="1" applyFill="1" applyBorder="1" applyAlignment="1">
      <alignment horizontal="center" vertical="center"/>
    </xf>
    <xf numFmtId="0" fontId="10" fillId="8" borderId="18" xfId="0" applyFont="1" applyFill="1" applyBorder="1" applyAlignment="1">
      <alignment horizontal="center" vertical="center"/>
    </xf>
    <xf numFmtId="10" fontId="10" fillId="0" borderId="18" xfId="0" applyNumberFormat="1" applyFont="1" applyBorder="1" applyAlignment="1">
      <alignment horizontal="center" vertical="center"/>
    </xf>
    <xf numFmtId="0" fontId="9" fillId="8" borderId="18" xfId="0" applyFont="1" applyFill="1" applyBorder="1" applyAlignment="1">
      <alignment horizontal="center" vertical="center"/>
    </xf>
    <xf numFmtId="9" fontId="10" fillId="2" borderId="18" xfId="0" applyNumberFormat="1" applyFont="1" applyFill="1" applyBorder="1" applyAlignment="1">
      <alignment horizontal="center" vertical="center"/>
    </xf>
    <xf numFmtId="0" fontId="10" fillId="2" borderId="18" xfId="0" applyFont="1" applyFill="1" applyBorder="1" applyAlignment="1">
      <alignment horizontal="left" vertical="center" indent="1"/>
    </xf>
    <xf numFmtId="0" fontId="9" fillId="9" borderId="18" xfId="0" applyFont="1" applyFill="1" applyBorder="1" applyAlignment="1">
      <alignment horizontal="center" vertical="center"/>
    </xf>
    <xf numFmtId="0" fontId="9" fillId="9" borderId="19" xfId="0" applyFont="1" applyFill="1" applyBorder="1" applyAlignment="1">
      <alignment horizontal="center" vertical="center"/>
    </xf>
    <xf numFmtId="9" fontId="10" fillId="2" borderId="19" xfId="0" applyNumberFormat="1" applyFont="1" applyFill="1" applyBorder="1" applyAlignment="1">
      <alignment horizontal="center" vertical="center"/>
    </xf>
    <xf numFmtId="9" fontId="0" fillId="0" borderId="0" xfId="0" applyNumberFormat="1"/>
    <xf numFmtId="0" fontId="0" fillId="0" borderId="0" xfId="0" applyAlignment="1">
      <alignment vertical="center"/>
    </xf>
    <xf numFmtId="0" fontId="9" fillId="2" borderId="18" xfId="0" applyFont="1" applyFill="1" applyBorder="1" applyAlignment="1">
      <alignment horizontal="left" vertical="center" indent="1"/>
    </xf>
    <xf numFmtId="0" fontId="9" fillId="9" borderId="17" xfId="0" applyFont="1" applyFill="1" applyBorder="1" applyAlignment="1">
      <alignment horizontal="center" vertical="center"/>
    </xf>
    <xf numFmtId="0" fontId="9" fillId="9" borderId="20" xfId="0" applyFont="1" applyFill="1" applyBorder="1" applyAlignment="1">
      <alignment horizontal="center" vertical="center"/>
    </xf>
    <xf numFmtId="9" fontId="10" fillId="2" borderId="20" xfId="0" applyNumberFormat="1" applyFont="1" applyFill="1" applyBorder="1" applyAlignment="1">
      <alignment horizontal="center" vertical="center"/>
    </xf>
    <xf numFmtId="0" fontId="10" fillId="2" borderId="19" xfId="0" applyFont="1" applyFill="1" applyBorder="1" applyAlignment="1">
      <alignment horizontal="left" vertical="center" indent="1"/>
    </xf>
    <xf numFmtId="0" fontId="10" fillId="2" borderId="19" xfId="0" applyFont="1" applyFill="1" applyBorder="1" applyAlignment="1">
      <alignment horizontal="center" vertical="center"/>
    </xf>
    <xf numFmtId="0" fontId="10" fillId="8" borderId="19" xfId="0" applyFont="1" applyFill="1" applyBorder="1" applyAlignment="1">
      <alignment horizontal="center" vertical="center"/>
    </xf>
    <xf numFmtId="10" fontId="10" fillId="0" borderId="19" xfId="0" applyNumberFormat="1" applyFont="1" applyBorder="1" applyAlignment="1">
      <alignment horizontal="center" vertical="center"/>
    </xf>
    <xf numFmtId="0" fontId="9" fillId="9" borderId="16" xfId="0" applyFont="1" applyFill="1" applyBorder="1" applyAlignment="1">
      <alignment horizontal="center" vertical="center"/>
    </xf>
    <xf numFmtId="9" fontId="10" fillId="2" borderId="16" xfId="0" applyNumberFormat="1" applyFont="1" applyFill="1" applyBorder="1" applyAlignment="1">
      <alignment horizontal="center" vertical="center"/>
    </xf>
    <xf numFmtId="0" fontId="16" fillId="0" borderId="0" xfId="0" applyFont="1"/>
    <xf numFmtId="10" fontId="0" fillId="11" borderId="0" xfId="3" applyNumberFormat="1" applyFont="1" applyFill="1"/>
    <xf numFmtId="0" fontId="15" fillId="10" borderId="0" xfId="2"/>
    <xf numFmtId="0" fontId="18" fillId="12" borderId="26" xfId="0" applyFont="1" applyFill="1" applyBorder="1" applyAlignment="1">
      <alignment horizontal="center" vertical="center" wrapText="1"/>
    </xf>
    <xf numFmtId="0" fontId="19" fillId="0" borderId="27" xfId="0" applyFont="1" applyBorder="1" applyAlignment="1">
      <alignment horizontal="center" vertical="center"/>
    </xf>
    <xf numFmtId="0" fontId="19" fillId="0" borderId="26" xfId="0" applyFont="1" applyBorder="1" applyAlignment="1">
      <alignment horizontal="center" vertical="center"/>
    </xf>
    <xf numFmtId="8" fontId="19" fillId="0" borderId="26" xfId="0" applyNumberFormat="1" applyFont="1" applyBorder="1" applyAlignment="1">
      <alignment horizontal="center" vertical="center"/>
    </xf>
    <xf numFmtId="10" fontId="0" fillId="11" borderId="0" xfId="0" applyNumberFormat="1" applyFill="1"/>
    <xf numFmtId="0" fontId="0" fillId="11" borderId="0" xfId="0" applyFill="1"/>
    <xf numFmtId="10" fontId="19" fillId="0" borderId="26" xfId="3" applyNumberFormat="1" applyFont="1" applyBorder="1" applyAlignment="1">
      <alignment horizontal="center" vertical="center"/>
    </xf>
    <xf numFmtId="165" fontId="0" fillId="0" borderId="0" xfId="3" applyNumberFormat="1" applyFont="1"/>
    <xf numFmtId="8" fontId="19" fillId="0" borderId="0" xfId="0" applyNumberFormat="1" applyFont="1" applyAlignment="1">
      <alignment horizontal="center" vertical="center"/>
    </xf>
    <xf numFmtId="0" fontId="14" fillId="2" borderId="6" xfId="0" applyFont="1" applyFill="1" applyBorder="1" applyAlignment="1">
      <alignment vertical="center"/>
    </xf>
    <xf numFmtId="0" fontId="14" fillId="2" borderId="12" xfId="0" applyFont="1" applyFill="1" applyBorder="1" applyAlignment="1">
      <alignment vertical="center"/>
    </xf>
    <xf numFmtId="0" fontId="14" fillId="2" borderId="7" xfId="0" applyFont="1" applyFill="1" applyBorder="1" applyAlignment="1">
      <alignment vertical="center"/>
    </xf>
    <xf numFmtId="7" fontId="14" fillId="2" borderId="6" xfId="1" applyNumberFormat="1" applyFont="1" applyFill="1" applyBorder="1" applyAlignment="1" applyProtection="1">
      <alignment vertical="center"/>
    </xf>
    <xf numFmtId="7" fontId="14" fillId="2" borderId="12" xfId="1" applyNumberFormat="1" applyFont="1" applyFill="1" applyBorder="1" applyAlignment="1" applyProtection="1">
      <alignment vertical="center"/>
    </xf>
    <xf numFmtId="7" fontId="14" fillId="2" borderId="7" xfId="1" applyNumberFormat="1" applyFont="1" applyFill="1" applyBorder="1" applyAlignment="1" applyProtection="1">
      <alignment vertical="center"/>
    </xf>
    <xf numFmtId="7" fontId="14" fillId="2" borderId="6" xfId="1" applyNumberFormat="1" applyFont="1" applyFill="1" applyBorder="1" applyAlignment="1" applyProtection="1">
      <alignment vertical="center" wrapText="1"/>
    </xf>
    <xf numFmtId="7" fontId="14" fillId="2" borderId="12" xfId="1" applyNumberFormat="1" applyFont="1" applyFill="1" applyBorder="1" applyAlignment="1" applyProtection="1">
      <alignment vertical="center" wrapText="1"/>
    </xf>
    <xf numFmtId="7" fontId="14" fillId="2" borderId="7" xfId="1" applyNumberFormat="1" applyFont="1" applyFill="1" applyBorder="1" applyAlignment="1" applyProtection="1">
      <alignment vertical="center" wrapText="1"/>
    </xf>
    <xf numFmtId="7" fontId="14" fillId="0" borderId="6" xfId="1" applyNumberFormat="1" applyFont="1" applyFill="1" applyBorder="1" applyAlignment="1" applyProtection="1">
      <alignment vertical="center"/>
    </xf>
    <xf numFmtId="7" fontId="14" fillId="0" borderId="12" xfId="1" applyNumberFormat="1" applyFont="1" applyFill="1" applyBorder="1" applyAlignment="1" applyProtection="1">
      <alignment vertical="center"/>
    </xf>
    <xf numFmtId="7" fontId="14" fillId="0" borderId="7" xfId="1" applyNumberFormat="1" applyFont="1" applyFill="1" applyBorder="1" applyAlignment="1" applyProtection="1">
      <alignment vertical="center"/>
    </xf>
    <xf numFmtId="0" fontId="8" fillId="4" borderId="5" xfId="0" applyFont="1" applyFill="1" applyBorder="1" applyAlignment="1">
      <alignment vertical="center"/>
    </xf>
    <xf numFmtId="0" fontId="0" fillId="0" borderId="10" xfId="0" applyBorder="1" applyAlignment="1">
      <alignment vertical="center"/>
    </xf>
    <xf numFmtId="0" fontId="8" fillId="4" borderId="6" xfId="0" applyFont="1" applyFill="1" applyBorder="1" applyAlignment="1">
      <alignment vertical="center"/>
    </xf>
    <xf numFmtId="0" fontId="0" fillId="0" borderId="7" xfId="0" applyBorder="1" applyAlignment="1">
      <alignment vertical="center"/>
    </xf>
    <xf numFmtId="0" fontId="13" fillId="4" borderId="6" xfId="0" applyFont="1" applyFill="1" applyBorder="1" applyAlignment="1">
      <alignment vertical="center"/>
    </xf>
    <xf numFmtId="0" fontId="13" fillId="4" borderId="12" xfId="0" applyFont="1" applyFill="1" applyBorder="1" applyAlignment="1">
      <alignment vertical="center"/>
    </xf>
    <xf numFmtId="0" fontId="13" fillId="4" borderId="7"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8" fillId="4" borderId="2" xfId="0" applyFont="1" applyFill="1" applyBorder="1" applyAlignment="1">
      <alignment vertical="center"/>
    </xf>
    <xf numFmtId="0" fontId="0" fillId="0" borderId="4" xfId="0" applyBorder="1" applyAlignment="1">
      <alignment vertical="center"/>
    </xf>
    <xf numFmtId="0" fontId="0" fillId="0" borderId="8" xfId="0" applyBorder="1" applyAlignment="1">
      <alignment vertical="center"/>
    </xf>
    <xf numFmtId="0" fontId="0" fillId="0" borderId="9" xfId="0" applyBorder="1" applyAlignment="1">
      <alignment vertical="center"/>
    </xf>
    <xf numFmtId="10" fontId="15" fillId="10" borderId="0" xfId="2" applyNumberFormat="1"/>
    <xf numFmtId="9" fontId="15" fillId="10" borderId="0" xfId="2" applyNumberFormat="1"/>
    <xf numFmtId="0" fontId="8" fillId="4" borderId="5" xfId="0" applyFont="1" applyFill="1" applyBorder="1" applyAlignment="1">
      <alignment horizontal="center" vertical="center"/>
    </xf>
    <xf numFmtId="0" fontId="0" fillId="0" borderId="10" xfId="0" applyBorder="1" applyAlignment="1">
      <alignment horizontal="center" vertical="center"/>
    </xf>
    <xf numFmtId="0" fontId="8" fillId="4" borderId="6" xfId="0" applyFont="1" applyFill="1" applyBorder="1" applyAlignment="1">
      <alignment horizontal="center" vertical="center"/>
    </xf>
    <xf numFmtId="0" fontId="0" fillId="0" borderId="7" xfId="0" applyBorder="1" applyAlignment="1">
      <alignment horizontal="center" vertical="center"/>
    </xf>
    <xf numFmtId="0" fontId="13" fillId="4" borderId="6" xfId="0" applyFont="1" applyFill="1" applyBorder="1" applyAlignment="1">
      <alignment horizontal="left" vertical="center" indent="1"/>
    </xf>
    <xf numFmtId="0" fontId="13" fillId="4" borderId="12" xfId="0" applyFont="1" applyFill="1" applyBorder="1" applyAlignment="1">
      <alignment horizontal="left" vertical="center" indent="1"/>
    </xf>
    <xf numFmtId="0" fontId="13" fillId="4" borderId="7" xfId="0" applyFont="1" applyFill="1" applyBorder="1" applyAlignment="1">
      <alignment horizontal="left" vertical="center" indent="1"/>
    </xf>
    <xf numFmtId="0" fontId="7" fillId="3" borderId="2" xfId="0" applyFont="1" applyFill="1" applyBorder="1" applyAlignment="1">
      <alignment horizontal="left" vertical="center" indent="2"/>
    </xf>
    <xf numFmtId="0" fontId="7" fillId="3" borderId="3" xfId="0" applyFont="1" applyFill="1" applyBorder="1" applyAlignment="1">
      <alignment horizontal="left" vertical="center" indent="2"/>
    </xf>
    <xf numFmtId="0" fontId="7" fillId="3" borderId="4" xfId="0" applyFont="1" applyFill="1" applyBorder="1" applyAlignment="1">
      <alignment horizontal="left" vertical="center" indent="2"/>
    </xf>
    <xf numFmtId="0" fontId="8" fillId="4" borderId="2" xfId="0" applyFont="1" applyFill="1"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4" fillId="2" borderId="6" xfId="0" applyFont="1" applyFill="1" applyBorder="1" applyAlignment="1">
      <alignment horizontal="left" vertical="center" indent="1"/>
    </xf>
    <xf numFmtId="0" fontId="14" fillId="2" borderId="12" xfId="0" applyFont="1" applyFill="1" applyBorder="1" applyAlignment="1">
      <alignment horizontal="left" vertical="center" indent="1"/>
    </xf>
    <xf numFmtId="0" fontId="14" fillId="2" borderId="7" xfId="0" applyFont="1" applyFill="1" applyBorder="1" applyAlignment="1">
      <alignment horizontal="left" vertical="center" indent="1"/>
    </xf>
    <xf numFmtId="7" fontId="14" fillId="2" borderId="6" xfId="1" applyNumberFormat="1" applyFont="1" applyFill="1" applyBorder="1" applyAlignment="1" applyProtection="1">
      <alignment horizontal="center" vertical="center"/>
    </xf>
    <xf numFmtId="7" fontId="14" fillId="2" borderId="12" xfId="1" applyNumberFormat="1" applyFont="1" applyFill="1" applyBorder="1" applyAlignment="1" applyProtection="1">
      <alignment horizontal="center" vertical="center"/>
    </xf>
    <xf numFmtId="7" fontId="14" fillId="2" borderId="7" xfId="1" applyNumberFormat="1" applyFont="1" applyFill="1" applyBorder="1" applyAlignment="1" applyProtection="1">
      <alignment horizontal="center" vertical="center"/>
    </xf>
    <xf numFmtId="7" fontId="14" fillId="2" borderId="6" xfId="1" applyNumberFormat="1" applyFont="1" applyFill="1" applyBorder="1" applyAlignment="1" applyProtection="1">
      <alignment horizontal="center" vertical="center" wrapText="1"/>
    </xf>
    <xf numFmtId="7" fontId="14" fillId="2" borderId="12" xfId="1" applyNumberFormat="1" applyFont="1" applyFill="1" applyBorder="1" applyAlignment="1" applyProtection="1">
      <alignment horizontal="center" vertical="center" wrapText="1"/>
    </xf>
    <xf numFmtId="7" fontId="14" fillId="2" borderId="7" xfId="1" applyNumberFormat="1" applyFont="1" applyFill="1" applyBorder="1" applyAlignment="1" applyProtection="1">
      <alignment horizontal="center" vertical="center" wrapText="1"/>
    </xf>
    <xf numFmtId="7" fontId="14" fillId="0" borderId="6" xfId="1" applyNumberFormat="1" applyFont="1" applyFill="1" applyBorder="1" applyAlignment="1" applyProtection="1">
      <alignment horizontal="center" vertical="center"/>
    </xf>
    <xf numFmtId="7" fontId="14" fillId="0" borderId="12" xfId="1" applyNumberFormat="1" applyFont="1" applyFill="1" applyBorder="1" applyAlignment="1" applyProtection="1">
      <alignment horizontal="center" vertical="center"/>
    </xf>
    <xf numFmtId="7" fontId="14" fillId="0" borderId="7" xfId="1" applyNumberFormat="1" applyFont="1" applyFill="1" applyBorder="1" applyAlignment="1" applyProtection="1">
      <alignment horizontal="center" vertical="center"/>
    </xf>
    <xf numFmtId="0" fontId="14" fillId="2" borderId="6" xfId="0" applyFont="1" applyFill="1" applyBorder="1" applyAlignment="1">
      <alignment horizontal="left" vertical="center"/>
    </xf>
    <xf numFmtId="0" fontId="14" fillId="2" borderId="12" xfId="0" applyFont="1" applyFill="1" applyBorder="1" applyAlignment="1">
      <alignment horizontal="left" vertical="center"/>
    </xf>
    <xf numFmtId="0" fontId="14" fillId="2" borderId="7" xfId="0" applyFont="1" applyFill="1" applyBorder="1" applyAlignment="1">
      <alignment horizontal="left" vertical="center"/>
    </xf>
    <xf numFmtId="0" fontId="19" fillId="0" borderId="21" xfId="0" applyFont="1" applyBorder="1" applyAlignment="1">
      <alignment horizontal="left" vertical="center"/>
    </xf>
    <xf numFmtId="0" fontId="19" fillId="0" borderId="24" xfId="0" applyFont="1" applyBorder="1" applyAlignment="1">
      <alignment horizontal="left" vertical="center"/>
    </xf>
    <xf numFmtId="0" fontId="19" fillId="0" borderId="25" xfId="0" applyFont="1" applyBorder="1" applyAlignment="1">
      <alignment horizontal="left" vertical="center"/>
    </xf>
    <xf numFmtId="0" fontId="17" fillId="12" borderId="21" xfId="0" applyFont="1" applyFill="1" applyBorder="1" applyAlignment="1">
      <alignment vertical="center"/>
    </xf>
    <xf numFmtId="0" fontId="17" fillId="12" borderId="22" xfId="0" applyFont="1" applyFill="1" applyBorder="1" applyAlignment="1">
      <alignment vertical="center"/>
    </xf>
    <xf numFmtId="0" fontId="18" fillId="12" borderId="23" xfId="0" applyFont="1" applyFill="1" applyBorder="1" applyAlignment="1">
      <alignment horizontal="center" vertical="center"/>
    </xf>
    <xf numFmtId="0" fontId="18" fillId="12" borderId="24" xfId="0" applyFont="1" applyFill="1" applyBorder="1" applyAlignment="1">
      <alignment horizontal="center" vertical="center"/>
    </xf>
    <xf numFmtId="0" fontId="18" fillId="12" borderId="22" xfId="0" applyFont="1" applyFill="1" applyBorder="1" applyAlignment="1">
      <alignment horizontal="center" vertical="center"/>
    </xf>
    <xf numFmtId="0" fontId="18" fillId="12" borderId="21" xfId="0" applyFont="1" applyFill="1" applyBorder="1" applyAlignment="1">
      <alignment horizontal="center" vertical="center" wrapText="1"/>
    </xf>
    <xf numFmtId="0" fontId="18" fillId="12" borderId="25" xfId="0" applyFont="1" applyFill="1" applyBorder="1" applyAlignment="1">
      <alignment horizontal="center" vertical="center" wrapText="1"/>
    </xf>
    <xf numFmtId="0" fontId="18" fillId="12" borderId="21" xfId="0" applyFont="1" applyFill="1" applyBorder="1" applyAlignment="1">
      <alignment horizontal="left" vertical="center"/>
    </xf>
    <xf numFmtId="0" fontId="18" fillId="12" borderId="24" xfId="0" applyFont="1" applyFill="1" applyBorder="1" applyAlignment="1">
      <alignment horizontal="left" vertical="center"/>
    </xf>
    <xf numFmtId="0" fontId="18" fillId="12" borderId="25" xfId="0" applyFont="1" applyFill="1" applyBorder="1" applyAlignment="1">
      <alignment horizontal="left" vertical="center"/>
    </xf>
  </cellXfs>
  <cellStyles count="4">
    <cellStyle name="Currency" xfId="1" builtinId="4"/>
    <cellStyle name="Good" xfId="2" builtinId="26"/>
    <cellStyle name="Normal" xfId="0" builtinId="0"/>
    <cellStyle name="Percent 2" xfId="3" xr:uid="{6112BE58-C727-4E9E-AAD7-690C976296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15875</xdr:colOff>
      <xdr:row>1</xdr:row>
      <xdr:rowOff>0</xdr:rowOff>
    </xdr:from>
    <xdr:to>
      <xdr:col>10</xdr:col>
      <xdr:colOff>41133</xdr:colOff>
      <xdr:row>2</xdr:row>
      <xdr:rowOff>228548</xdr:rowOff>
    </xdr:to>
    <xdr:pic>
      <xdr:nvPicPr>
        <xdr:cNvPr id="2" name="Picture 1">
          <a:extLst>
            <a:ext uri="{FF2B5EF4-FFF2-40B4-BE49-F238E27FC236}">
              <a16:creationId xmlns:a16="http://schemas.microsoft.com/office/drawing/2014/main" id="{DB096598-BDD0-40AB-8B4C-71140C55F2E6}"/>
            </a:ext>
          </a:extLst>
        </xdr:cNvPr>
        <xdr:cNvPicPr>
          <a:picLocks noChangeAspect="1"/>
        </xdr:cNvPicPr>
      </xdr:nvPicPr>
      <xdr:blipFill>
        <a:blip xmlns:r="http://schemas.openxmlformats.org/officeDocument/2006/relationships" r:embed="rId1"/>
        <a:stretch>
          <a:fillRect/>
        </a:stretch>
      </xdr:blipFill>
      <xdr:spPr>
        <a:xfrm>
          <a:off x="9398000" y="190500"/>
          <a:ext cx="1139683" cy="4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15875</xdr:colOff>
      <xdr:row>1</xdr:row>
      <xdr:rowOff>0</xdr:rowOff>
    </xdr:from>
    <xdr:to>
      <xdr:col>10</xdr:col>
      <xdr:colOff>41133</xdr:colOff>
      <xdr:row>2</xdr:row>
      <xdr:rowOff>228548</xdr:rowOff>
    </xdr:to>
    <xdr:pic>
      <xdr:nvPicPr>
        <xdr:cNvPr id="2" name="Picture 1">
          <a:extLst>
            <a:ext uri="{FF2B5EF4-FFF2-40B4-BE49-F238E27FC236}">
              <a16:creationId xmlns:a16="http://schemas.microsoft.com/office/drawing/2014/main" id="{612BD844-A847-446C-9846-868A78E468EE}"/>
            </a:ext>
          </a:extLst>
        </xdr:cNvPr>
        <xdr:cNvPicPr>
          <a:picLocks noChangeAspect="1"/>
        </xdr:cNvPicPr>
      </xdr:nvPicPr>
      <xdr:blipFill>
        <a:blip xmlns:r="http://schemas.openxmlformats.org/officeDocument/2006/relationships" r:embed="rId1"/>
        <a:stretch>
          <a:fillRect/>
        </a:stretch>
      </xdr:blipFill>
      <xdr:spPr>
        <a:xfrm>
          <a:off x="9398000" y="190500"/>
          <a:ext cx="1139683" cy="4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in%2520Plan%2520&amp;%2520Budget\Strategy\F05%2520Plan\F05Bal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Raymond%2520Choo\Desktop\Australia%2520Post\Execution%2520Partner\0%2520Financial%2520Reporting%2520Model\Sort%2520Macro%2520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vrau32025.mel100qsm.au.anz\PropServ\Property\Branch%2520Network%2520Capital%2520Projects%2520Forecast\State%2520Folders\VIC-TAS\Input%2520Data\VIC-TAS_Consolidated%2520Branch%2520Network%2520Projec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
      <sheetName val="TM"/>
      <sheetName val="T&amp;A"/>
      <sheetName val="Total Auto"/>
      <sheetName val="Core"/>
      <sheetName val="W4K"/>
      <sheetName val="KMA"/>
      <sheetName val="KNZ ($A)"/>
      <sheetName val="Total Kmart"/>
      <sheetName val="KNZ"/>
      <sheetName val="Data"/>
      <sheetName val="Summary"/>
      <sheetName val="Lay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RT TEMPLATE"/>
      <sheetName val="Sort Macro template"/>
      <sheetName val="Sort%20Macro%20template"/>
    </sheetNames>
    <definedNames>
      <definedName name="Data.Top.Left"/>
    </defined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ted Projects"/>
      <sheetName val="PickLists"/>
      <sheetName val="Temp Impor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5CC8F-AF95-4915-8892-45EE7D9646FB}">
  <sheetPr>
    <pageSetUpPr fitToPage="1"/>
  </sheetPr>
  <dimension ref="B3:P101"/>
  <sheetViews>
    <sheetView workbookViewId="0"/>
  </sheetViews>
  <sheetFormatPr defaultColWidth="9.140625" defaultRowHeight="15"/>
  <cols>
    <col min="1" max="1" width="3.85546875" style="3" customWidth="1"/>
    <col min="2" max="2" width="5" style="3" customWidth="1"/>
    <col min="3" max="3" width="31.5703125" style="3" customWidth="1"/>
    <col min="4" max="52" width="16.7109375" style="3" customWidth="1"/>
    <col min="53" max="16384" width="9.140625" style="3"/>
  </cols>
  <sheetData>
    <row r="3" spans="2:15" ht="36.75" customHeight="1">
      <c r="B3" s="1" t="s">
        <v>0</v>
      </c>
      <c r="C3" s="2"/>
      <c r="D3" s="2"/>
      <c r="E3" s="2"/>
      <c r="F3" s="2"/>
      <c r="G3" s="2"/>
      <c r="H3" s="2"/>
      <c r="I3" s="2"/>
      <c r="J3" s="2"/>
      <c r="K3" s="2"/>
    </row>
    <row r="5" spans="2:15" ht="24.75" customHeight="1">
      <c r="C5" s="4" t="s">
        <v>1</v>
      </c>
      <c r="D5" s="5" t="s">
        <v>122</v>
      </c>
    </row>
    <row r="6" spans="2:15" ht="24" customHeight="1">
      <c r="C6" s="4" t="s">
        <v>2</v>
      </c>
      <c r="D6" s="6" t="s">
        <v>3</v>
      </c>
    </row>
    <row r="7" spans="2:15" ht="24" customHeight="1">
      <c r="C7" s="4" t="s">
        <v>4</v>
      </c>
      <c r="D7" s="7" t="s">
        <v>5</v>
      </c>
    </row>
    <row r="8" spans="2:15" ht="24" customHeight="1"/>
    <row r="9" spans="2:15" ht="24" customHeight="1">
      <c r="B9" s="8" t="s">
        <v>6</v>
      </c>
    </row>
    <row r="10" spans="2:15" ht="24" customHeight="1">
      <c r="B10" s="8" t="s">
        <v>137</v>
      </c>
    </row>
    <row r="11" spans="2:15" ht="24" customHeight="1"/>
    <row r="12" spans="2:15" ht="24" customHeight="1">
      <c r="B12" s="9" t="s">
        <v>7</v>
      </c>
    </row>
    <row r="13" spans="2:15" ht="24" customHeight="1">
      <c r="B13" s="91" t="s">
        <v>8</v>
      </c>
      <c r="C13" s="92"/>
      <c r="D13" s="92"/>
      <c r="E13" s="92"/>
      <c r="F13" s="92"/>
      <c r="G13" s="92"/>
      <c r="H13" s="92"/>
      <c r="I13" s="92"/>
      <c r="J13" s="92"/>
      <c r="K13" s="92"/>
      <c r="L13" s="92"/>
      <c r="M13" s="92"/>
      <c r="N13" s="92"/>
      <c r="O13" s="93"/>
    </row>
    <row r="14" spans="2:15" ht="24" customHeight="1">
      <c r="B14" s="94" t="s">
        <v>9</v>
      </c>
      <c r="C14" s="95"/>
      <c r="D14" s="84" t="s">
        <v>10</v>
      </c>
      <c r="E14" s="84" t="s">
        <v>11</v>
      </c>
      <c r="F14" s="84" t="s">
        <v>12</v>
      </c>
      <c r="G14" s="84" t="s">
        <v>13</v>
      </c>
      <c r="H14" s="84" t="s">
        <v>14</v>
      </c>
      <c r="I14" s="84" t="s">
        <v>15</v>
      </c>
      <c r="J14" s="84" t="s">
        <v>16</v>
      </c>
      <c r="K14" s="84" t="s">
        <v>17</v>
      </c>
      <c r="L14" s="84" t="s">
        <v>18</v>
      </c>
      <c r="M14" s="84" t="s">
        <v>19</v>
      </c>
      <c r="N14" s="86" t="s">
        <v>20</v>
      </c>
      <c r="O14" s="87"/>
    </row>
    <row r="15" spans="2:15" ht="24" customHeight="1">
      <c r="B15" s="96"/>
      <c r="C15" s="97"/>
      <c r="D15" s="85"/>
      <c r="E15" s="85"/>
      <c r="F15" s="85"/>
      <c r="G15" s="85"/>
      <c r="H15" s="85"/>
      <c r="I15" s="85"/>
      <c r="J15" s="85"/>
      <c r="K15" s="85"/>
      <c r="L15" s="85"/>
      <c r="M15" s="85"/>
      <c r="N15" s="10" t="s">
        <v>21</v>
      </c>
      <c r="O15" s="10" t="s">
        <v>22</v>
      </c>
    </row>
    <row r="16" spans="2:15" ht="24" customHeight="1">
      <c r="B16" s="11" t="s">
        <v>23</v>
      </c>
      <c r="C16" s="12" t="s">
        <v>24</v>
      </c>
      <c r="D16" s="13">
        <v>5.73</v>
      </c>
      <c r="E16" s="13">
        <v>6.77</v>
      </c>
      <c r="F16" s="13">
        <v>6.84</v>
      </c>
      <c r="G16" s="13">
        <v>6.9</v>
      </c>
      <c r="H16" s="13">
        <v>6.93</v>
      </c>
      <c r="I16" s="13">
        <v>6.97</v>
      </c>
      <c r="J16" s="13">
        <v>7.39</v>
      </c>
      <c r="K16" s="13">
        <v>7.95</v>
      </c>
      <c r="L16" s="13">
        <v>9.5</v>
      </c>
      <c r="M16" s="13">
        <v>9.91</v>
      </c>
      <c r="N16" s="13">
        <v>7.02</v>
      </c>
      <c r="O16" s="13">
        <v>0.81</v>
      </c>
    </row>
    <row r="17" spans="2:15" ht="24" customHeight="1">
      <c r="B17" s="14" t="s">
        <v>25</v>
      </c>
      <c r="C17" s="15" t="s">
        <v>26</v>
      </c>
      <c r="D17" s="13">
        <v>7.46</v>
      </c>
      <c r="E17" s="13">
        <v>8.0500000000000007</v>
      </c>
      <c r="F17" s="13">
        <v>8.39</v>
      </c>
      <c r="G17" s="13">
        <v>8.73</v>
      </c>
      <c r="H17" s="13">
        <v>9.1300000000000008</v>
      </c>
      <c r="I17" s="13">
        <v>9.5299999999999994</v>
      </c>
      <c r="J17" s="13">
        <v>9.98</v>
      </c>
      <c r="K17" s="13">
        <v>11.2</v>
      </c>
      <c r="L17" s="13">
        <v>12.42</v>
      </c>
      <c r="M17" s="13">
        <v>14.87</v>
      </c>
      <c r="N17" s="13">
        <v>7.53</v>
      </c>
      <c r="O17" s="13">
        <v>0.96</v>
      </c>
    </row>
    <row r="18" spans="2:15" ht="24" customHeight="1">
      <c r="B18" s="14" t="s">
        <v>27</v>
      </c>
      <c r="C18" s="15" t="s">
        <v>28</v>
      </c>
      <c r="D18" s="13">
        <v>7.46</v>
      </c>
      <c r="E18" s="13">
        <v>8.0500000000000007</v>
      </c>
      <c r="F18" s="13">
        <v>8.39</v>
      </c>
      <c r="G18" s="13">
        <v>8.73</v>
      </c>
      <c r="H18" s="13">
        <v>9.1300000000000008</v>
      </c>
      <c r="I18" s="13">
        <v>9.5299999999999994</v>
      </c>
      <c r="J18" s="13">
        <v>9.98</v>
      </c>
      <c r="K18" s="13">
        <v>11.2</v>
      </c>
      <c r="L18" s="13">
        <v>12.42</v>
      </c>
      <c r="M18" s="13">
        <v>14.87</v>
      </c>
      <c r="N18" s="13">
        <v>7.53</v>
      </c>
      <c r="O18" s="13">
        <v>0.96</v>
      </c>
    </row>
    <row r="19" spans="2:15" ht="24" customHeight="1">
      <c r="B19" s="14" t="s">
        <v>29</v>
      </c>
      <c r="C19" s="15" t="s">
        <v>30</v>
      </c>
      <c r="D19" s="13">
        <v>7.46</v>
      </c>
      <c r="E19" s="13">
        <v>8.0500000000000007</v>
      </c>
      <c r="F19" s="13">
        <v>8.39</v>
      </c>
      <c r="G19" s="13">
        <v>8.73</v>
      </c>
      <c r="H19" s="13">
        <v>9.1300000000000008</v>
      </c>
      <c r="I19" s="13">
        <v>9.5299999999999994</v>
      </c>
      <c r="J19" s="13">
        <v>9.98</v>
      </c>
      <c r="K19" s="13">
        <v>11.2</v>
      </c>
      <c r="L19" s="13">
        <v>12.42</v>
      </c>
      <c r="M19" s="13">
        <v>14.87</v>
      </c>
      <c r="N19" s="13">
        <v>7.53</v>
      </c>
      <c r="O19" s="13">
        <v>0.96</v>
      </c>
    </row>
    <row r="20" spans="2:15" ht="24" customHeight="1">
      <c r="B20" s="14" t="s">
        <v>31</v>
      </c>
      <c r="C20" s="15" t="s">
        <v>32</v>
      </c>
      <c r="D20" s="13">
        <v>7.46</v>
      </c>
      <c r="E20" s="13">
        <v>8.0500000000000007</v>
      </c>
      <c r="F20" s="13">
        <v>8.39</v>
      </c>
      <c r="G20" s="13">
        <v>8.73</v>
      </c>
      <c r="H20" s="13">
        <v>9.1300000000000008</v>
      </c>
      <c r="I20" s="13">
        <v>9.5299999999999994</v>
      </c>
      <c r="J20" s="13">
        <v>9.98</v>
      </c>
      <c r="K20" s="13">
        <v>11.2</v>
      </c>
      <c r="L20" s="13">
        <v>12.42</v>
      </c>
      <c r="M20" s="13">
        <v>14.87</v>
      </c>
      <c r="N20" s="13">
        <v>7.53</v>
      </c>
      <c r="O20" s="13">
        <v>0.96</v>
      </c>
    </row>
    <row r="21" spans="2:15" ht="24" customHeight="1">
      <c r="B21" s="14" t="s">
        <v>33</v>
      </c>
      <c r="C21" s="15" t="s">
        <v>34</v>
      </c>
      <c r="D21" s="13">
        <v>7.46</v>
      </c>
      <c r="E21" s="13">
        <v>8.0500000000000007</v>
      </c>
      <c r="F21" s="13">
        <v>8.39</v>
      </c>
      <c r="G21" s="13">
        <v>8.73</v>
      </c>
      <c r="H21" s="13">
        <v>9.1300000000000008</v>
      </c>
      <c r="I21" s="13">
        <v>9.5299999999999994</v>
      </c>
      <c r="J21" s="13">
        <v>9.98</v>
      </c>
      <c r="K21" s="13">
        <v>11.2</v>
      </c>
      <c r="L21" s="13">
        <v>12.42</v>
      </c>
      <c r="M21" s="13">
        <v>14.87</v>
      </c>
      <c r="N21" s="13">
        <v>7.53</v>
      </c>
      <c r="O21" s="13">
        <v>0.96</v>
      </c>
    </row>
    <row r="22" spans="2:15" ht="24" customHeight="1">
      <c r="B22" s="14" t="s">
        <v>35</v>
      </c>
      <c r="C22" s="15" t="s">
        <v>36</v>
      </c>
      <c r="D22" s="13">
        <v>7.46</v>
      </c>
      <c r="E22" s="13">
        <v>8.0500000000000007</v>
      </c>
      <c r="F22" s="13">
        <v>8.39</v>
      </c>
      <c r="G22" s="13">
        <v>8.73</v>
      </c>
      <c r="H22" s="13">
        <v>9.1300000000000008</v>
      </c>
      <c r="I22" s="13">
        <v>9.5299999999999994</v>
      </c>
      <c r="J22" s="13">
        <v>9.98</v>
      </c>
      <c r="K22" s="13">
        <v>11.2</v>
      </c>
      <c r="L22" s="13">
        <v>12.42</v>
      </c>
      <c r="M22" s="13">
        <v>14.87</v>
      </c>
      <c r="N22" s="13">
        <v>7.53</v>
      </c>
      <c r="O22" s="13">
        <v>0.96</v>
      </c>
    </row>
    <row r="23" spans="2:15" ht="24" customHeight="1">
      <c r="B23" s="14" t="s">
        <v>37</v>
      </c>
      <c r="C23" s="15" t="s">
        <v>38</v>
      </c>
      <c r="D23" s="13">
        <v>7.46</v>
      </c>
      <c r="E23" s="13">
        <v>8.0500000000000007</v>
      </c>
      <c r="F23" s="13">
        <v>8.39</v>
      </c>
      <c r="G23" s="13">
        <v>8.73</v>
      </c>
      <c r="H23" s="13">
        <v>9.1300000000000008</v>
      </c>
      <c r="I23" s="13">
        <v>9.5299999999999994</v>
      </c>
      <c r="J23" s="13">
        <v>9.98</v>
      </c>
      <c r="K23" s="13">
        <v>11.2</v>
      </c>
      <c r="L23" s="13">
        <v>12.42</v>
      </c>
      <c r="M23" s="13">
        <v>14.87</v>
      </c>
      <c r="N23" s="13">
        <v>7.53</v>
      </c>
      <c r="O23" s="13">
        <v>0.96</v>
      </c>
    </row>
    <row r="24" spans="2:15" ht="24" customHeight="1">
      <c r="B24" s="14" t="s">
        <v>39</v>
      </c>
      <c r="C24" s="15" t="s">
        <v>40</v>
      </c>
      <c r="D24" s="13">
        <v>12.77</v>
      </c>
      <c r="E24" s="13">
        <v>14.65</v>
      </c>
      <c r="F24" s="13">
        <v>15.78</v>
      </c>
      <c r="G24" s="13">
        <v>16.91</v>
      </c>
      <c r="H24" s="13">
        <v>18.21</v>
      </c>
      <c r="I24" s="13">
        <v>19.5</v>
      </c>
      <c r="J24" s="13">
        <v>20.87</v>
      </c>
      <c r="K24" s="13">
        <v>24.83</v>
      </c>
      <c r="L24" s="13">
        <v>28.79</v>
      </c>
      <c r="M24" s="13">
        <v>36.71</v>
      </c>
      <c r="N24" s="13">
        <v>12.95</v>
      </c>
      <c r="O24" s="13">
        <v>4.07</v>
      </c>
    </row>
    <row r="25" spans="2:15" ht="24" customHeight="1">
      <c r="B25" s="11" t="s">
        <v>41</v>
      </c>
      <c r="C25" s="12" t="s">
        <v>42</v>
      </c>
      <c r="D25" s="13">
        <v>7.51</v>
      </c>
      <c r="E25" s="13">
        <v>8.43</v>
      </c>
      <c r="F25" s="13">
        <v>8.98</v>
      </c>
      <c r="G25" s="13">
        <v>9.5299999999999994</v>
      </c>
      <c r="H25" s="13">
        <v>10.18</v>
      </c>
      <c r="I25" s="13">
        <v>10.84</v>
      </c>
      <c r="J25" s="13">
        <v>11.5</v>
      </c>
      <c r="K25" s="13">
        <v>13.44</v>
      </c>
      <c r="L25" s="13">
        <v>15.38</v>
      </c>
      <c r="M25" s="13">
        <v>19.27</v>
      </c>
      <c r="N25" s="13">
        <v>7.61</v>
      </c>
      <c r="O25" s="13">
        <v>1.2</v>
      </c>
    </row>
    <row r="26" spans="2:15" ht="24" customHeight="1">
      <c r="B26" s="14" t="s">
        <v>43</v>
      </c>
      <c r="C26" s="15" t="s">
        <v>44</v>
      </c>
      <c r="D26" s="13">
        <v>8.0299999999999994</v>
      </c>
      <c r="E26" s="13">
        <v>9.17</v>
      </c>
      <c r="F26" s="13">
        <v>9.85</v>
      </c>
      <c r="G26" s="13">
        <v>10.54</v>
      </c>
      <c r="H26" s="13">
        <v>11.33</v>
      </c>
      <c r="I26" s="13">
        <v>12.13</v>
      </c>
      <c r="J26" s="13">
        <v>12.9</v>
      </c>
      <c r="K26" s="13">
        <v>15.27</v>
      </c>
      <c r="L26" s="13">
        <v>17.649999999999999</v>
      </c>
      <c r="M26" s="13">
        <v>22.4</v>
      </c>
      <c r="N26" s="13">
        <v>8.14</v>
      </c>
      <c r="O26" s="13">
        <v>1.34</v>
      </c>
    </row>
    <row r="27" spans="2:15" ht="24" customHeight="1">
      <c r="B27" s="14" t="s">
        <v>45</v>
      </c>
      <c r="C27" s="15" t="s">
        <v>46</v>
      </c>
      <c r="D27" s="13">
        <v>8.0299999999999994</v>
      </c>
      <c r="E27" s="13">
        <v>9.17</v>
      </c>
      <c r="F27" s="13">
        <v>9.85</v>
      </c>
      <c r="G27" s="13">
        <v>10.54</v>
      </c>
      <c r="H27" s="13">
        <v>11.33</v>
      </c>
      <c r="I27" s="13">
        <v>12.13</v>
      </c>
      <c r="J27" s="13">
        <v>12.9</v>
      </c>
      <c r="K27" s="13">
        <v>15.27</v>
      </c>
      <c r="L27" s="13">
        <v>17.649999999999999</v>
      </c>
      <c r="M27" s="13">
        <v>22.4</v>
      </c>
      <c r="N27" s="13">
        <v>8.14</v>
      </c>
      <c r="O27" s="13">
        <v>1.34</v>
      </c>
    </row>
    <row r="28" spans="2:15" ht="24" customHeight="1">
      <c r="B28" s="14" t="s">
        <v>47</v>
      </c>
      <c r="C28" s="15" t="s">
        <v>48</v>
      </c>
      <c r="D28" s="13">
        <v>8.0299999999999994</v>
      </c>
      <c r="E28" s="13">
        <v>9.17</v>
      </c>
      <c r="F28" s="13">
        <v>9.85</v>
      </c>
      <c r="G28" s="13">
        <v>10.54</v>
      </c>
      <c r="H28" s="13">
        <v>11.33</v>
      </c>
      <c r="I28" s="13">
        <v>12.13</v>
      </c>
      <c r="J28" s="13">
        <v>12.9</v>
      </c>
      <c r="K28" s="13">
        <v>15.27</v>
      </c>
      <c r="L28" s="13">
        <v>17.649999999999999</v>
      </c>
      <c r="M28" s="13">
        <v>22.4</v>
      </c>
      <c r="N28" s="13">
        <v>8.14</v>
      </c>
      <c r="O28" s="13">
        <v>1.34</v>
      </c>
    </row>
    <row r="29" spans="2:15" ht="24" customHeight="1">
      <c r="B29" s="14" t="s">
        <v>49</v>
      </c>
      <c r="C29" s="15" t="s">
        <v>50</v>
      </c>
      <c r="D29" s="13">
        <v>8.0299999999999994</v>
      </c>
      <c r="E29" s="13">
        <v>9.17</v>
      </c>
      <c r="F29" s="13">
        <v>9.85</v>
      </c>
      <c r="G29" s="13">
        <v>10.54</v>
      </c>
      <c r="H29" s="13">
        <v>11.33</v>
      </c>
      <c r="I29" s="13">
        <v>12.13</v>
      </c>
      <c r="J29" s="13">
        <v>12.9</v>
      </c>
      <c r="K29" s="13">
        <v>15.27</v>
      </c>
      <c r="L29" s="13">
        <v>17.649999999999999</v>
      </c>
      <c r="M29" s="13">
        <v>22.4</v>
      </c>
      <c r="N29" s="13">
        <v>8.14</v>
      </c>
      <c r="O29" s="13">
        <v>1.34</v>
      </c>
    </row>
    <row r="30" spans="2:15" ht="24" customHeight="1">
      <c r="B30" s="14" t="s">
        <v>51</v>
      </c>
      <c r="C30" s="15" t="s">
        <v>52</v>
      </c>
      <c r="D30" s="13">
        <v>13.52</v>
      </c>
      <c r="E30" s="13">
        <v>15.85</v>
      </c>
      <c r="F30" s="13">
        <v>17.25</v>
      </c>
      <c r="G30" s="13">
        <v>18.64</v>
      </c>
      <c r="H30" s="13">
        <v>20.29</v>
      </c>
      <c r="I30" s="13">
        <v>21.94</v>
      </c>
      <c r="J30" s="13">
        <v>23.54</v>
      </c>
      <c r="K30" s="13">
        <v>28.43</v>
      </c>
      <c r="L30" s="13">
        <v>33.32</v>
      </c>
      <c r="M30" s="13">
        <v>43.1</v>
      </c>
      <c r="N30" s="13">
        <v>13.76</v>
      </c>
      <c r="O30" s="13">
        <v>4.38</v>
      </c>
    </row>
    <row r="31" spans="2:15" ht="24" customHeight="1">
      <c r="B31" s="11" t="s">
        <v>53</v>
      </c>
      <c r="C31" s="12" t="s">
        <v>54</v>
      </c>
      <c r="D31" s="13">
        <v>7.51</v>
      </c>
      <c r="E31" s="13">
        <v>8.43</v>
      </c>
      <c r="F31" s="13">
        <v>8.98</v>
      </c>
      <c r="G31" s="13">
        <v>9.5299999999999994</v>
      </c>
      <c r="H31" s="13">
        <v>10.18</v>
      </c>
      <c r="I31" s="13">
        <v>10.84</v>
      </c>
      <c r="J31" s="13">
        <v>11.5</v>
      </c>
      <c r="K31" s="13">
        <v>13.44</v>
      </c>
      <c r="L31" s="13">
        <v>15.38</v>
      </c>
      <c r="M31" s="13">
        <v>19.27</v>
      </c>
      <c r="N31" s="13">
        <v>7.61</v>
      </c>
      <c r="O31" s="13">
        <v>1.2</v>
      </c>
    </row>
    <row r="32" spans="2:15" ht="24" customHeight="1">
      <c r="B32" s="14" t="s">
        <v>55</v>
      </c>
      <c r="C32" s="15" t="s">
        <v>56</v>
      </c>
      <c r="D32" s="13">
        <v>8.0299999999999994</v>
      </c>
      <c r="E32" s="13">
        <v>9.17</v>
      </c>
      <c r="F32" s="13">
        <v>9.85</v>
      </c>
      <c r="G32" s="13">
        <v>10.54</v>
      </c>
      <c r="H32" s="13">
        <v>11.33</v>
      </c>
      <c r="I32" s="13">
        <v>12.13</v>
      </c>
      <c r="J32" s="13">
        <v>12.9</v>
      </c>
      <c r="K32" s="13">
        <v>15.27</v>
      </c>
      <c r="L32" s="13">
        <v>17.649999999999999</v>
      </c>
      <c r="M32" s="13">
        <v>22.4</v>
      </c>
      <c r="N32" s="13">
        <v>8.14</v>
      </c>
      <c r="O32" s="13">
        <v>1.34</v>
      </c>
    </row>
    <row r="33" spans="2:15" ht="24" customHeight="1">
      <c r="B33" s="14" t="s">
        <v>57</v>
      </c>
      <c r="C33" s="15" t="s">
        <v>58</v>
      </c>
      <c r="D33" s="13">
        <v>8.0299999999999994</v>
      </c>
      <c r="E33" s="13">
        <v>9.17</v>
      </c>
      <c r="F33" s="13">
        <v>9.85</v>
      </c>
      <c r="G33" s="13">
        <v>10.54</v>
      </c>
      <c r="H33" s="13">
        <v>11.33</v>
      </c>
      <c r="I33" s="13">
        <v>12.13</v>
      </c>
      <c r="J33" s="13">
        <v>12.9</v>
      </c>
      <c r="K33" s="13">
        <v>15.27</v>
      </c>
      <c r="L33" s="13">
        <v>17.649999999999999</v>
      </c>
      <c r="M33" s="13">
        <v>22.4</v>
      </c>
      <c r="N33" s="13">
        <v>8.14</v>
      </c>
      <c r="O33" s="13">
        <v>1.34</v>
      </c>
    </row>
    <row r="34" spans="2:15" ht="24" customHeight="1">
      <c r="B34" s="14" t="s">
        <v>59</v>
      </c>
      <c r="C34" s="15" t="s">
        <v>60</v>
      </c>
      <c r="D34" s="13">
        <v>8.0299999999999994</v>
      </c>
      <c r="E34" s="13">
        <v>9.17</v>
      </c>
      <c r="F34" s="13">
        <v>9.85</v>
      </c>
      <c r="G34" s="13">
        <v>10.54</v>
      </c>
      <c r="H34" s="13">
        <v>11.33</v>
      </c>
      <c r="I34" s="13">
        <v>12.13</v>
      </c>
      <c r="J34" s="13">
        <v>12.9</v>
      </c>
      <c r="K34" s="13">
        <v>15.27</v>
      </c>
      <c r="L34" s="13">
        <v>17.649999999999999</v>
      </c>
      <c r="M34" s="13">
        <v>22.4</v>
      </c>
      <c r="N34" s="13">
        <v>8.14</v>
      </c>
      <c r="O34" s="13">
        <v>1.34</v>
      </c>
    </row>
    <row r="35" spans="2:15" ht="24" customHeight="1">
      <c r="B35" s="14" t="s">
        <v>61</v>
      </c>
      <c r="C35" s="15" t="s">
        <v>62</v>
      </c>
      <c r="D35" s="13">
        <v>8.0299999999999994</v>
      </c>
      <c r="E35" s="13">
        <v>9.17</v>
      </c>
      <c r="F35" s="13">
        <v>9.85</v>
      </c>
      <c r="G35" s="13">
        <v>10.54</v>
      </c>
      <c r="H35" s="13">
        <v>11.33</v>
      </c>
      <c r="I35" s="13">
        <v>12.13</v>
      </c>
      <c r="J35" s="13">
        <v>12.9</v>
      </c>
      <c r="K35" s="13">
        <v>15.27</v>
      </c>
      <c r="L35" s="13">
        <v>17.649999999999999</v>
      </c>
      <c r="M35" s="13">
        <v>22.4</v>
      </c>
      <c r="N35" s="13">
        <v>8.14</v>
      </c>
      <c r="O35" s="13">
        <v>1.34</v>
      </c>
    </row>
    <row r="36" spans="2:15" ht="24" customHeight="1">
      <c r="B36" s="14" t="s">
        <v>63</v>
      </c>
      <c r="C36" s="15" t="s">
        <v>64</v>
      </c>
      <c r="D36" s="13">
        <v>8.0299999999999994</v>
      </c>
      <c r="E36" s="13">
        <v>9.17</v>
      </c>
      <c r="F36" s="13">
        <v>9.85</v>
      </c>
      <c r="G36" s="13">
        <v>10.54</v>
      </c>
      <c r="H36" s="13">
        <v>11.33</v>
      </c>
      <c r="I36" s="13">
        <v>12.13</v>
      </c>
      <c r="J36" s="13">
        <v>12.9</v>
      </c>
      <c r="K36" s="13">
        <v>15.27</v>
      </c>
      <c r="L36" s="13">
        <v>17.649999999999999</v>
      </c>
      <c r="M36" s="13">
        <v>22.4</v>
      </c>
      <c r="N36" s="13">
        <v>8.14</v>
      </c>
      <c r="O36" s="13">
        <v>1.34</v>
      </c>
    </row>
    <row r="37" spans="2:15" ht="24" customHeight="1">
      <c r="B37" s="14" t="s">
        <v>65</v>
      </c>
      <c r="C37" s="15" t="s">
        <v>66</v>
      </c>
      <c r="D37" s="13">
        <v>13.52</v>
      </c>
      <c r="E37" s="13">
        <v>15.85</v>
      </c>
      <c r="F37" s="13">
        <v>17.25</v>
      </c>
      <c r="G37" s="13">
        <v>18.64</v>
      </c>
      <c r="H37" s="13">
        <v>20.29</v>
      </c>
      <c r="I37" s="13">
        <v>21.94</v>
      </c>
      <c r="J37" s="13">
        <v>23.54</v>
      </c>
      <c r="K37" s="13">
        <v>28.43</v>
      </c>
      <c r="L37" s="13">
        <v>33.32</v>
      </c>
      <c r="M37" s="13">
        <v>43.1</v>
      </c>
      <c r="N37" s="13">
        <v>13.76</v>
      </c>
      <c r="O37" s="13">
        <v>4.38</v>
      </c>
    </row>
    <row r="38" spans="2:15" ht="24" customHeight="1">
      <c r="B38" s="14" t="s">
        <v>67</v>
      </c>
      <c r="C38" s="15" t="s">
        <v>68</v>
      </c>
      <c r="D38" s="13">
        <v>13.52</v>
      </c>
      <c r="E38" s="13">
        <v>15.85</v>
      </c>
      <c r="F38" s="13">
        <v>17.25</v>
      </c>
      <c r="G38" s="13">
        <v>18.64</v>
      </c>
      <c r="H38" s="13">
        <v>20.29</v>
      </c>
      <c r="I38" s="13">
        <v>21.94</v>
      </c>
      <c r="J38" s="13">
        <v>23.54</v>
      </c>
      <c r="K38" s="13">
        <v>28.43</v>
      </c>
      <c r="L38" s="13">
        <v>33.32</v>
      </c>
      <c r="M38" s="13">
        <v>43.1</v>
      </c>
      <c r="N38" s="13">
        <v>13.76</v>
      </c>
      <c r="O38" s="13">
        <v>4.38</v>
      </c>
    </row>
    <row r="39" spans="2:15" ht="24" customHeight="1">
      <c r="B39" s="14" t="s">
        <v>69</v>
      </c>
      <c r="C39" s="15" t="s">
        <v>70</v>
      </c>
      <c r="D39" s="13">
        <v>13.52</v>
      </c>
      <c r="E39" s="13">
        <v>15.85</v>
      </c>
      <c r="F39" s="13">
        <v>17.25</v>
      </c>
      <c r="G39" s="13">
        <v>18.64</v>
      </c>
      <c r="H39" s="13">
        <v>20.29</v>
      </c>
      <c r="I39" s="13">
        <v>21.94</v>
      </c>
      <c r="J39" s="13">
        <v>23.54</v>
      </c>
      <c r="K39" s="13">
        <v>28.43</v>
      </c>
      <c r="L39" s="13">
        <v>33.32</v>
      </c>
      <c r="M39" s="13">
        <v>43.1</v>
      </c>
      <c r="N39" s="13">
        <v>13.76</v>
      </c>
      <c r="O39" s="13">
        <v>4.38</v>
      </c>
    </row>
    <row r="40" spans="2:15" ht="24" customHeight="1">
      <c r="B40" s="11" t="s">
        <v>71</v>
      </c>
      <c r="C40" s="12" t="s">
        <v>72</v>
      </c>
      <c r="D40" s="13">
        <v>7.51</v>
      </c>
      <c r="E40" s="13">
        <v>8.43</v>
      </c>
      <c r="F40" s="13">
        <v>8.98</v>
      </c>
      <c r="G40" s="13">
        <v>9.5299999999999994</v>
      </c>
      <c r="H40" s="13">
        <v>10.18</v>
      </c>
      <c r="I40" s="13">
        <v>10.84</v>
      </c>
      <c r="J40" s="13">
        <v>11.5</v>
      </c>
      <c r="K40" s="13">
        <v>13.44</v>
      </c>
      <c r="L40" s="13">
        <v>15.38</v>
      </c>
      <c r="M40" s="13">
        <v>19.27</v>
      </c>
      <c r="N40" s="13">
        <v>7.61</v>
      </c>
      <c r="O40" s="13">
        <v>1.2</v>
      </c>
    </row>
    <row r="41" spans="2:15" ht="24" customHeight="1">
      <c r="B41" s="14" t="s">
        <v>73</v>
      </c>
      <c r="C41" s="15" t="s">
        <v>74</v>
      </c>
      <c r="D41" s="13">
        <v>8.0299999999999994</v>
      </c>
      <c r="E41" s="13">
        <v>9.17</v>
      </c>
      <c r="F41" s="13">
        <v>9.85</v>
      </c>
      <c r="G41" s="13">
        <v>10.54</v>
      </c>
      <c r="H41" s="13">
        <v>11.33</v>
      </c>
      <c r="I41" s="13">
        <v>12.13</v>
      </c>
      <c r="J41" s="13">
        <v>12.9</v>
      </c>
      <c r="K41" s="13">
        <v>15.27</v>
      </c>
      <c r="L41" s="13">
        <v>17.649999999999999</v>
      </c>
      <c r="M41" s="13">
        <v>22.4</v>
      </c>
      <c r="N41" s="13">
        <v>8.14</v>
      </c>
      <c r="O41" s="13">
        <v>1.34</v>
      </c>
    </row>
    <row r="42" spans="2:15" ht="24" customHeight="1">
      <c r="B42" s="14" t="s">
        <v>75</v>
      </c>
      <c r="C42" s="15" t="s">
        <v>76</v>
      </c>
      <c r="D42" s="13">
        <v>13.52</v>
      </c>
      <c r="E42" s="13">
        <v>15.85</v>
      </c>
      <c r="F42" s="13">
        <v>17.25</v>
      </c>
      <c r="G42" s="13">
        <v>18.64</v>
      </c>
      <c r="H42" s="13">
        <v>20.29</v>
      </c>
      <c r="I42" s="13">
        <v>21.94</v>
      </c>
      <c r="J42" s="13">
        <v>23.54</v>
      </c>
      <c r="K42" s="13">
        <v>28.43</v>
      </c>
      <c r="L42" s="13">
        <v>33.32</v>
      </c>
      <c r="M42" s="13">
        <v>43.1</v>
      </c>
      <c r="N42" s="13">
        <v>13.76</v>
      </c>
      <c r="O42" s="13">
        <v>4.38</v>
      </c>
    </row>
    <row r="43" spans="2:15" ht="24" customHeight="1">
      <c r="B43" s="11" t="s">
        <v>77</v>
      </c>
      <c r="C43" s="12" t="s">
        <v>78</v>
      </c>
      <c r="D43" s="13">
        <v>8.7100000000000009</v>
      </c>
      <c r="E43" s="13">
        <v>10.39</v>
      </c>
      <c r="F43" s="13">
        <v>11.37</v>
      </c>
      <c r="G43" s="13">
        <v>12.36</v>
      </c>
      <c r="H43" s="13">
        <v>13.53</v>
      </c>
      <c r="I43" s="13">
        <v>14.7</v>
      </c>
      <c r="J43" s="13">
        <v>15.88</v>
      </c>
      <c r="K43" s="13">
        <v>19.39</v>
      </c>
      <c r="L43" s="13">
        <v>22.89</v>
      </c>
      <c r="M43" s="13">
        <v>29.9</v>
      </c>
      <c r="N43" s="13">
        <v>8.8699999999999992</v>
      </c>
      <c r="O43" s="13">
        <v>1.72</v>
      </c>
    </row>
    <row r="44" spans="2:15" ht="24" customHeight="1">
      <c r="B44" s="14" t="s">
        <v>79</v>
      </c>
      <c r="C44" s="15" t="s">
        <v>80</v>
      </c>
      <c r="D44" s="13">
        <v>9.9600000000000009</v>
      </c>
      <c r="E44" s="13">
        <v>12.67</v>
      </c>
      <c r="F44" s="13">
        <v>14.31</v>
      </c>
      <c r="G44" s="13">
        <v>15.95</v>
      </c>
      <c r="H44" s="13">
        <v>17.829999999999998</v>
      </c>
      <c r="I44" s="13">
        <v>19.72</v>
      </c>
      <c r="J44" s="13">
        <v>21.63</v>
      </c>
      <c r="K44" s="13">
        <v>27.33</v>
      </c>
      <c r="L44" s="13">
        <v>33.03</v>
      </c>
      <c r="M44" s="13">
        <v>44.43</v>
      </c>
      <c r="N44" s="13">
        <v>10.23</v>
      </c>
      <c r="O44" s="13">
        <v>2.4500000000000002</v>
      </c>
    </row>
    <row r="45" spans="2:15" ht="24" customHeight="1">
      <c r="B45" s="14" t="s">
        <v>81</v>
      </c>
      <c r="C45" s="15" t="s">
        <v>82</v>
      </c>
      <c r="D45" s="13">
        <v>14.07</v>
      </c>
      <c r="E45" s="13">
        <v>18.260000000000002</v>
      </c>
      <c r="F45" s="13">
        <v>20.78</v>
      </c>
      <c r="G45" s="13">
        <v>23.3</v>
      </c>
      <c r="H45" s="13">
        <v>26.24</v>
      </c>
      <c r="I45" s="13">
        <v>29.18</v>
      </c>
      <c r="J45" s="13">
        <v>32.130000000000003</v>
      </c>
      <c r="K45" s="13">
        <v>40.950000000000003</v>
      </c>
      <c r="L45" s="13">
        <v>49.77</v>
      </c>
      <c r="M45" s="13">
        <v>67.41</v>
      </c>
      <c r="N45" s="13">
        <v>14.49</v>
      </c>
      <c r="O45" s="13">
        <v>5.69</v>
      </c>
    </row>
    <row r="46" spans="2:15" ht="24" customHeight="1">
      <c r="B46" s="14" t="s">
        <v>83</v>
      </c>
      <c r="C46" s="15" t="s">
        <v>84</v>
      </c>
      <c r="D46" s="13">
        <v>14.07</v>
      </c>
      <c r="E46" s="13">
        <v>18.260000000000002</v>
      </c>
      <c r="F46" s="13">
        <v>20.78</v>
      </c>
      <c r="G46" s="13">
        <v>23.3</v>
      </c>
      <c r="H46" s="13">
        <v>26.24</v>
      </c>
      <c r="I46" s="13">
        <v>29.18</v>
      </c>
      <c r="J46" s="13">
        <v>32.130000000000003</v>
      </c>
      <c r="K46" s="13">
        <v>40.950000000000003</v>
      </c>
      <c r="L46" s="13">
        <v>49.77</v>
      </c>
      <c r="M46" s="13">
        <v>67.41</v>
      </c>
      <c r="N46" s="13">
        <v>14.49</v>
      </c>
      <c r="O46" s="13">
        <v>5.69</v>
      </c>
    </row>
    <row r="47" spans="2:15" ht="24" customHeight="1">
      <c r="B47" s="11" t="s">
        <v>85</v>
      </c>
      <c r="C47" s="12" t="s">
        <v>86</v>
      </c>
      <c r="D47" s="13">
        <v>9.9600000000000009</v>
      </c>
      <c r="E47" s="13">
        <v>12.67</v>
      </c>
      <c r="F47" s="13">
        <v>14.31</v>
      </c>
      <c r="G47" s="13">
        <v>15.95</v>
      </c>
      <c r="H47" s="13">
        <v>17.829999999999998</v>
      </c>
      <c r="I47" s="13">
        <v>19.72</v>
      </c>
      <c r="J47" s="13">
        <v>21.63</v>
      </c>
      <c r="K47" s="13">
        <v>27.33</v>
      </c>
      <c r="L47" s="13">
        <v>33.03</v>
      </c>
      <c r="M47" s="13">
        <v>44.43</v>
      </c>
      <c r="N47" s="13">
        <v>10.23</v>
      </c>
      <c r="O47" s="13">
        <v>2.4500000000000002</v>
      </c>
    </row>
    <row r="48" spans="2:15" ht="24" customHeight="1">
      <c r="B48" s="14" t="s">
        <v>87</v>
      </c>
      <c r="C48" s="15" t="s">
        <v>88</v>
      </c>
      <c r="D48" s="13">
        <v>14.07</v>
      </c>
      <c r="E48" s="13">
        <v>18.260000000000002</v>
      </c>
      <c r="F48" s="13">
        <v>20.78</v>
      </c>
      <c r="G48" s="13">
        <v>23.3</v>
      </c>
      <c r="H48" s="13">
        <v>26.24</v>
      </c>
      <c r="I48" s="13">
        <v>29.18</v>
      </c>
      <c r="J48" s="13">
        <v>32.130000000000003</v>
      </c>
      <c r="K48" s="13">
        <v>40.950000000000003</v>
      </c>
      <c r="L48" s="13">
        <v>49.77</v>
      </c>
      <c r="M48" s="13">
        <v>67.41</v>
      </c>
      <c r="N48" s="13">
        <v>14.49</v>
      </c>
      <c r="O48" s="13">
        <v>5.69</v>
      </c>
    </row>
    <row r="49" spans="2:16" ht="24" customHeight="1">
      <c r="B49" s="11" t="s">
        <v>89</v>
      </c>
      <c r="C49" s="12" t="s">
        <v>90</v>
      </c>
      <c r="D49" s="13">
        <v>11.87</v>
      </c>
      <c r="E49" s="13">
        <v>16.059999999999999</v>
      </c>
      <c r="F49" s="13">
        <v>18.579999999999998</v>
      </c>
      <c r="G49" s="13">
        <v>21.1</v>
      </c>
      <c r="H49" s="13">
        <v>24.04</v>
      </c>
      <c r="I49" s="13">
        <v>26.98</v>
      </c>
      <c r="J49" s="13">
        <v>29.93</v>
      </c>
      <c r="K49" s="13">
        <v>38.75</v>
      </c>
      <c r="L49" s="13">
        <v>47.57</v>
      </c>
      <c r="M49" s="13">
        <v>65.209999999999994</v>
      </c>
      <c r="N49" s="13">
        <v>12.29</v>
      </c>
      <c r="O49" s="13">
        <v>3.49</v>
      </c>
    </row>
    <row r="50" spans="2:16" ht="24" customHeight="1">
      <c r="B50" s="14" t="s">
        <v>91</v>
      </c>
      <c r="C50" s="15" t="s">
        <v>92</v>
      </c>
      <c r="D50" s="13">
        <v>14.07</v>
      </c>
      <c r="E50" s="13">
        <v>18.260000000000002</v>
      </c>
      <c r="F50" s="13">
        <v>20.78</v>
      </c>
      <c r="G50" s="13">
        <v>23.3</v>
      </c>
      <c r="H50" s="13">
        <v>26.24</v>
      </c>
      <c r="I50" s="13">
        <v>29.18</v>
      </c>
      <c r="J50" s="13">
        <v>32.130000000000003</v>
      </c>
      <c r="K50" s="13">
        <v>40.950000000000003</v>
      </c>
      <c r="L50" s="13">
        <v>49.77</v>
      </c>
      <c r="M50" s="13">
        <v>67.41</v>
      </c>
      <c r="N50" s="13">
        <v>14.49</v>
      </c>
      <c r="O50" s="13">
        <v>5.69</v>
      </c>
    </row>
    <row r="51" spans="2:16" ht="24" customHeight="1">
      <c r="B51" s="14" t="s">
        <v>93</v>
      </c>
      <c r="C51" s="15" t="s">
        <v>94</v>
      </c>
      <c r="D51" s="13">
        <v>14.07</v>
      </c>
      <c r="E51" s="13">
        <v>18.260000000000002</v>
      </c>
      <c r="F51" s="13">
        <v>20.78</v>
      </c>
      <c r="G51" s="13">
        <v>23.3</v>
      </c>
      <c r="H51" s="13">
        <v>26.24</v>
      </c>
      <c r="I51" s="13">
        <v>29.18</v>
      </c>
      <c r="J51" s="13">
        <v>32.130000000000003</v>
      </c>
      <c r="K51" s="13">
        <v>40.950000000000003</v>
      </c>
      <c r="L51" s="13">
        <v>49.77</v>
      </c>
      <c r="M51" s="13">
        <v>67.41</v>
      </c>
      <c r="N51" s="13">
        <v>14.49</v>
      </c>
      <c r="O51" s="13">
        <v>5.69</v>
      </c>
    </row>
    <row r="52" spans="2:16" ht="24" customHeight="1">
      <c r="B52" s="14" t="s">
        <v>95</v>
      </c>
      <c r="C52" s="15" t="s">
        <v>96</v>
      </c>
      <c r="D52" s="13">
        <v>14.07</v>
      </c>
      <c r="E52" s="13">
        <v>18.260000000000002</v>
      </c>
      <c r="F52" s="13">
        <v>20.78</v>
      </c>
      <c r="G52" s="13">
        <v>23.3</v>
      </c>
      <c r="H52" s="13">
        <v>26.24</v>
      </c>
      <c r="I52" s="13">
        <v>29.18</v>
      </c>
      <c r="J52" s="13">
        <v>32.130000000000003</v>
      </c>
      <c r="K52" s="13">
        <v>40.950000000000003</v>
      </c>
      <c r="L52" s="13">
        <v>49.77</v>
      </c>
      <c r="M52" s="13">
        <v>67.41</v>
      </c>
      <c r="N52" s="13">
        <v>14.49</v>
      </c>
      <c r="O52" s="13">
        <v>5.69</v>
      </c>
    </row>
    <row r="53" spans="2:16" ht="24" customHeight="1">
      <c r="B53" s="14" t="s">
        <v>97</v>
      </c>
      <c r="C53" s="15" t="s">
        <v>98</v>
      </c>
      <c r="D53" s="13">
        <v>14.07</v>
      </c>
      <c r="E53" s="13">
        <v>18.260000000000002</v>
      </c>
      <c r="F53" s="13">
        <v>20.78</v>
      </c>
      <c r="G53" s="13">
        <v>23.3</v>
      </c>
      <c r="H53" s="13">
        <v>26.24</v>
      </c>
      <c r="I53" s="13">
        <v>29.18</v>
      </c>
      <c r="J53" s="13">
        <v>32.130000000000003</v>
      </c>
      <c r="K53" s="13">
        <v>40.950000000000003</v>
      </c>
      <c r="L53" s="13">
        <v>49.77</v>
      </c>
      <c r="M53" s="13">
        <v>67.41</v>
      </c>
      <c r="N53" s="13">
        <v>14.49</v>
      </c>
      <c r="O53" s="13">
        <v>5.69</v>
      </c>
    </row>
    <row r="54" spans="2:16" ht="15" customHeight="1">
      <c r="B54" s="18" t="s">
        <v>105</v>
      </c>
      <c r="C54" s="19"/>
      <c r="D54" s="20"/>
      <c r="E54" s="20"/>
      <c r="F54" s="21"/>
      <c r="G54" s="21"/>
      <c r="H54" s="22"/>
      <c r="I54" s="23"/>
      <c r="J54" s="23"/>
      <c r="K54" s="23"/>
      <c r="L54" s="23"/>
      <c r="M54" s="23"/>
      <c r="N54" s="23"/>
      <c r="O54" s="23"/>
      <c r="P54" s="23"/>
    </row>
    <row r="55" spans="2:16" ht="15" customHeight="1">
      <c r="B55" s="18" t="s">
        <v>106</v>
      </c>
      <c r="C55" s="19"/>
      <c r="D55" s="19"/>
      <c r="E55" s="19"/>
      <c r="F55" s="19"/>
      <c r="G55" s="19"/>
      <c r="H55" s="19"/>
      <c r="I55" s="23"/>
      <c r="J55" s="23"/>
      <c r="K55" s="24"/>
      <c r="L55" s="24"/>
      <c r="M55" s="24"/>
      <c r="N55" s="24"/>
      <c r="O55" s="24"/>
      <c r="P55" s="24"/>
    </row>
    <row r="56" spans="2:16" ht="15" customHeight="1">
      <c r="B56" s="18" t="s">
        <v>107</v>
      </c>
      <c r="C56" s="25"/>
      <c r="D56" s="25"/>
      <c r="E56" s="25"/>
      <c r="F56" s="25"/>
      <c r="G56" s="25"/>
      <c r="H56" s="25"/>
      <c r="I56" s="23"/>
      <c r="J56" s="23"/>
      <c r="K56" s="24"/>
      <c r="L56" s="24"/>
      <c r="M56" s="24"/>
      <c r="N56" s="24"/>
      <c r="O56" s="24"/>
      <c r="P56" s="24"/>
    </row>
    <row r="57" spans="2:16" ht="24" customHeight="1">
      <c r="B57" s="18" t="s">
        <v>99</v>
      </c>
      <c r="C57" s="18"/>
      <c r="D57" s="24"/>
      <c r="E57" s="24"/>
      <c r="F57" s="24"/>
      <c r="G57" s="24"/>
      <c r="H57" s="24"/>
      <c r="I57" s="23"/>
      <c r="J57" s="23"/>
      <c r="K57" s="24"/>
      <c r="L57" s="24"/>
      <c r="M57" s="24"/>
      <c r="N57" s="24"/>
      <c r="O57" s="24"/>
      <c r="P57" s="24"/>
    </row>
    <row r="58" spans="2:16" ht="22.5" customHeight="1">
      <c r="B58" s="88" t="s">
        <v>108</v>
      </c>
      <c r="C58" s="89"/>
      <c r="D58" s="89"/>
      <c r="E58" s="89"/>
      <c r="F58" s="89"/>
      <c r="G58" s="89"/>
      <c r="H58" s="90"/>
      <c r="I58" s="17"/>
      <c r="J58" s="17"/>
    </row>
    <row r="59" spans="2:16" ht="22.5" customHeight="1">
      <c r="B59" s="72" t="s">
        <v>100</v>
      </c>
      <c r="C59" s="73"/>
      <c r="D59" s="74"/>
      <c r="E59" s="75">
        <v>50</v>
      </c>
      <c r="F59" s="76"/>
      <c r="G59" s="76"/>
      <c r="H59" s="77"/>
      <c r="I59" s="17"/>
      <c r="J59" s="17"/>
    </row>
    <row r="60" spans="2:16" ht="66" customHeight="1">
      <c r="B60" s="72" t="s">
        <v>109</v>
      </c>
      <c r="C60" s="73"/>
      <c r="D60" s="74"/>
      <c r="E60" s="78" t="s">
        <v>110</v>
      </c>
      <c r="F60" s="79"/>
      <c r="G60" s="79"/>
      <c r="H60" s="80"/>
      <c r="I60" s="17"/>
      <c r="J60" s="17"/>
    </row>
    <row r="61" spans="2:16" ht="59.25" customHeight="1">
      <c r="B61" s="72" t="s">
        <v>111</v>
      </c>
      <c r="C61" s="73"/>
      <c r="D61" s="74"/>
      <c r="E61" s="78" t="s">
        <v>112</v>
      </c>
      <c r="F61" s="79"/>
      <c r="G61" s="79"/>
      <c r="H61" s="80"/>
    </row>
    <row r="62" spans="2:16" ht="35.25" customHeight="1">
      <c r="B62" s="72" t="s">
        <v>113</v>
      </c>
      <c r="C62" s="73"/>
      <c r="D62" s="74"/>
      <c r="E62" s="78" t="s">
        <v>114</v>
      </c>
      <c r="F62" s="79"/>
      <c r="G62" s="79"/>
      <c r="H62" s="80"/>
    </row>
    <row r="63" spans="2:16" ht="22.5" customHeight="1">
      <c r="B63" s="72" t="s">
        <v>102</v>
      </c>
      <c r="C63" s="73"/>
      <c r="D63" s="74"/>
      <c r="E63" s="75">
        <v>0</v>
      </c>
      <c r="F63" s="76"/>
      <c r="G63" s="76"/>
      <c r="H63" s="77"/>
    </row>
    <row r="64" spans="2:16" ht="22.5" customHeight="1">
      <c r="B64" s="72" t="s">
        <v>115</v>
      </c>
      <c r="C64" s="73"/>
      <c r="D64" s="74"/>
      <c r="E64" s="75">
        <v>100</v>
      </c>
      <c r="F64" s="76"/>
      <c r="G64" s="76"/>
      <c r="H64" s="77"/>
      <c r="J64" s="17"/>
    </row>
    <row r="65" spans="2:10" ht="54.75" customHeight="1">
      <c r="B65" s="72" t="s">
        <v>116</v>
      </c>
      <c r="C65" s="73"/>
      <c r="D65" s="74"/>
      <c r="E65" s="78" t="s">
        <v>117</v>
      </c>
      <c r="F65" s="79"/>
      <c r="G65" s="79"/>
      <c r="H65" s="80"/>
    </row>
    <row r="66" spans="2:10" ht="22.5" customHeight="1">
      <c r="B66" s="72" t="s">
        <v>101</v>
      </c>
      <c r="C66" s="73"/>
      <c r="D66" s="74"/>
      <c r="E66" s="81">
        <v>12.85</v>
      </c>
      <c r="F66" s="82"/>
      <c r="G66" s="82"/>
      <c r="H66" s="83"/>
      <c r="J66" s="17"/>
    </row>
    <row r="67" spans="2:10" ht="22.5" customHeight="1">
      <c r="B67" s="72" t="s">
        <v>118</v>
      </c>
      <c r="C67" s="73"/>
      <c r="D67" s="74"/>
      <c r="E67" s="81" t="s">
        <v>119</v>
      </c>
      <c r="F67" s="82"/>
      <c r="G67" s="82"/>
      <c r="H67" s="83"/>
      <c r="J67" s="17"/>
    </row>
    <row r="68" spans="2:10" ht="22.5" customHeight="1">
      <c r="B68" s="72" t="s">
        <v>120</v>
      </c>
      <c r="C68" s="73"/>
      <c r="D68" s="74"/>
      <c r="E68" s="75">
        <v>30</v>
      </c>
      <c r="F68" s="76"/>
      <c r="G68" s="76"/>
      <c r="H68" s="77"/>
      <c r="J68" s="17"/>
    </row>
    <row r="69" spans="2:10" ht="24" customHeight="1">
      <c r="B69" s="16" t="s">
        <v>121</v>
      </c>
    </row>
    <row r="70" spans="2:10" ht="24" customHeight="1"/>
    <row r="71" spans="2:10" ht="24" customHeight="1">
      <c r="B71" s="16"/>
    </row>
    <row r="72" spans="2:10" ht="24" customHeight="1"/>
    <row r="73" spans="2:10" ht="24" customHeight="1"/>
    <row r="74" spans="2:10" ht="24" customHeight="1"/>
    <row r="75" spans="2:10" ht="24" customHeight="1"/>
    <row r="76" spans="2:10" ht="24" customHeight="1"/>
    <row r="77" spans="2:10" ht="24" customHeight="1"/>
    <row r="78" spans="2:10" ht="24" customHeight="1"/>
    <row r="79" spans="2:10" ht="24" customHeight="1"/>
    <row r="80" spans="2:1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row r="92" ht="24" customHeight="1"/>
    <row r="93" ht="24" customHeight="1"/>
    <row r="94" ht="24" customHeight="1"/>
    <row r="95" ht="24" customHeight="1"/>
    <row r="96" ht="24" customHeight="1"/>
    <row r="97" ht="24" customHeight="1"/>
    <row r="98" ht="24" customHeight="1"/>
    <row r="99" ht="24" customHeight="1"/>
    <row r="100" ht="24" customHeight="1"/>
    <row r="101" ht="24" customHeight="1"/>
  </sheetData>
  <pageMargins left="0.20833333333333334" right="0.20833333333333334" top="0.20833333333333334" bottom="0.20833333333333334" header="0.20833333333333334" footer="0.20833333333333334"/>
  <pageSetup paperSize="9" scale="4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C2D5-3064-467E-AFCD-60B442A5C79E}">
  <sheetPr>
    <pageSetUpPr fitToPage="1"/>
  </sheetPr>
  <dimension ref="B3:AB101"/>
  <sheetViews>
    <sheetView topLeftCell="A12" workbookViewId="0">
      <selection activeCell="D16" sqref="D16:O53"/>
    </sheetView>
  </sheetViews>
  <sheetFormatPr defaultColWidth="9.140625" defaultRowHeight="15"/>
  <cols>
    <col min="1" max="1" width="3.85546875" style="3" customWidth="1"/>
    <col min="2" max="2" width="5" style="3" customWidth="1"/>
    <col min="3" max="3" width="31.5703125" style="3" customWidth="1"/>
    <col min="4" max="52" width="16.7109375" style="3" customWidth="1"/>
    <col min="53" max="16384" width="9.140625" style="3"/>
  </cols>
  <sheetData>
    <row r="3" spans="2:28" ht="37.5">
      <c r="B3" s="1" t="s">
        <v>0</v>
      </c>
      <c r="C3" s="2"/>
      <c r="D3" s="2"/>
      <c r="E3" s="2"/>
      <c r="F3" s="2"/>
      <c r="G3" s="2"/>
      <c r="H3" s="2"/>
      <c r="I3" s="2"/>
      <c r="J3" s="2"/>
      <c r="K3" s="2"/>
    </row>
    <row r="5" spans="2:28" ht="24.75" customHeight="1">
      <c r="C5" s="4" t="s">
        <v>1</v>
      </c>
      <c r="D5" s="5" t="s">
        <v>122</v>
      </c>
    </row>
    <row r="6" spans="2:28" ht="24" customHeight="1">
      <c r="C6" s="4" t="s">
        <v>2</v>
      </c>
      <c r="D6" s="6" t="s">
        <v>3</v>
      </c>
    </row>
    <row r="7" spans="2:28" ht="24" customHeight="1">
      <c r="C7" s="4" t="s">
        <v>4</v>
      </c>
      <c r="D7" s="7" t="s">
        <v>104</v>
      </c>
    </row>
    <row r="8" spans="2:28" ht="24" customHeight="1"/>
    <row r="9" spans="2:28" ht="24" customHeight="1">
      <c r="B9" s="8" t="s">
        <v>6</v>
      </c>
    </row>
    <row r="10" spans="2:28" ht="24" customHeight="1">
      <c r="B10" s="8" t="s">
        <v>137</v>
      </c>
    </row>
    <row r="11" spans="2:28" ht="24" customHeight="1"/>
    <row r="12" spans="2:28" ht="24" customHeight="1">
      <c r="B12" s="9" t="s">
        <v>7</v>
      </c>
    </row>
    <row r="13" spans="2:28" ht="24" customHeight="1">
      <c r="B13" s="107" t="s">
        <v>8</v>
      </c>
      <c r="C13" s="108"/>
      <c r="D13" s="108"/>
      <c r="E13" s="108"/>
      <c r="F13" s="108"/>
      <c r="G13" s="108"/>
      <c r="H13" s="108"/>
      <c r="I13" s="108"/>
      <c r="J13" s="108"/>
      <c r="K13" s="108"/>
      <c r="L13" s="108"/>
      <c r="M13" s="108"/>
      <c r="N13" s="108"/>
      <c r="O13" s="109"/>
    </row>
    <row r="14" spans="2:28" ht="24" customHeight="1">
      <c r="B14" s="110" t="s">
        <v>9</v>
      </c>
      <c r="C14" s="111"/>
      <c r="D14" s="100" t="s">
        <v>10</v>
      </c>
      <c r="E14" s="100" t="s">
        <v>11</v>
      </c>
      <c r="F14" s="100" t="s">
        <v>12</v>
      </c>
      <c r="G14" s="100" t="s">
        <v>13</v>
      </c>
      <c r="H14" s="100" t="s">
        <v>14</v>
      </c>
      <c r="I14" s="100" t="s">
        <v>15</v>
      </c>
      <c r="J14" s="100" t="s">
        <v>16</v>
      </c>
      <c r="K14" s="100" t="s">
        <v>17</v>
      </c>
      <c r="L14" s="100" t="s">
        <v>18</v>
      </c>
      <c r="M14" s="100" t="s">
        <v>19</v>
      </c>
      <c r="N14" s="102" t="s">
        <v>20</v>
      </c>
      <c r="O14" s="103"/>
    </row>
    <row r="15" spans="2:28" ht="24" customHeight="1">
      <c r="B15" s="112"/>
      <c r="C15" s="113"/>
      <c r="D15" s="101"/>
      <c r="E15" s="101"/>
      <c r="F15" s="101"/>
      <c r="G15" s="101"/>
      <c r="H15" s="101"/>
      <c r="I15" s="101"/>
      <c r="J15" s="101"/>
      <c r="K15" s="101"/>
      <c r="L15" s="101"/>
      <c r="M15" s="101"/>
      <c r="N15" s="10" t="s">
        <v>21</v>
      </c>
      <c r="O15" s="10" t="s">
        <v>22</v>
      </c>
    </row>
    <row r="16" spans="2:28" ht="24" customHeight="1">
      <c r="B16" s="11" t="s">
        <v>23</v>
      </c>
      <c r="C16" s="12" t="s">
        <v>24</v>
      </c>
      <c r="D16" s="13">
        <v>7.51</v>
      </c>
      <c r="E16" s="13">
        <v>8.43</v>
      </c>
      <c r="F16" s="13">
        <v>8.98</v>
      </c>
      <c r="G16" s="13">
        <v>9.5299999999999994</v>
      </c>
      <c r="H16" s="13">
        <v>10.18</v>
      </c>
      <c r="I16" s="13">
        <v>10.84</v>
      </c>
      <c r="J16" s="13">
        <v>11.5</v>
      </c>
      <c r="K16" s="13">
        <v>13.44</v>
      </c>
      <c r="L16" s="13">
        <v>15.38</v>
      </c>
      <c r="M16" s="13">
        <v>19.27</v>
      </c>
      <c r="N16" s="13">
        <v>7.61</v>
      </c>
      <c r="O16" s="13">
        <v>1.2</v>
      </c>
      <c r="Q16" s="26"/>
      <c r="R16" s="26"/>
      <c r="S16" s="26"/>
      <c r="T16" s="26"/>
      <c r="U16" s="26"/>
      <c r="V16" s="26"/>
      <c r="W16" s="26"/>
      <c r="X16" s="26"/>
      <c r="Y16" s="26"/>
      <c r="Z16" s="26"/>
      <c r="AA16" s="26"/>
      <c r="AB16" s="26"/>
    </row>
    <row r="17" spans="2:28" ht="24" customHeight="1">
      <c r="B17" s="14" t="s">
        <v>25</v>
      </c>
      <c r="C17" s="15" t="s">
        <v>26</v>
      </c>
      <c r="D17" s="13">
        <v>8.0299999999999994</v>
      </c>
      <c r="E17" s="13">
        <v>9.17</v>
      </c>
      <c r="F17" s="13">
        <v>9.85</v>
      </c>
      <c r="G17" s="13">
        <v>10.54</v>
      </c>
      <c r="H17" s="13">
        <v>11.33</v>
      </c>
      <c r="I17" s="13">
        <v>12.13</v>
      </c>
      <c r="J17" s="13">
        <v>12.9</v>
      </c>
      <c r="K17" s="13">
        <v>15.27</v>
      </c>
      <c r="L17" s="13">
        <v>17.649999999999999</v>
      </c>
      <c r="M17" s="13">
        <v>22.4</v>
      </c>
      <c r="N17" s="13">
        <v>8.14</v>
      </c>
      <c r="O17" s="13">
        <v>1.34</v>
      </c>
      <c r="Q17" s="26"/>
      <c r="R17" s="26"/>
      <c r="S17" s="26"/>
      <c r="T17" s="26"/>
      <c r="U17" s="26"/>
      <c r="V17" s="26"/>
      <c r="W17" s="26"/>
      <c r="X17" s="26"/>
      <c r="Y17" s="26"/>
      <c r="Z17" s="26"/>
      <c r="AA17" s="26"/>
      <c r="AB17" s="26"/>
    </row>
    <row r="18" spans="2:28" ht="24" customHeight="1">
      <c r="B18" s="14" t="s">
        <v>27</v>
      </c>
      <c r="C18" s="15" t="s">
        <v>28</v>
      </c>
      <c r="D18" s="13">
        <v>8.0299999999999994</v>
      </c>
      <c r="E18" s="13">
        <v>9.17</v>
      </c>
      <c r="F18" s="13">
        <v>9.85</v>
      </c>
      <c r="G18" s="13">
        <v>10.54</v>
      </c>
      <c r="H18" s="13">
        <v>11.33</v>
      </c>
      <c r="I18" s="13">
        <v>12.13</v>
      </c>
      <c r="J18" s="13">
        <v>12.9</v>
      </c>
      <c r="K18" s="13">
        <v>15.27</v>
      </c>
      <c r="L18" s="13">
        <v>17.649999999999999</v>
      </c>
      <c r="M18" s="13">
        <v>22.4</v>
      </c>
      <c r="N18" s="13">
        <v>8.14</v>
      </c>
      <c r="O18" s="13">
        <v>1.34</v>
      </c>
      <c r="Q18" s="26"/>
      <c r="R18" s="26"/>
      <c r="S18" s="26"/>
      <c r="T18" s="26"/>
      <c r="U18" s="26"/>
      <c r="V18" s="26"/>
      <c r="W18" s="26"/>
      <c r="X18" s="26"/>
      <c r="Y18" s="26"/>
      <c r="Z18" s="26"/>
      <c r="AA18" s="26"/>
      <c r="AB18" s="26"/>
    </row>
    <row r="19" spans="2:28" ht="24" customHeight="1">
      <c r="B19" s="14" t="s">
        <v>29</v>
      </c>
      <c r="C19" s="15" t="s">
        <v>30</v>
      </c>
      <c r="D19" s="13">
        <v>8.0299999999999994</v>
      </c>
      <c r="E19" s="13">
        <v>9.17</v>
      </c>
      <c r="F19" s="13">
        <v>9.85</v>
      </c>
      <c r="G19" s="13">
        <v>10.54</v>
      </c>
      <c r="H19" s="13">
        <v>11.33</v>
      </c>
      <c r="I19" s="13">
        <v>12.13</v>
      </c>
      <c r="J19" s="13">
        <v>12.9</v>
      </c>
      <c r="K19" s="13">
        <v>15.27</v>
      </c>
      <c r="L19" s="13">
        <v>17.649999999999999</v>
      </c>
      <c r="M19" s="13">
        <v>22.4</v>
      </c>
      <c r="N19" s="13">
        <v>8.14</v>
      </c>
      <c r="O19" s="13">
        <v>1.34</v>
      </c>
      <c r="Q19" s="26"/>
      <c r="R19" s="26"/>
      <c r="S19" s="26"/>
      <c r="T19" s="26"/>
      <c r="U19" s="26"/>
      <c r="V19" s="26"/>
      <c r="W19" s="26"/>
      <c r="X19" s="26"/>
      <c r="Y19" s="26"/>
      <c r="Z19" s="26"/>
      <c r="AA19" s="26"/>
      <c r="AB19" s="26"/>
    </row>
    <row r="20" spans="2:28" ht="24" customHeight="1">
      <c r="B20" s="14" t="s">
        <v>31</v>
      </c>
      <c r="C20" s="15" t="s">
        <v>32</v>
      </c>
      <c r="D20" s="13">
        <v>8.0299999999999994</v>
      </c>
      <c r="E20" s="13">
        <v>9.17</v>
      </c>
      <c r="F20" s="13">
        <v>9.85</v>
      </c>
      <c r="G20" s="13">
        <v>10.54</v>
      </c>
      <c r="H20" s="13">
        <v>11.33</v>
      </c>
      <c r="I20" s="13">
        <v>12.13</v>
      </c>
      <c r="J20" s="13">
        <v>12.9</v>
      </c>
      <c r="K20" s="13">
        <v>15.27</v>
      </c>
      <c r="L20" s="13">
        <v>17.649999999999999</v>
      </c>
      <c r="M20" s="13">
        <v>22.4</v>
      </c>
      <c r="N20" s="13">
        <v>8.14</v>
      </c>
      <c r="O20" s="13">
        <v>1.34</v>
      </c>
      <c r="Q20" s="26"/>
      <c r="R20" s="26"/>
      <c r="S20" s="26"/>
      <c r="T20" s="26"/>
      <c r="U20" s="26"/>
      <c r="V20" s="26"/>
      <c r="W20" s="26"/>
      <c r="X20" s="26"/>
      <c r="Y20" s="26"/>
      <c r="Z20" s="26"/>
      <c r="AA20" s="26"/>
      <c r="AB20" s="26"/>
    </row>
    <row r="21" spans="2:28" ht="24" customHeight="1">
      <c r="B21" s="14" t="s">
        <v>33</v>
      </c>
      <c r="C21" s="15" t="s">
        <v>34</v>
      </c>
      <c r="D21" s="13">
        <v>8.0299999999999994</v>
      </c>
      <c r="E21" s="13">
        <v>9.17</v>
      </c>
      <c r="F21" s="13">
        <v>9.85</v>
      </c>
      <c r="G21" s="13">
        <v>10.54</v>
      </c>
      <c r="H21" s="13">
        <v>11.33</v>
      </c>
      <c r="I21" s="13">
        <v>12.13</v>
      </c>
      <c r="J21" s="13">
        <v>12.9</v>
      </c>
      <c r="K21" s="13">
        <v>15.27</v>
      </c>
      <c r="L21" s="13">
        <v>17.649999999999999</v>
      </c>
      <c r="M21" s="13">
        <v>22.4</v>
      </c>
      <c r="N21" s="13">
        <v>8.14</v>
      </c>
      <c r="O21" s="13">
        <v>1.34</v>
      </c>
      <c r="Q21" s="26"/>
      <c r="R21" s="26"/>
      <c r="S21" s="26"/>
      <c r="T21" s="26"/>
      <c r="U21" s="26"/>
      <c r="V21" s="26"/>
      <c r="W21" s="26"/>
      <c r="X21" s="26"/>
      <c r="Y21" s="26"/>
      <c r="Z21" s="26"/>
      <c r="AA21" s="26"/>
      <c r="AB21" s="26"/>
    </row>
    <row r="22" spans="2:28" ht="24" customHeight="1">
      <c r="B22" s="14" t="s">
        <v>35</v>
      </c>
      <c r="C22" s="15" t="s">
        <v>36</v>
      </c>
      <c r="D22" s="13">
        <v>8.0299999999999994</v>
      </c>
      <c r="E22" s="13">
        <v>9.17</v>
      </c>
      <c r="F22" s="13">
        <v>9.85</v>
      </c>
      <c r="G22" s="13">
        <v>10.54</v>
      </c>
      <c r="H22" s="13">
        <v>11.33</v>
      </c>
      <c r="I22" s="13">
        <v>12.13</v>
      </c>
      <c r="J22" s="13">
        <v>12.9</v>
      </c>
      <c r="K22" s="13">
        <v>15.27</v>
      </c>
      <c r="L22" s="13">
        <v>17.649999999999999</v>
      </c>
      <c r="M22" s="13">
        <v>22.4</v>
      </c>
      <c r="N22" s="13">
        <v>8.14</v>
      </c>
      <c r="O22" s="13">
        <v>1.34</v>
      </c>
      <c r="Q22" s="26"/>
      <c r="R22" s="26"/>
      <c r="S22" s="26"/>
      <c r="T22" s="26"/>
      <c r="U22" s="26"/>
      <c r="V22" s="26"/>
      <c r="W22" s="26"/>
      <c r="X22" s="26"/>
      <c r="Y22" s="26"/>
      <c r="Z22" s="26"/>
      <c r="AA22" s="26"/>
      <c r="AB22" s="26"/>
    </row>
    <row r="23" spans="2:28" ht="24" customHeight="1">
      <c r="B23" s="14" t="s">
        <v>37</v>
      </c>
      <c r="C23" s="15" t="s">
        <v>38</v>
      </c>
      <c r="D23" s="13">
        <v>8.0299999999999994</v>
      </c>
      <c r="E23" s="13">
        <v>9.17</v>
      </c>
      <c r="F23" s="13">
        <v>9.85</v>
      </c>
      <c r="G23" s="13">
        <v>10.54</v>
      </c>
      <c r="H23" s="13">
        <v>11.33</v>
      </c>
      <c r="I23" s="13">
        <v>12.13</v>
      </c>
      <c r="J23" s="13">
        <v>12.9</v>
      </c>
      <c r="K23" s="13">
        <v>15.27</v>
      </c>
      <c r="L23" s="13">
        <v>17.649999999999999</v>
      </c>
      <c r="M23" s="13">
        <v>22.4</v>
      </c>
      <c r="N23" s="13">
        <v>8.14</v>
      </c>
      <c r="O23" s="13">
        <v>1.34</v>
      </c>
      <c r="Q23" s="26"/>
      <c r="R23" s="26"/>
      <c r="S23" s="26"/>
      <c r="T23" s="26"/>
      <c r="U23" s="26"/>
      <c r="V23" s="26"/>
      <c r="W23" s="26"/>
      <c r="X23" s="26"/>
      <c r="Y23" s="26"/>
      <c r="Z23" s="26"/>
      <c r="AA23" s="26"/>
      <c r="AB23" s="26"/>
    </row>
    <row r="24" spans="2:28" ht="24" customHeight="1">
      <c r="B24" s="14" t="s">
        <v>39</v>
      </c>
      <c r="C24" s="15" t="s">
        <v>40</v>
      </c>
      <c r="D24" s="13">
        <v>13.52</v>
      </c>
      <c r="E24" s="13">
        <v>15.85</v>
      </c>
      <c r="F24" s="13">
        <v>17.25</v>
      </c>
      <c r="G24" s="13">
        <v>18.64</v>
      </c>
      <c r="H24" s="13">
        <v>20.29</v>
      </c>
      <c r="I24" s="13">
        <v>21.94</v>
      </c>
      <c r="J24" s="13">
        <v>23.54</v>
      </c>
      <c r="K24" s="13">
        <v>28.43</v>
      </c>
      <c r="L24" s="13">
        <v>33.32</v>
      </c>
      <c r="M24" s="13">
        <v>43.1</v>
      </c>
      <c r="N24" s="13">
        <v>13.76</v>
      </c>
      <c r="O24" s="13">
        <v>4.38</v>
      </c>
      <c r="Q24" s="26"/>
      <c r="R24" s="26"/>
      <c r="S24" s="26"/>
      <c r="T24" s="26"/>
      <c r="U24" s="26"/>
      <c r="V24" s="26"/>
      <c r="W24" s="26"/>
      <c r="X24" s="26"/>
      <c r="Y24" s="26"/>
      <c r="Z24" s="26"/>
      <c r="AA24" s="26"/>
      <c r="AB24" s="26"/>
    </row>
    <row r="25" spans="2:28" ht="24" customHeight="1">
      <c r="B25" s="11" t="s">
        <v>41</v>
      </c>
      <c r="C25" s="12" t="s">
        <v>42</v>
      </c>
      <c r="D25" s="13">
        <v>5.73</v>
      </c>
      <c r="E25" s="13">
        <v>6.77</v>
      </c>
      <c r="F25" s="13">
        <v>6.84</v>
      </c>
      <c r="G25" s="13">
        <v>6.9</v>
      </c>
      <c r="H25" s="13">
        <v>6.93</v>
      </c>
      <c r="I25" s="13">
        <v>6.97</v>
      </c>
      <c r="J25" s="13">
        <v>7.39</v>
      </c>
      <c r="K25" s="13">
        <v>7.95</v>
      </c>
      <c r="L25" s="13">
        <v>9.5</v>
      </c>
      <c r="M25" s="13">
        <v>9.91</v>
      </c>
      <c r="N25" s="13">
        <v>7.02</v>
      </c>
      <c r="O25" s="13">
        <v>0.81</v>
      </c>
      <c r="Q25" s="26"/>
      <c r="R25" s="26"/>
      <c r="S25" s="26"/>
      <c r="T25" s="26"/>
      <c r="U25" s="26"/>
      <c r="V25" s="26"/>
      <c r="W25" s="26"/>
      <c r="X25" s="26"/>
      <c r="Y25" s="26"/>
      <c r="Z25" s="26"/>
      <c r="AA25" s="26"/>
      <c r="AB25" s="26"/>
    </row>
    <row r="26" spans="2:28" ht="24" customHeight="1">
      <c r="B26" s="14" t="s">
        <v>43</v>
      </c>
      <c r="C26" s="15" t="s">
        <v>44</v>
      </c>
      <c r="D26" s="13">
        <v>7.46</v>
      </c>
      <c r="E26" s="13">
        <v>8.0500000000000007</v>
      </c>
      <c r="F26" s="13">
        <v>8.39</v>
      </c>
      <c r="G26" s="13">
        <v>8.73</v>
      </c>
      <c r="H26" s="13">
        <v>9.1300000000000008</v>
      </c>
      <c r="I26" s="13">
        <v>9.5299999999999994</v>
      </c>
      <c r="J26" s="13">
        <v>9.98</v>
      </c>
      <c r="K26" s="13">
        <v>11.2</v>
      </c>
      <c r="L26" s="13">
        <v>12.42</v>
      </c>
      <c r="M26" s="13">
        <v>14.87</v>
      </c>
      <c r="N26" s="13">
        <v>7.53</v>
      </c>
      <c r="O26" s="13">
        <v>0.96</v>
      </c>
      <c r="Q26" s="26"/>
      <c r="R26" s="26"/>
      <c r="S26" s="26"/>
      <c r="T26" s="26"/>
      <c r="U26" s="26"/>
      <c r="V26" s="26"/>
      <c r="W26" s="26"/>
      <c r="X26" s="26"/>
      <c r="Y26" s="26"/>
      <c r="Z26" s="26"/>
      <c r="AA26" s="26"/>
      <c r="AB26" s="26"/>
    </row>
    <row r="27" spans="2:28" ht="24" customHeight="1">
      <c r="B27" s="14" t="s">
        <v>45</v>
      </c>
      <c r="C27" s="15" t="s">
        <v>46</v>
      </c>
      <c r="D27" s="13">
        <v>7.46</v>
      </c>
      <c r="E27" s="13">
        <v>8.0500000000000007</v>
      </c>
      <c r="F27" s="13">
        <v>8.39</v>
      </c>
      <c r="G27" s="13">
        <v>8.73</v>
      </c>
      <c r="H27" s="13">
        <v>9.1300000000000008</v>
      </c>
      <c r="I27" s="13">
        <v>9.5299999999999994</v>
      </c>
      <c r="J27" s="13">
        <v>9.98</v>
      </c>
      <c r="K27" s="13">
        <v>11.2</v>
      </c>
      <c r="L27" s="13">
        <v>12.42</v>
      </c>
      <c r="M27" s="13">
        <v>14.87</v>
      </c>
      <c r="N27" s="13">
        <v>7.53</v>
      </c>
      <c r="O27" s="13">
        <v>0.96</v>
      </c>
      <c r="Q27" s="26"/>
      <c r="R27" s="26"/>
      <c r="S27" s="26"/>
      <c r="T27" s="26"/>
      <c r="U27" s="26"/>
      <c r="V27" s="26"/>
      <c r="W27" s="26"/>
      <c r="X27" s="26"/>
      <c r="Y27" s="26"/>
      <c r="Z27" s="26"/>
      <c r="AA27" s="26"/>
      <c r="AB27" s="26"/>
    </row>
    <row r="28" spans="2:28" ht="24" customHeight="1">
      <c r="B28" s="14" t="s">
        <v>47</v>
      </c>
      <c r="C28" s="15" t="s">
        <v>48</v>
      </c>
      <c r="D28" s="13">
        <v>7.46</v>
      </c>
      <c r="E28" s="13">
        <v>8.0500000000000007</v>
      </c>
      <c r="F28" s="13">
        <v>8.39</v>
      </c>
      <c r="G28" s="13">
        <v>8.73</v>
      </c>
      <c r="H28" s="13">
        <v>9.1300000000000008</v>
      </c>
      <c r="I28" s="13">
        <v>9.5299999999999994</v>
      </c>
      <c r="J28" s="13">
        <v>9.98</v>
      </c>
      <c r="K28" s="13">
        <v>11.2</v>
      </c>
      <c r="L28" s="13">
        <v>12.42</v>
      </c>
      <c r="M28" s="13">
        <v>14.87</v>
      </c>
      <c r="N28" s="13">
        <v>7.53</v>
      </c>
      <c r="O28" s="13">
        <v>0.96</v>
      </c>
      <c r="Q28" s="26"/>
      <c r="R28" s="26"/>
      <c r="S28" s="26"/>
      <c r="T28" s="26"/>
      <c r="U28" s="26"/>
      <c r="V28" s="26"/>
      <c r="W28" s="26"/>
      <c r="X28" s="26"/>
      <c r="Y28" s="26"/>
      <c r="Z28" s="26"/>
      <c r="AA28" s="26"/>
      <c r="AB28" s="26"/>
    </row>
    <row r="29" spans="2:28" ht="24" customHeight="1">
      <c r="B29" s="14" t="s">
        <v>49</v>
      </c>
      <c r="C29" s="15" t="s">
        <v>50</v>
      </c>
      <c r="D29" s="13">
        <v>7.46</v>
      </c>
      <c r="E29" s="13">
        <v>8.0500000000000007</v>
      </c>
      <c r="F29" s="13">
        <v>8.39</v>
      </c>
      <c r="G29" s="13">
        <v>8.73</v>
      </c>
      <c r="H29" s="13">
        <v>9.1300000000000008</v>
      </c>
      <c r="I29" s="13">
        <v>9.5299999999999994</v>
      </c>
      <c r="J29" s="13">
        <v>9.98</v>
      </c>
      <c r="K29" s="13">
        <v>11.2</v>
      </c>
      <c r="L29" s="13">
        <v>12.42</v>
      </c>
      <c r="M29" s="13">
        <v>14.87</v>
      </c>
      <c r="N29" s="13">
        <v>7.53</v>
      </c>
      <c r="O29" s="13">
        <v>0.96</v>
      </c>
      <c r="Q29" s="26"/>
      <c r="R29" s="26"/>
      <c r="S29" s="26"/>
      <c r="T29" s="26"/>
      <c r="U29" s="26"/>
      <c r="V29" s="26"/>
      <c r="W29" s="26"/>
      <c r="X29" s="26"/>
      <c r="Y29" s="26"/>
      <c r="Z29" s="26"/>
      <c r="AA29" s="26"/>
      <c r="AB29" s="26"/>
    </row>
    <row r="30" spans="2:28" ht="24" customHeight="1">
      <c r="B30" s="14" t="s">
        <v>51</v>
      </c>
      <c r="C30" s="15" t="s">
        <v>52</v>
      </c>
      <c r="D30" s="13">
        <v>10.57</v>
      </c>
      <c r="E30" s="13">
        <v>12.45</v>
      </c>
      <c r="F30" s="13">
        <v>13.58</v>
      </c>
      <c r="G30" s="13">
        <v>14.71</v>
      </c>
      <c r="H30" s="13">
        <v>16.010000000000002</v>
      </c>
      <c r="I30" s="13">
        <v>17.3</v>
      </c>
      <c r="J30" s="13">
        <v>18.670000000000002</v>
      </c>
      <c r="K30" s="13">
        <v>22.63</v>
      </c>
      <c r="L30" s="13">
        <v>26.59</v>
      </c>
      <c r="M30" s="13">
        <v>34.51</v>
      </c>
      <c r="N30" s="13">
        <v>10.75</v>
      </c>
      <c r="O30" s="13">
        <v>4.07</v>
      </c>
      <c r="Q30" s="26"/>
      <c r="R30" s="26"/>
      <c r="S30" s="26"/>
      <c r="T30" s="26"/>
      <c r="U30" s="26"/>
      <c r="V30" s="26"/>
      <c r="W30" s="26"/>
      <c r="X30" s="26"/>
      <c r="Y30" s="26"/>
      <c r="Z30" s="26"/>
      <c r="AA30" s="26"/>
      <c r="AB30" s="26"/>
    </row>
    <row r="31" spans="2:28" ht="24" customHeight="1">
      <c r="B31" s="11" t="s">
        <v>53</v>
      </c>
      <c r="C31" s="12" t="s">
        <v>54</v>
      </c>
      <c r="D31" s="13">
        <v>7.51</v>
      </c>
      <c r="E31" s="13">
        <v>8.43</v>
      </c>
      <c r="F31" s="13">
        <v>8.98</v>
      </c>
      <c r="G31" s="13">
        <v>9.5299999999999994</v>
      </c>
      <c r="H31" s="13">
        <v>10.18</v>
      </c>
      <c r="I31" s="13">
        <v>10.84</v>
      </c>
      <c r="J31" s="13">
        <v>11.5</v>
      </c>
      <c r="K31" s="13">
        <v>13.44</v>
      </c>
      <c r="L31" s="13">
        <v>15.38</v>
      </c>
      <c r="M31" s="13">
        <v>19.27</v>
      </c>
      <c r="N31" s="13">
        <v>7.61</v>
      </c>
      <c r="O31" s="13">
        <v>1.2</v>
      </c>
      <c r="Q31" s="26"/>
      <c r="R31" s="26"/>
      <c r="S31" s="26"/>
      <c r="T31" s="26"/>
      <c r="U31" s="26"/>
      <c r="V31" s="26"/>
      <c r="W31" s="26"/>
      <c r="X31" s="26"/>
      <c r="Y31" s="26"/>
      <c r="Z31" s="26"/>
      <c r="AA31" s="26"/>
      <c r="AB31" s="26"/>
    </row>
    <row r="32" spans="2:28" ht="24" customHeight="1">
      <c r="B32" s="14" t="s">
        <v>55</v>
      </c>
      <c r="C32" s="15" t="s">
        <v>56</v>
      </c>
      <c r="D32" s="13">
        <v>8.0299999999999994</v>
      </c>
      <c r="E32" s="13">
        <v>9.17</v>
      </c>
      <c r="F32" s="13">
        <v>9.85</v>
      </c>
      <c r="G32" s="13">
        <v>10.54</v>
      </c>
      <c r="H32" s="13">
        <v>11.33</v>
      </c>
      <c r="I32" s="13">
        <v>12.13</v>
      </c>
      <c r="J32" s="13">
        <v>12.9</v>
      </c>
      <c r="K32" s="13">
        <v>15.27</v>
      </c>
      <c r="L32" s="13">
        <v>17.649999999999999</v>
      </c>
      <c r="M32" s="13">
        <v>22.4</v>
      </c>
      <c r="N32" s="13">
        <v>8.14</v>
      </c>
      <c r="O32" s="13">
        <v>1.34</v>
      </c>
      <c r="Q32" s="26"/>
      <c r="R32" s="26"/>
      <c r="S32" s="26"/>
      <c r="T32" s="26"/>
      <c r="U32" s="26"/>
      <c r="V32" s="26"/>
      <c r="W32" s="26"/>
      <c r="X32" s="26"/>
      <c r="Y32" s="26"/>
      <c r="Z32" s="26"/>
      <c r="AA32" s="26"/>
      <c r="AB32" s="26"/>
    </row>
    <row r="33" spans="2:28" ht="24" customHeight="1">
      <c r="B33" s="14" t="s">
        <v>57</v>
      </c>
      <c r="C33" s="15" t="s">
        <v>58</v>
      </c>
      <c r="D33" s="13">
        <v>8.0299999999999994</v>
      </c>
      <c r="E33" s="13">
        <v>9.17</v>
      </c>
      <c r="F33" s="13">
        <v>9.85</v>
      </c>
      <c r="G33" s="13">
        <v>10.54</v>
      </c>
      <c r="H33" s="13">
        <v>11.33</v>
      </c>
      <c r="I33" s="13">
        <v>12.13</v>
      </c>
      <c r="J33" s="13">
        <v>12.9</v>
      </c>
      <c r="K33" s="13">
        <v>15.27</v>
      </c>
      <c r="L33" s="13">
        <v>17.649999999999999</v>
      </c>
      <c r="M33" s="13">
        <v>22.4</v>
      </c>
      <c r="N33" s="13">
        <v>8.14</v>
      </c>
      <c r="O33" s="13">
        <v>1.34</v>
      </c>
      <c r="Q33" s="26"/>
      <c r="R33" s="26"/>
      <c r="S33" s="26"/>
      <c r="T33" s="26"/>
      <c r="U33" s="26"/>
      <c r="V33" s="26"/>
      <c r="W33" s="26"/>
      <c r="X33" s="26"/>
      <c r="Y33" s="26"/>
      <c r="Z33" s="26"/>
      <c r="AA33" s="26"/>
      <c r="AB33" s="26"/>
    </row>
    <row r="34" spans="2:28" ht="24" customHeight="1">
      <c r="B34" s="14" t="s">
        <v>59</v>
      </c>
      <c r="C34" s="15" t="s">
        <v>60</v>
      </c>
      <c r="D34" s="13">
        <v>8.0299999999999994</v>
      </c>
      <c r="E34" s="13">
        <v>9.17</v>
      </c>
      <c r="F34" s="13">
        <v>9.85</v>
      </c>
      <c r="G34" s="13">
        <v>10.54</v>
      </c>
      <c r="H34" s="13">
        <v>11.33</v>
      </c>
      <c r="I34" s="13">
        <v>12.13</v>
      </c>
      <c r="J34" s="13">
        <v>12.9</v>
      </c>
      <c r="K34" s="13">
        <v>15.27</v>
      </c>
      <c r="L34" s="13">
        <v>17.649999999999999</v>
      </c>
      <c r="M34" s="13">
        <v>22.4</v>
      </c>
      <c r="N34" s="13">
        <v>8.14</v>
      </c>
      <c r="O34" s="13">
        <v>1.34</v>
      </c>
      <c r="Q34" s="26"/>
      <c r="R34" s="26"/>
      <c r="S34" s="26"/>
      <c r="T34" s="26"/>
      <c r="U34" s="26"/>
      <c r="V34" s="26"/>
      <c r="W34" s="26"/>
      <c r="X34" s="26"/>
      <c r="Y34" s="26"/>
      <c r="Z34" s="26"/>
      <c r="AA34" s="26"/>
      <c r="AB34" s="26"/>
    </row>
    <row r="35" spans="2:28" ht="24" customHeight="1">
      <c r="B35" s="14" t="s">
        <v>61</v>
      </c>
      <c r="C35" s="15" t="s">
        <v>62</v>
      </c>
      <c r="D35" s="13">
        <v>8.0299999999999994</v>
      </c>
      <c r="E35" s="13">
        <v>9.17</v>
      </c>
      <c r="F35" s="13">
        <v>9.85</v>
      </c>
      <c r="G35" s="13">
        <v>10.54</v>
      </c>
      <c r="H35" s="13">
        <v>11.33</v>
      </c>
      <c r="I35" s="13">
        <v>12.13</v>
      </c>
      <c r="J35" s="13">
        <v>12.9</v>
      </c>
      <c r="K35" s="13">
        <v>15.27</v>
      </c>
      <c r="L35" s="13">
        <v>17.649999999999999</v>
      </c>
      <c r="M35" s="13">
        <v>22.4</v>
      </c>
      <c r="N35" s="13">
        <v>8.14</v>
      </c>
      <c r="O35" s="13">
        <v>1.34</v>
      </c>
      <c r="Q35" s="26"/>
      <c r="R35" s="26"/>
      <c r="S35" s="26"/>
      <c r="T35" s="26"/>
      <c r="U35" s="26"/>
      <c r="V35" s="26"/>
      <c r="W35" s="26"/>
      <c r="X35" s="26"/>
      <c r="Y35" s="26"/>
      <c r="Z35" s="26"/>
      <c r="AA35" s="26"/>
      <c r="AB35" s="26"/>
    </row>
    <row r="36" spans="2:28" ht="24" customHeight="1">
      <c r="B36" s="14" t="s">
        <v>63</v>
      </c>
      <c r="C36" s="15" t="s">
        <v>64</v>
      </c>
      <c r="D36" s="13">
        <v>8.0299999999999994</v>
      </c>
      <c r="E36" s="13">
        <v>9.17</v>
      </c>
      <c r="F36" s="13">
        <v>9.85</v>
      </c>
      <c r="G36" s="13">
        <v>10.54</v>
      </c>
      <c r="H36" s="13">
        <v>11.33</v>
      </c>
      <c r="I36" s="13">
        <v>12.13</v>
      </c>
      <c r="J36" s="13">
        <v>12.9</v>
      </c>
      <c r="K36" s="13">
        <v>15.27</v>
      </c>
      <c r="L36" s="13">
        <v>17.649999999999999</v>
      </c>
      <c r="M36" s="13">
        <v>22.4</v>
      </c>
      <c r="N36" s="13">
        <v>8.14</v>
      </c>
      <c r="O36" s="13">
        <v>1.34</v>
      </c>
      <c r="Q36" s="26"/>
      <c r="R36" s="26"/>
      <c r="S36" s="26"/>
      <c r="T36" s="26"/>
      <c r="U36" s="26"/>
      <c r="V36" s="26"/>
      <c r="W36" s="26"/>
      <c r="X36" s="26"/>
      <c r="Y36" s="26"/>
      <c r="Z36" s="26"/>
      <c r="AA36" s="26"/>
      <c r="AB36" s="26"/>
    </row>
    <row r="37" spans="2:28" ht="24" customHeight="1">
      <c r="B37" s="14" t="s">
        <v>65</v>
      </c>
      <c r="C37" s="15" t="s">
        <v>66</v>
      </c>
      <c r="D37" s="13">
        <v>13.52</v>
      </c>
      <c r="E37" s="13">
        <v>15.85</v>
      </c>
      <c r="F37" s="13">
        <v>17.25</v>
      </c>
      <c r="G37" s="13">
        <v>18.64</v>
      </c>
      <c r="H37" s="13">
        <v>20.29</v>
      </c>
      <c r="I37" s="13">
        <v>21.94</v>
      </c>
      <c r="J37" s="13">
        <v>23.54</v>
      </c>
      <c r="K37" s="13">
        <v>28.43</v>
      </c>
      <c r="L37" s="13">
        <v>33.32</v>
      </c>
      <c r="M37" s="13">
        <v>43.1</v>
      </c>
      <c r="N37" s="13">
        <v>13.76</v>
      </c>
      <c r="O37" s="13">
        <v>4.38</v>
      </c>
      <c r="Q37" s="26"/>
      <c r="R37" s="26"/>
      <c r="S37" s="26"/>
      <c r="T37" s="26"/>
      <c r="U37" s="26"/>
      <c r="V37" s="26"/>
      <c r="W37" s="26"/>
      <c r="X37" s="26"/>
      <c r="Y37" s="26"/>
      <c r="Z37" s="26"/>
      <c r="AA37" s="26"/>
      <c r="AB37" s="26"/>
    </row>
    <row r="38" spans="2:28" ht="24" customHeight="1">
      <c r="B38" s="14" t="s">
        <v>67</v>
      </c>
      <c r="C38" s="15" t="s">
        <v>68</v>
      </c>
      <c r="D38" s="13">
        <v>13.52</v>
      </c>
      <c r="E38" s="13">
        <v>15.85</v>
      </c>
      <c r="F38" s="13">
        <v>17.25</v>
      </c>
      <c r="G38" s="13">
        <v>18.64</v>
      </c>
      <c r="H38" s="13">
        <v>20.29</v>
      </c>
      <c r="I38" s="13">
        <v>21.94</v>
      </c>
      <c r="J38" s="13">
        <v>23.54</v>
      </c>
      <c r="K38" s="13">
        <v>28.43</v>
      </c>
      <c r="L38" s="13">
        <v>33.32</v>
      </c>
      <c r="M38" s="13">
        <v>43.1</v>
      </c>
      <c r="N38" s="13">
        <v>13.76</v>
      </c>
      <c r="O38" s="13">
        <v>4.38</v>
      </c>
      <c r="Q38" s="26"/>
      <c r="R38" s="26"/>
      <c r="S38" s="26"/>
      <c r="T38" s="26"/>
      <c r="U38" s="26"/>
      <c r="V38" s="26"/>
      <c r="W38" s="26"/>
      <c r="X38" s="26"/>
      <c r="Y38" s="26"/>
      <c r="Z38" s="26"/>
      <c r="AA38" s="26"/>
      <c r="AB38" s="26"/>
    </row>
    <row r="39" spans="2:28" ht="24" customHeight="1">
      <c r="B39" s="14" t="s">
        <v>69</v>
      </c>
      <c r="C39" s="15" t="s">
        <v>70</v>
      </c>
      <c r="D39" s="13">
        <v>13.52</v>
      </c>
      <c r="E39" s="13">
        <v>15.85</v>
      </c>
      <c r="F39" s="13">
        <v>17.25</v>
      </c>
      <c r="G39" s="13">
        <v>18.64</v>
      </c>
      <c r="H39" s="13">
        <v>20.29</v>
      </c>
      <c r="I39" s="13">
        <v>21.94</v>
      </c>
      <c r="J39" s="13">
        <v>23.54</v>
      </c>
      <c r="K39" s="13">
        <v>28.43</v>
      </c>
      <c r="L39" s="13">
        <v>33.32</v>
      </c>
      <c r="M39" s="13">
        <v>43.1</v>
      </c>
      <c r="N39" s="13">
        <v>13.76</v>
      </c>
      <c r="O39" s="13">
        <v>4.38</v>
      </c>
      <c r="Q39" s="26"/>
      <c r="R39" s="26"/>
      <c r="S39" s="26"/>
      <c r="T39" s="26"/>
      <c r="U39" s="26"/>
      <c r="V39" s="26"/>
      <c r="W39" s="26"/>
      <c r="X39" s="26"/>
      <c r="Y39" s="26"/>
      <c r="Z39" s="26"/>
      <c r="AA39" s="26"/>
      <c r="AB39" s="26"/>
    </row>
    <row r="40" spans="2:28" ht="24" customHeight="1">
      <c r="B40" s="11" t="s">
        <v>71</v>
      </c>
      <c r="C40" s="12" t="s">
        <v>72</v>
      </c>
      <c r="D40" s="13">
        <v>7.51</v>
      </c>
      <c r="E40" s="13">
        <v>8.43</v>
      </c>
      <c r="F40" s="13">
        <v>8.98</v>
      </c>
      <c r="G40" s="13">
        <v>9.5299999999999994</v>
      </c>
      <c r="H40" s="13">
        <v>10.18</v>
      </c>
      <c r="I40" s="13">
        <v>10.84</v>
      </c>
      <c r="J40" s="13">
        <v>11.5</v>
      </c>
      <c r="K40" s="13">
        <v>13.44</v>
      </c>
      <c r="L40" s="13">
        <v>15.38</v>
      </c>
      <c r="M40" s="13">
        <v>19.27</v>
      </c>
      <c r="N40" s="13">
        <v>7.61</v>
      </c>
      <c r="O40" s="13">
        <v>1.2</v>
      </c>
      <c r="Q40" s="26"/>
      <c r="R40" s="26"/>
      <c r="S40" s="26"/>
      <c r="T40" s="26"/>
      <c r="U40" s="26"/>
      <c r="V40" s="26"/>
      <c r="W40" s="26"/>
      <c r="X40" s="26"/>
      <c r="Y40" s="26"/>
      <c r="Z40" s="26"/>
      <c r="AA40" s="26"/>
      <c r="AB40" s="26"/>
    </row>
    <row r="41" spans="2:28" ht="24" customHeight="1">
      <c r="B41" s="14" t="s">
        <v>73</v>
      </c>
      <c r="C41" s="15" t="s">
        <v>74</v>
      </c>
      <c r="D41" s="13">
        <v>8.0299999999999994</v>
      </c>
      <c r="E41" s="13">
        <v>9.17</v>
      </c>
      <c r="F41" s="13">
        <v>9.85</v>
      </c>
      <c r="G41" s="13">
        <v>10.54</v>
      </c>
      <c r="H41" s="13">
        <v>11.33</v>
      </c>
      <c r="I41" s="13">
        <v>12.13</v>
      </c>
      <c r="J41" s="13">
        <v>12.9</v>
      </c>
      <c r="K41" s="13">
        <v>15.27</v>
      </c>
      <c r="L41" s="13">
        <v>17.649999999999999</v>
      </c>
      <c r="M41" s="13">
        <v>22.4</v>
      </c>
      <c r="N41" s="13">
        <v>8.14</v>
      </c>
      <c r="O41" s="13">
        <v>1.34</v>
      </c>
      <c r="Q41" s="26"/>
      <c r="R41" s="26"/>
      <c r="S41" s="26"/>
      <c r="T41" s="26"/>
      <c r="U41" s="26"/>
      <c r="V41" s="26"/>
      <c r="W41" s="26"/>
      <c r="X41" s="26"/>
      <c r="Y41" s="26"/>
      <c r="Z41" s="26"/>
      <c r="AA41" s="26"/>
      <c r="AB41" s="26"/>
    </row>
    <row r="42" spans="2:28" ht="24" customHeight="1">
      <c r="B42" s="14" t="s">
        <v>75</v>
      </c>
      <c r="C42" s="15" t="s">
        <v>76</v>
      </c>
      <c r="D42" s="13">
        <v>13.52</v>
      </c>
      <c r="E42" s="13">
        <v>15.85</v>
      </c>
      <c r="F42" s="13">
        <v>17.25</v>
      </c>
      <c r="G42" s="13">
        <v>18.64</v>
      </c>
      <c r="H42" s="13">
        <v>20.29</v>
      </c>
      <c r="I42" s="13">
        <v>21.94</v>
      </c>
      <c r="J42" s="13">
        <v>23.54</v>
      </c>
      <c r="K42" s="13">
        <v>28.43</v>
      </c>
      <c r="L42" s="13">
        <v>33.32</v>
      </c>
      <c r="M42" s="13">
        <v>43.1</v>
      </c>
      <c r="N42" s="13">
        <v>13.76</v>
      </c>
      <c r="O42" s="13">
        <v>4.38</v>
      </c>
      <c r="Q42" s="26"/>
      <c r="R42" s="26"/>
      <c r="S42" s="26"/>
      <c r="T42" s="26"/>
      <c r="U42" s="26"/>
      <c r="V42" s="26"/>
      <c r="W42" s="26"/>
      <c r="X42" s="26"/>
      <c r="Y42" s="26"/>
      <c r="Z42" s="26"/>
      <c r="AA42" s="26"/>
      <c r="AB42" s="26"/>
    </row>
    <row r="43" spans="2:28" ht="24" customHeight="1">
      <c r="B43" s="11" t="s">
        <v>77</v>
      </c>
      <c r="C43" s="12" t="s">
        <v>78</v>
      </c>
      <c r="D43" s="13">
        <v>8.7100000000000009</v>
      </c>
      <c r="E43" s="13">
        <v>10.39</v>
      </c>
      <c r="F43" s="13">
        <v>11.37</v>
      </c>
      <c r="G43" s="13">
        <v>12.36</v>
      </c>
      <c r="H43" s="13">
        <v>13.53</v>
      </c>
      <c r="I43" s="13">
        <v>14.7</v>
      </c>
      <c r="J43" s="13">
        <v>15.88</v>
      </c>
      <c r="K43" s="13">
        <v>19.39</v>
      </c>
      <c r="L43" s="13">
        <v>22.89</v>
      </c>
      <c r="M43" s="13">
        <v>29.9</v>
      </c>
      <c r="N43" s="13">
        <v>8.8699999999999992</v>
      </c>
      <c r="O43" s="13">
        <v>1.72</v>
      </c>
      <c r="Q43" s="26"/>
      <c r="R43" s="26"/>
      <c r="S43" s="26"/>
      <c r="T43" s="26"/>
      <c r="U43" s="26"/>
      <c r="V43" s="26"/>
      <c r="W43" s="26"/>
      <c r="X43" s="26"/>
      <c r="Y43" s="26"/>
      <c r="Z43" s="26"/>
      <c r="AA43" s="26"/>
      <c r="AB43" s="26"/>
    </row>
    <row r="44" spans="2:28" ht="24" customHeight="1">
      <c r="B44" s="14" t="s">
        <v>79</v>
      </c>
      <c r="C44" s="15" t="s">
        <v>80</v>
      </c>
      <c r="D44" s="13">
        <v>9.9600000000000009</v>
      </c>
      <c r="E44" s="13">
        <v>12.67</v>
      </c>
      <c r="F44" s="13">
        <v>14.31</v>
      </c>
      <c r="G44" s="13">
        <v>15.95</v>
      </c>
      <c r="H44" s="13">
        <v>17.829999999999998</v>
      </c>
      <c r="I44" s="13">
        <v>19.72</v>
      </c>
      <c r="J44" s="13">
        <v>21.63</v>
      </c>
      <c r="K44" s="13">
        <v>27.33</v>
      </c>
      <c r="L44" s="13">
        <v>33.03</v>
      </c>
      <c r="M44" s="13">
        <v>44.43</v>
      </c>
      <c r="N44" s="13">
        <v>10.23</v>
      </c>
      <c r="O44" s="13">
        <v>2.4500000000000002</v>
      </c>
      <c r="Q44" s="26"/>
      <c r="R44" s="26"/>
      <c r="S44" s="26"/>
      <c r="T44" s="26"/>
      <c r="U44" s="26"/>
      <c r="V44" s="26"/>
      <c r="W44" s="26"/>
      <c r="X44" s="26"/>
      <c r="Y44" s="26"/>
      <c r="Z44" s="26"/>
      <c r="AA44" s="26"/>
      <c r="AB44" s="26"/>
    </row>
    <row r="45" spans="2:28" ht="24" customHeight="1">
      <c r="B45" s="14" t="s">
        <v>81</v>
      </c>
      <c r="C45" s="15" t="s">
        <v>82</v>
      </c>
      <c r="D45" s="13">
        <v>14.07</v>
      </c>
      <c r="E45" s="13">
        <v>18.260000000000002</v>
      </c>
      <c r="F45" s="13">
        <v>20.78</v>
      </c>
      <c r="G45" s="13">
        <v>23.3</v>
      </c>
      <c r="H45" s="13">
        <v>26.24</v>
      </c>
      <c r="I45" s="13">
        <v>29.18</v>
      </c>
      <c r="J45" s="13">
        <v>32.130000000000003</v>
      </c>
      <c r="K45" s="13">
        <v>40.950000000000003</v>
      </c>
      <c r="L45" s="13">
        <v>49.77</v>
      </c>
      <c r="M45" s="13">
        <v>67.41</v>
      </c>
      <c r="N45" s="13">
        <v>14.49</v>
      </c>
      <c r="O45" s="13">
        <v>5.69</v>
      </c>
      <c r="Q45" s="26"/>
      <c r="R45" s="26"/>
      <c r="S45" s="26"/>
      <c r="T45" s="26"/>
      <c r="U45" s="26"/>
      <c r="V45" s="26"/>
      <c r="W45" s="26"/>
      <c r="X45" s="26"/>
      <c r="Y45" s="26"/>
      <c r="Z45" s="26"/>
      <c r="AA45" s="26"/>
      <c r="AB45" s="26"/>
    </row>
    <row r="46" spans="2:28" ht="24" customHeight="1">
      <c r="B46" s="14" t="s">
        <v>83</v>
      </c>
      <c r="C46" s="15" t="s">
        <v>84</v>
      </c>
      <c r="D46" s="13">
        <v>14.07</v>
      </c>
      <c r="E46" s="13">
        <v>18.260000000000002</v>
      </c>
      <c r="F46" s="13">
        <v>20.78</v>
      </c>
      <c r="G46" s="13">
        <v>23.3</v>
      </c>
      <c r="H46" s="13">
        <v>26.24</v>
      </c>
      <c r="I46" s="13">
        <v>29.18</v>
      </c>
      <c r="J46" s="13">
        <v>32.130000000000003</v>
      </c>
      <c r="K46" s="13">
        <v>40.950000000000003</v>
      </c>
      <c r="L46" s="13">
        <v>49.77</v>
      </c>
      <c r="M46" s="13">
        <v>67.41</v>
      </c>
      <c r="N46" s="13">
        <v>14.49</v>
      </c>
      <c r="O46" s="13">
        <v>5.69</v>
      </c>
      <c r="Q46" s="26"/>
      <c r="R46" s="26"/>
      <c r="S46" s="26"/>
      <c r="T46" s="26"/>
      <c r="U46" s="26"/>
      <c r="V46" s="26"/>
      <c r="W46" s="26"/>
      <c r="X46" s="26"/>
      <c r="Y46" s="26"/>
      <c r="Z46" s="26"/>
      <c r="AA46" s="26"/>
      <c r="AB46" s="26"/>
    </row>
    <row r="47" spans="2:28" ht="24" customHeight="1">
      <c r="B47" s="11" t="s">
        <v>85</v>
      </c>
      <c r="C47" s="12" t="s">
        <v>86</v>
      </c>
      <c r="D47" s="13">
        <v>8.0299999999999994</v>
      </c>
      <c r="E47" s="13">
        <v>9.17</v>
      </c>
      <c r="F47" s="13">
        <v>9.85</v>
      </c>
      <c r="G47" s="13">
        <v>10.54</v>
      </c>
      <c r="H47" s="13">
        <v>11.33</v>
      </c>
      <c r="I47" s="13">
        <v>12.13</v>
      </c>
      <c r="J47" s="13">
        <v>12.9</v>
      </c>
      <c r="K47" s="13">
        <v>15.27</v>
      </c>
      <c r="L47" s="13">
        <v>17.649999999999999</v>
      </c>
      <c r="M47" s="13">
        <v>22.4</v>
      </c>
      <c r="N47" s="13">
        <v>8.14</v>
      </c>
      <c r="O47" s="13">
        <v>1.34</v>
      </c>
      <c r="Q47" s="26"/>
      <c r="R47" s="26"/>
      <c r="S47" s="26"/>
      <c r="T47" s="26"/>
      <c r="U47" s="26"/>
      <c r="V47" s="26"/>
      <c r="W47" s="26"/>
      <c r="X47" s="26"/>
      <c r="Y47" s="26"/>
      <c r="Z47" s="26"/>
      <c r="AA47" s="26"/>
      <c r="AB47" s="26"/>
    </row>
    <row r="48" spans="2:28" ht="24" customHeight="1">
      <c r="B48" s="14" t="s">
        <v>87</v>
      </c>
      <c r="C48" s="15" t="s">
        <v>88</v>
      </c>
      <c r="D48" s="13">
        <v>13.52</v>
      </c>
      <c r="E48" s="13">
        <v>15.85</v>
      </c>
      <c r="F48" s="13">
        <v>17.25</v>
      </c>
      <c r="G48" s="13">
        <v>18.64</v>
      </c>
      <c r="H48" s="13">
        <v>20.29</v>
      </c>
      <c r="I48" s="13">
        <v>21.94</v>
      </c>
      <c r="J48" s="13">
        <v>23.54</v>
      </c>
      <c r="K48" s="13">
        <v>28.43</v>
      </c>
      <c r="L48" s="13">
        <v>33.32</v>
      </c>
      <c r="M48" s="13">
        <v>43.1</v>
      </c>
      <c r="N48" s="13">
        <v>13.76</v>
      </c>
      <c r="O48" s="13">
        <v>4.38</v>
      </c>
      <c r="Q48" s="26"/>
      <c r="R48" s="26"/>
      <c r="S48" s="26"/>
      <c r="T48" s="26"/>
      <c r="U48" s="26"/>
      <c r="V48" s="26"/>
      <c r="W48" s="26"/>
      <c r="X48" s="26"/>
      <c r="Y48" s="26"/>
      <c r="Z48" s="26"/>
      <c r="AA48" s="26"/>
      <c r="AB48" s="26"/>
    </row>
    <row r="49" spans="2:28" ht="24" customHeight="1">
      <c r="B49" s="11" t="s">
        <v>89</v>
      </c>
      <c r="C49" s="12" t="s">
        <v>90</v>
      </c>
      <c r="D49" s="13">
        <v>11.87</v>
      </c>
      <c r="E49" s="13">
        <v>16.059999999999999</v>
      </c>
      <c r="F49" s="13">
        <v>18.579999999999998</v>
      </c>
      <c r="G49" s="13">
        <v>21.1</v>
      </c>
      <c r="H49" s="13">
        <v>24.04</v>
      </c>
      <c r="I49" s="13">
        <v>26.98</v>
      </c>
      <c r="J49" s="13">
        <v>29.93</v>
      </c>
      <c r="K49" s="13">
        <v>38.75</v>
      </c>
      <c r="L49" s="13">
        <v>47.57</v>
      </c>
      <c r="M49" s="13">
        <v>65.209999999999994</v>
      </c>
      <c r="N49" s="13">
        <v>12.29</v>
      </c>
      <c r="O49" s="13">
        <v>3.49</v>
      </c>
      <c r="Q49" s="26"/>
      <c r="R49" s="26"/>
      <c r="S49" s="26"/>
      <c r="T49" s="26"/>
      <c r="U49" s="26"/>
      <c r="V49" s="26"/>
      <c r="W49" s="26"/>
      <c r="X49" s="26"/>
      <c r="Y49" s="26"/>
      <c r="Z49" s="26"/>
      <c r="AA49" s="26"/>
      <c r="AB49" s="26"/>
    </row>
    <row r="50" spans="2:28" ht="24" customHeight="1">
      <c r="B50" s="14" t="s">
        <v>91</v>
      </c>
      <c r="C50" s="15" t="s">
        <v>92</v>
      </c>
      <c r="D50" s="13">
        <v>14.07</v>
      </c>
      <c r="E50" s="13">
        <v>18.260000000000002</v>
      </c>
      <c r="F50" s="13">
        <v>20.78</v>
      </c>
      <c r="G50" s="13">
        <v>23.3</v>
      </c>
      <c r="H50" s="13">
        <v>26.24</v>
      </c>
      <c r="I50" s="13">
        <v>29.18</v>
      </c>
      <c r="J50" s="13">
        <v>32.130000000000003</v>
      </c>
      <c r="K50" s="13">
        <v>40.950000000000003</v>
      </c>
      <c r="L50" s="13">
        <v>49.77</v>
      </c>
      <c r="M50" s="13">
        <v>67.41</v>
      </c>
      <c r="N50" s="13">
        <v>14.49</v>
      </c>
      <c r="O50" s="13">
        <v>5.69</v>
      </c>
      <c r="Q50" s="26"/>
      <c r="R50" s="26"/>
      <c r="S50" s="26"/>
      <c r="T50" s="26"/>
      <c r="U50" s="26"/>
      <c r="V50" s="26"/>
      <c r="W50" s="26"/>
      <c r="X50" s="26"/>
      <c r="Y50" s="26"/>
      <c r="Z50" s="26"/>
      <c r="AA50" s="26"/>
      <c r="AB50" s="26"/>
    </row>
    <row r="51" spans="2:28" ht="24" customHeight="1">
      <c r="B51" s="14" t="s">
        <v>93</v>
      </c>
      <c r="C51" s="15" t="s">
        <v>94</v>
      </c>
      <c r="D51" s="13">
        <v>14.07</v>
      </c>
      <c r="E51" s="13">
        <v>18.260000000000002</v>
      </c>
      <c r="F51" s="13">
        <v>20.78</v>
      </c>
      <c r="G51" s="13">
        <v>23.3</v>
      </c>
      <c r="H51" s="13">
        <v>26.24</v>
      </c>
      <c r="I51" s="13">
        <v>29.18</v>
      </c>
      <c r="J51" s="13">
        <v>32.130000000000003</v>
      </c>
      <c r="K51" s="13">
        <v>40.950000000000003</v>
      </c>
      <c r="L51" s="13">
        <v>49.77</v>
      </c>
      <c r="M51" s="13">
        <v>67.41</v>
      </c>
      <c r="N51" s="13">
        <v>14.49</v>
      </c>
      <c r="O51" s="13">
        <v>5.69</v>
      </c>
      <c r="Q51" s="26"/>
      <c r="R51" s="26"/>
      <c r="S51" s="26"/>
      <c r="T51" s="26"/>
      <c r="U51" s="26"/>
      <c r="V51" s="26"/>
      <c r="W51" s="26"/>
      <c r="X51" s="26"/>
      <c r="Y51" s="26"/>
      <c r="Z51" s="26"/>
      <c r="AA51" s="26"/>
      <c r="AB51" s="26"/>
    </row>
    <row r="52" spans="2:28" ht="24" customHeight="1">
      <c r="B52" s="14" t="s">
        <v>95</v>
      </c>
      <c r="C52" s="15" t="s">
        <v>96</v>
      </c>
      <c r="D52" s="13">
        <v>14.07</v>
      </c>
      <c r="E52" s="13">
        <v>18.260000000000002</v>
      </c>
      <c r="F52" s="13">
        <v>20.78</v>
      </c>
      <c r="G52" s="13">
        <v>23.3</v>
      </c>
      <c r="H52" s="13">
        <v>26.24</v>
      </c>
      <c r="I52" s="13">
        <v>29.18</v>
      </c>
      <c r="J52" s="13">
        <v>32.130000000000003</v>
      </c>
      <c r="K52" s="13">
        <v>40.950000000000003</v>
      </c>
      <c r="L52" s="13">
        <v>49.77</v>
      </c>
      <c r="M52" s="13">
        <v>67.41</v>
      </c>
      <c r="N52" s="13">
        <v>14.49</v>
      </c>
      <c r="O52" s="13">
        <v>5.69</v>
      </c>
      <c r="Q52" s="26"/>
      <c r="R52" s="26"/>
      <c r="S52" s="26"/>
      <c r="T52" s="26"/>
      <c r="U52" s="26"/>
      <c r="V52" s="26"/>
      <c r="W52" s="26"/>
      <c r="X52" s="26"/>
      <c r="Y52" s="26"/>
      <c r="Z52" s="26"/>
      <c r="AA52" s="26"/>
      <c r="AB52" s="26"/>
    </row>
    <row r="53" spans="2:28" ht="24" customHeight="1">
      <c r="B53" s="14" t="s">
        <v>97</v>
      </c>
      <c r="C53" s="15" t="s">
        <v>98</v>
      </c>
      <c r="D53" s="13">
        <v>14.07</v>
      </c>
      <c r="E53" s="13">
        <v>18.260000000000002</v>
      </c>
      <c r="F53" s="13">
        <v>20.78</v>
      </c>
      <c r="G53" s="13">
        <v>23.3</v>
      </c>
      <c r="H53" s="13">
        <v>26.24</v>
      </c>
      <c r="I53" s="13">
        <v>29.18</v>
      </c>
      <c r="J53" s="13">
        <v>32.130000000000003</v>
      </c>
      <c r="K53" s="13">
        <v>40.950000000000003</v>
      </c>
      <c r="L53" s="13">
        <v>49.77</v>
      </c>
      <c r="M53" s="13">
        <v>67.41</v>
      </c>
      <c r="N53" s="13">
        <v>14.49</v>
      </c>
      <c r="O53" s="13">
        <v>5.69</v>
      </c>
      <c r="Q53" s="26"/>
      <c r="R53" s="26"/>
      <c r="S53" s="26"/>
      <c r="T53" s="26"/>
      <c r="U53" s="26"/>
      <c r="V53" s="26"/>
      <c r="W53" s="26"/>
      <c r="X53" s="26"/>
      <c r="Y53" s="26"/>
      <c r="Z53" s="26"/>
      <c r="AA53" s="26"/>
      <c r="AB53" s="26"/>
    </row>
    <row r="54" spans="2:28" ht="15" customHeight="1">
      <c r="B54" s="18" t="s">
        <v>105</v>
      </c>
      <c r="C54" s="19"/>
      <c r="D54" s="20"/>
      <c r="E54" s="20"/>
      <c r="F54" s="21"/>
      <c r="G54" s="21"/>
      <c r="H54" s="22"/>
      <c r="I54" s="23"/>
      <c r="J54" s="23"/>
      <c r="K54" s="23"/>
      <c r="L54" s="23"/>
      <c r="M54" s="23"/>
      <c r="N54" s="23"/>
      <c r="O54" s="23"/>
    </row>
    <row r="55" spans="2:28" ht="15" customHeight="1">
      <c r="B55" s="18" t="s">
        <v>106</v>
      </c>
      <c r="C55" s="19"/>
      <c r="D55" s="19"/>
      <c r="E55" s="19"/>
      <c r="F55" s="19"/>
      <c r="G55" s="19"/>
      <c r="H55" s="19"/>
      <c r="I55" s="23"/>
      <c r="J55" s="23"/>
      <c r="K55" s="24"/>
      <c r="L55" s="24"/>
      <c r="M55" s="24"/>
      <c r="N55" s="24"/>
      <c r="O55" s="24"/>
    </row>
    <row r="56" spans="2:28" ht="15" customHeight="1">
      <c r="B56" s="18" t="s">
        <v>107</v>
      </c>
      <c r="C56" s="25"/>
      <c r="D56" s="25"/>
      <c r="E56" s="25"/>
      <c r="F56" s="25"/>
      <c r="G56" s="25"/>
      <c r="H56" s="25"/>
      <c r="I56" s="23"/>
      <c r="J56" s="23"/>
      <c r="K56" s="24"/>
      <c r="L56" s="24"/>
      <c r="M56" s="24"/>
      <c r="N56" s="24"/>
      <c r="O56" s="24"/>
    </row>
    <row r="57" spans="2:28" ht="24" customHeight="1">
      <c r="B57" s="18" t="s">
        <v>99</v>
      </c>
      <c r="C57" s="18"/>
      <c r="D57" s="24"/>
      <c r="E57" s="24"/>
      <c r="F57" s="24"/>
      <c r="G57" s="24"/>
      <c r="H57" s="24"/>
      <c r="I57" s="23"/>
      <c r="J57" s="23"/>
      <c r="K57" s="24"/>
      <c r="L57" s="24"/>
      <c r="M57" s="24"/>
      <c r="N57" s="24"/>
      <c r="O57" s="24"/>
    </row>
    <row r="58" spans="2:28" ht="24" customHeight="1">
      <c r="B58" s="104" t="s">
        <v>108</v>
      </c>
      <c r="C58" s="105"/>
      <c r="D58" s="105"/>
      <c r="E58" s="105"/>
      <c r="F58" s="105"/>
      <c r="G58" s="105"/>
      <c r="H58" s="106"/>
      <c r="I58" s="17"/>
      <c r="J58" s="17"/>
    </row>
    <row r="59" spans="2:28" ht="24" customHeight="1">
      <c r="B59" s="114" t="s">
        <v>100</v>
      </c>
      <c r="C59" s="115"/>
      <c r="D59" s="116"/>
      <c r="E59" s="117">
        <v>50</v>
      </c>
      <c r="F59" s="118"/>
      <c r="G59" s="118"/>
      <c r="H59" s="119"/>
      <c r="I59" s="17"/>
      <c r="J59" s="17"/>
    </row>
    <row r="60" spans="2:28" ht="60.75" customHeight="1">
      <c r="B60" s="114" t="s">
        <v>109</v>
      </c>
      <c r="C60" s="115"/>
      <c r="D60" s="116"/>
      <c r="E60" s="120" t="s">
        <v>110</v>
      </c>
      <c r="F60" s="121"/>
      <c r="G60" s="121"/>
      <c r="H60" s="122"/>
      <c r="I60" s="17"/>
      <c r="J60" s="17"/>
    </row>
    <row r="61" spans="2:28" ht="48.75" customHeight="1">
      <c r="B61" s="114" t="s">
        <v>111</v>
      </c>
      <c r="C61" s="115"/>
      <c r="D61" s="116"/>
      <c r="E61" s="120" t="s">
        <v>112</v>
      </c>
      <c r="F61" s="121"/>
      <c r="G61" s="121"/>
      <c r="H61" s="122"/>
    </row>
    <row r="62" spans="2:28" ht="51.75" customHeight="1">
      <c r="B62" s="114" t="s">
        <v>113</v>
      </c>
      <c r="C62" s="115"/>
      <c r="D62" s="116"/>
      <c r="E62" s="120" t="s">
        <v>114</v>
      </c>
      <c r="F62" s="121"/>
      <c r="G62" s="121"/>
      <c r="H62" s="122"/>
    </row>
    <row r="63" spans="2:28" ht="24" customHeight="1">
      <c r="B63" s="114" t="s">
        <v>102</v>
      </c>
      <c r="C63" s="115"/>
      <c r="D63" s="116"/>
      <c r="E63" s="117">
        <v>0</v>
      </c>
      <c r="F63" s="118"/>
      <c r="G63" s="118"/>
      <c r="H63" s="119"/>
    </row>
    <row r="64" spans="2:28" ht="24" customHeight="1">
      <c r="B64" s="114" t="s">
        <v>115</v>
      </c>
      <c r="C64" s="115"/>
      <c r="D64" s="116"/>
      <c r="E64" s="117">
        <v>100</v>
      </c>
      <c r="F64" s="118"/>
      <c r="G64" s="118"/>
      <c r="H64" s="119"/>
      <c r="J64" s="17"/>
    </row>
    <row r="65" spans="2:10" ht="57.75" customHeight="1">
      <c r="B65" s="114" t="s">
        <v>116</v>
      </c>
      <c r="C65" s="115"/>
      <c r="D65" s="116"/>
      <c r="E65" s="120" t="s">
        <v>117</v>
      </c>
      <c r="F65" s="121"/>
      <c r="G65" s="121"/>
      <c r="H65" s="122"/>
    </row>
    <row r="66" spans="2:10" ht="24" customHeight="1">
      <c r="B66" s="114" t="s">
        <v>101</v>
      </c>
      <c r="C66" s="115"/>
      <c r="D66" s="116"/>
      <c r="E66" s="123">
        <v>12.85</v>
      </c>
      <c r="F66" s="124"/>
      <c r="G66" s="124"/>
      <c r="H66" s="125"/>
      <c r="J66" s="17"/>
    </row>
    <row r="67" spans="2:10" ht="24" customHeight="1">
      <c r="B67" s="126" t="s">
        <v>118</v>
      </c>
      <c r="C67" s="127"/>
      <c r="D67" s="128"/>
      <c r="E67" s="123" t="s">
        <v>119</v>
      </c>
      <c r="F67" s="124"/>
      <c r="G67" s="124"/>
      <c r="H67" s="125"/>
      <c r="J67" s="17"/>
    </row>
    <row r="68" spans="2:10" ht="24" customHeight="1">
      <c r="B68" s="114" t="s">
        <v>120</v>
      </c>
      <c r="C68" s="115"/>
      <c r="D68" s="116"/>
      <c r="E68" s="117">
        <v>30</v>
      </c>
      <c r="F68" s="118"/>
      <c r="G68" s="118"/>
      <c r="H68" s="119"/>
      <c r="J68" s="17"/>
    </row>
    <row r="69" spans="2:10" ht="24" customHeight="1">
      <c r="B69" s="16" t="s">
        <v>121</v>
      </c>
    </row>
    <row r="70" spans="2:10" ht="24" customHeight="1"/>
    <row r="71" spans="2:10" ht="24" customHeight="1">
      <c r="B71" s="16" t="s">
        <v>103</v>
      </c>
    </row>
    <row r="72" spans="2:10" ht="24" customHeight="1"/>
    <row r="73" spans="2:10" ht="24" customHeight="1"/>
    <row r="74" spans="2:10" ht="24" customHeight="1"/>
    <row r="75" spans="2:10" ht="24" customHeight="1"/>
    <row r="76" spans="2:10" ht="24" customHeight="1"/>
    <row r="77" spans="2:10" ht="24" customHeight="1"/>
    <row r="78" spans="2:10" ht="24" customHeight="1"/>
    <row r="79" spans="2:10" ht="24" customHeight="1"/>
    <row r="80" spans="2:1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row r="92" ht="24" customHeight="1"/>
    <row r="93" ht="24" customHeight="1"/>
    <row r="94" ht="24" customHeight="1"/>
    <row r="95" ht="24" customHeight="1"/>
    <row r="96" ht="24" customHeight="1"/>
    <row r="97" ht="24" customHeight="1"/>
    <row r="98" ht="24" customHeight="1"/>
    <row r="99" ht="24" customHeight="1"/>
    <row r="100" ht="24" customHeight="1"/>
    <row r="101" ht="24" customHeight="1"/>
  </sheetData>
  <mergeCells count="34">
    <mergeCell ref="B68:D68"/>
    <mergeCell ref="E68:H68"/>
    <mergeCell ref="B61:D61"/>
    <mergeCell ref="E61:H61"/>
    <mergeCell ref="B62:D62"/>
    <mergeCell ref="E62:H62"/>
    <mergeCell ref="B63:D63"/>
    <mergeCell ref="E63:H63"/>
    <mergeCell ref="B64:D64"/>
    <mergeCell ref="E64:H64"/>
    <mergeCell ref="B65:D65"/>
    <mergeCell ref="E65:H65"/>
    <mergeCell ref="B66:D66"/>
    <mergeCell ref="E66:H66"/>
    <mergeCell ref="B67:D67"/>
    <mergeCell ref="E67:H67"/>
    <mergeCell ref="B59:D59"/>
    <mergeCell ref="E59:H59"/>
    <mergeCell ref="B60:D60"/>
    <mergeCell ref="E60:H60"/>
    <mergeCell ref="L14:L15"/>
    <mergeCell ref="M14:M15"/>
    <mergeCell ref="N14:O14"/>
    <mergeCell ref="B58:H58"/>
    <mergeCell ref="B13:O13"/>
    <mergeCell ref="B14:C15"/>
    <mergeCell ref="D14:D15"/>
    <mergeCell ref="E14:E15"/>
    <mergeCell ref="F14:F15"/>
    <mergeCell ref="G14:G15"/>
    <mergeCell ref="H14:H15"/>
    <mergeCell ref="I14:I15"/>
    <mergeCell ref="J14:J15"/>
    <mergeCell ref="K14:K15"/>
  </mergeCells>
  <pageMargins left="0.20833333333333334" right="0.20833333333333334" top="0.20833333333333334" bottom="0.20833333333333334" header="0.20833333333333334" footer="0.20833333333333334"/>
  <pageSetup paperSize="9" scale="4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6A02F-BE31-4000-A60B-CBE2EFEE51B4}">
  <sheetPr>
    <tabColor theme="5" tint="-0.249977111117893"/>
  </sheetPr>
  <dimension ref="A1:G39"/>
  <sheetViews>
    <sheetView workbookViewId="0"/>
  </sheetViews>
  <sheetFormatPr defaultRowHeight="15"/>
  <cols>
    <col min="1" max="1" width="28.85546875" bestFit="1" customWidth="1"/>
    <col min="2" max="2" width="7.42578125" bestFit="1" customWidth="1"/>
    <col min="3" max="3" width="37.42578125" bestFit="1" customWidth="1"/>
    <col min="4" max="4" width="30.28515625" bestFit="1" customWidth="1"/>
    <col min="5" max="5" width="19.140625" customWidth="1"/>
    <col min="6" max="6" width="39.42578125" bestFit="1" customWidth="1"/>
    <col min="7" max="7" width="33.85546875" customWidth="1"/>
  </cols>
  <sheetData>
    <row r="1" spans="1:7" ht="17.25" thickBot="1">
      <c r="A1" s="27" t="s">
        <v>123</v>
      </c>
      <c r="B1" s="28" t="s">
        <v>124</v>
      </c>
      <c r="C1" s="29" t="s">
        <v>125</v>
      </c>
      <c r="D1" s="30" t="s">
        <v>126</v>
      </c>
      <c r="F1" s="31" t="s">
        <v>127</v>
      </c>
      <c r="G1" s="31" t="s">
        <v>126</v>
      </c>
    </row>
    <row r="2" spans="1:7" ht="15.75">
      <c r="A2" s="32" t="s">
        <v>24</v>
      </c>
      <c r="B2" s="33" t="s">
        <v>23</v>
      </c>
      <c r="C2" s="34" t="s">
        <v>128</v>
      </c>
      <c r="D2" s="35">
        <v>0.21490000000000001</v>
      </c>
      <c r="F2" s="36" t="s">
        <v>128</v>
      </c>
      <c r="G2" s="37">
        <f>D2+D17+D26+D11+D29+D33+D35</f>
        <v>0.58930000000000005</v>
      </c>
    </row>
    <row r="3" spans="1:7" ht="15.75">
      <c r="A3" s="38" t="s">
        <v>26</v>
      </c>
      <c r="B3" s="39" t="s">
        <v>25</v>
      </c>
      <c r="C3" s="40" t="s">
        <v>129</v>
      </c>
      <c r="D3" s="41">
        <v>1.7999999999999999E-2</v>
      </c>
      <c r="F3" s="42" t="s">
        <v>129</v>
      </c>
      <c r="G3" s="43">
        <f>D3+D18+D27+D12+D30</f>
        <v>9.0800000000000006E-2</v>
      </c>
    </row>
    <row r="4" spans="1:7" ht="15.75">
      <c r="A4" s="44" t="s">
        <v>28</v>
      </c>
      <c r="B4" s="39" t="s">
        <v>27</v>
      </c>
      <c r="C4" s="40" t="s">
        <v>130</v>
      </c>
      <c r="D4" s="41">
        <v>1.3299999999999999E-2</v>
      </c>
      <c r="F4" s="45" t="s">
        <v>130</v>
      </c>
      <c r="G4" s="43">
        <f>SUM(D4:D9,D13:D14,D19:D22)</f>
        <v>0.10589999999999999</v>
      </c>
    </row>
    <row r="5" spans="1:7" ht="16.5" thickBot="1">
      <c r="A5" s="44" t="s">
        <v>30</v>
      </c>
      <c r="B5" s="39" t="s">
        <v>29</v>
      </c>
      <c r="C5" s="40" t="s">
        <v>130</v>
      </c>
      <c r="D5" s="41">
        <v>1.23E-2</v>
      </c>
      <c r="F5" s="46" t="s">
        <v>131</v>
      </c>
      <c r="G5" s="47">
        <f>SUM(D10,D15,D16,D23,D24,D25,D28,D31,D32,D34,D36,D37,D38,D39)</f>
        <v>0.21400000000000002</v>
      </c>
    </row>
    <row r="6" spans="1:7">
      <c r="A6" s="44" t="s">
        <v>32</v>
      </c>
      <c r="B6" s="39" t="s">
        <v>31</v>
      </c>
      <c r="C6" s="40" t="s">
        <v>130</v>
      </c>
      <c r="D6" s="41">
        <v>1.15E-2</v>
      </c>
    </row>
    <row r="7" spans="1:7">
      <c r="A7" s="44" t="s">
        <v>34</v>
      </c>
      <c r="B7" s="39" t="s">
        <v>33</v>
      </c>
      <c r="C7" s="40" t="s">
        <v>130</v>
      </c>
      <c r="D7" s="41">
        <v>2.1499999999999998E-2</v>
      </c>
      <c r="G7" s="48"/>
    </row>
    <row r="8" spans="1:7">
      <c r="A8" s="44" t="s">
        <v>36</v>
      </c>
      <c r="B8" s="39" t="s">
        <v>35</v>
      </c>
      <c r="C8" s="40" t="s">
        <v>130</v>
      </c>
      <c r="D8" s="41">
        <v>2E-3</v>
      </c>
      <c r="F8" s="49"/>
      <c r="G8" s="49"/>
    </row>
    <row r="9" spans="1:7">
      <c r="A9" s="44" t="s">
        <v>38</v>
      </c>
      <c r="B9" s="39" t="s">
        <v>37</v>
      </c>
      <c r="C9" s="40" t="s">
        <v>130</v>
      </c>
      <c r="D9" s="41">
        <v>1E-3</v>
      </c>
    </row>
    <row r="10" spans="1:7">
      <c r="A10" s="44" t="s">
        <v>40</v>
      </c>
      <c r="B10" s="39" t="s">
        <v>39</v>
      </c>
      <c r="C10" s="40" t="s">
        <v>131</v>
      </c>
      <c r="D10" s="41">
        <v>7.1400000000000005E-2</v>
      </c>
    </row>
    <row r="11" spans="1:7" ht="15.75">
      <c r="A11" s="50" t="s">
        <v>42</v>
      </c>
      <c r="B11" s="39" t="s">
        <v>41</v>
      </c>
      <c r="C11" s="40" t="s">
        <v>128</v>
      </c>
      <c r="D11" s="41">
        <v>0.183</v>
      </c>
    </row>
    <row r="12" spans="1:7" ht="15.75">
      <c r="A12" s="50" t="s">
        <v>44</v>
      </c>
      <c r="B12" s="39" t="s">
        <v>43</v>
      </c>
      <c r="C12" s="40" t="s">
        <v>129</v>
      </c>
      <c r="D12" s="41">
        <v>4.1599999999999998E-2</v>
      </c>
    </row>
    <row r="13" spans="1:7" ht="15.75" thickBot="1">
      <c r="A13" s="44" t="s">
        <v>46</v>
      </c>
      <c r="B13" s="39" t="s">
        <v>45</v>
      </c>
      <c r="C13" s="40" t="s">
        <v>130</v>
      </c>
      <c r="D13" s="41">
        <v>8.8999999999999999E-3</v>
      </c>
    </row>
    <row r="14" spans="1:7" ht="17.25" thickBot="1">
      <c r="A14" s="44" t="s">
        <v>48</v>
      </c>
      <c r="B14" s="39" t="s">
        <v>47</v>
      </c>
      <c r="C14" s="40" t="s">
        <v>130</v>
      </c>
      <c r="D14" s="41">
        <v>4.7999999999999996E-3</v>
      </c>
      <c r="F14" s="31" t="s">
        <v>132</v>
      </c>
      <c r="G14" s="31" t="s">
        <v>126</v>
      </c>
    </row>
    <row r="15" spans="1:7" ht="15.75">
      <c r="A15" s="44" t="s">
        <v>50</v>
      </c>
      <c r="B15" s="39" t="s">
        <v>49</v>
      </c>
      <c r="C15" s="40" t="s">
        <v>131</v>
      </c>
      <c r="D15" s="41">
        <v>1.5E-3</v>
      </c>
      <c r="F15" s="51">
        <v>0.5</v>
      </c>
      <c r="G15" s="37">
        <v>0.51936343537276808</v>
      </c>
    </row>
    <row r="16" spans="1:7" ht="15.75">
      <c r="A16" s="44" t="s">
        <v>52</v>
      </c>
      <c r="B16" s="39" t="s">
        <v>51</v>
      </c>
      <c r="C16" s="40" t="s">
        <v>131</v>
      </c>
      <c r="D16" s="41">
        <v>5.4600000000000003E-2</v>
      </c>
      <c r="F16" s="45">
        <v>1</v>
      </c>
      <c r="G16" s="43">
        <v>0.24180340310073212</v>
      </c>
    </row>
    <row r="17" spans="1:7" ht="15.75">
      <c r="A17" s="50" t="s">
        <v>54</v>
      </c>
      <c r="B17" s="39" t="s">
        <v>53</v>
      </c>
      <c r="C17" s="40" t="s">
        <v>128</v>
      </c>
      <c r="D17" s="41">
        <v>5.2900000000000003E-2</v>
      </c>
      <c r="F17" s="45">
        <v>2</v>
      </c>
      <c r="G17" s="43">
        <v>0.15081832357290945</v>
      </c>
    </row>
    <row r="18" spans="1:7" ht="15.75">
      <c r="A18" s="50" t="s">
        <v>56</v>
      </c>
      <c r="B18" s="39" t="s">
        <v>55</v>
      </c>
      <c r="C18" s="40" t="s">
        <v>129</v>
      </c>
      <c r="D18" s="41">
        <v>2.2700000000000001E-2</v>
      </c>
      <c r="F18" s="45">
        <v>3</v>
      </c>
      <c r="G18" s="43">
        <v>4.4392006899066944E-2</v>
      </c>
    </row>
    <row r="19" spans="1:7" ht="15.75">
      <c r="A19" s="44" t="s">
        <v>58</v>
      </c>
      <c r="B19" s="39" t="s">
        <v>57</v>
      </c>
      <c r="C19" s="40" t="s">
        <v>130</v>
      </c>
      <c r="D19" s="41">
        <v>6.1999999999999998E-3</v>
      </c>
      <c r="F19" s="45">
        <v>4</v>
      </c>
      <c r="G19" s="43">
        <v>1.7263059421506226E-2</v>
      </c>
    </row>
    <row r="20" spans="1:7" ht="15.75">
      <c r="A20" s="44" t="s">
        <v>60</v>
      </c>
      <c r="B20" s="39" t="s">
        <v>59</v>
      </c>
      <c r="C20" s="40" t="s">
        <v>130</v>
      </c>
      <c r="D20" s="41">
        <v>1.3899999999999999E-2</v>
      </c>
      <c r="F20" s="45">
        <v>5</v>
      </c>
      <c r="G20" s="43">
        <v>1.0039476378947584E-2</v>
      </c>
    </row>
    <row r="21" spans="1:7" ht="15.75">
      <c r="A21" s="44" t="s">
        <v>62</v>
      </c>
      <c r="B21" s="39" t="s">
        <v>61</v>
      </c>
      <c r="C21" s="40" t="s">
        <v>130</v>
      </c>
      <c r="D21" s="41">
        <v>2.0000000000000001E-4</v>
      </c>
      <c r="F21" s="45">
        <v>6</v>
      </c>
      <c r="G21" s="43">
        <v>4.2717264384849584E-3</v>
      </c>
    </row>
    <row r="22" spans="1:7" ht="15.75">
      <c r="A22" s="44" t="s">
        <v>64</v>
      </c>
      <c r="B22" s="39" t="s">
        <v>63</v>
      </c>
      <c r="C22" s="40" t="s">
        <v>130</v>
      </c>
      <c r="D22" s="41">
        <v>1.03E-2</v>
      </c>
      <c r="F22" s="45">
        <v>7</v>
      </c>
      <c r="G22" s="43">
        <v>2.9557046210836272E-3</v>
      </c>
    </row>
    <row r="23" spans="1:7" ht="15.75">
      <c r="A23" s="44" t="s">
        <v>66</v>
      </c>
      <c r="B23" s="39" t="s">
        <v>65</v>
      </c>
      <c r="C23" s="40" t="s">
        <v>131</v>
      </c>
      <c r="D23" s="41">
        <v>1.55E-2</v>
      </c>
      <c r="F23" s="45">
        <v>8</v>
      </c>
      <c r="G23" s="43">
        <v>1.9073337645962767E-3</v>
      </c>
    </row>
    <row r="24" spans="1:7" ht="15.75">
      <c r="A24" s="44" t="s">
        <v>68</v>
      </c>
      <c r="B24" s="39" t="s">
        <v>67</v>
      </c>
      <c r="C24" s="40" t="s">
        <v>131</v>
      </c>
      <c r="D24" s="41">
        <v>1.1299999999999999E-2</v>
      </c>
      <c r="F24" s="45">
        <v>9</v>
      </c>
      <c r="G24" s="43">
        <v>1.3031950940348468E-3</v>
      </c>
    </row>
    <row r="25" spans="1:7" ht="15.75">
      <c r="A25" s="44" t="s">
        <v>70</v>
      </c>
      <c r="B25" s="39" t="s">
        <v>69</v>
      </c>
      <c r="C25" s="40" t="s">
        <v>131</v>
      </c>
      <c r="D25" s="41">
        <v>1.5599999999999999E-2</v>
      </c>
      <c r="F25" s="45">
        <v>10</v>
      </c>
      <c r="G25" s="43">
        <v>1.0954021754977943E-3</v>
      </c>
    </row>
    <row r="26" spans="1:7" ht="15.75">
      <c r="A26" s="50" t="s">
        <v>72</v>
      </c>
      <c r="B26" s="39" t="s">
        <v>71</v>
      </c>
      <c r="C26" s="40" t="s">
        <v>128</v>
      </c>
      <c r="D26" s="41">
        <v>4.5600000000000002E-2</v>
      </c>
      <c r="F26" s="45">
        <v>11</v>
      </c>
      <c r="G26" s="43">
        <v>9.4917752911986874E-4</v>
      </c>
    </row>
    <row r="27" spans="1:7" ht="15.75">
      <c r="A27" s="50" t="s">
        <v>74</v>
      </c>
      <c r="B27" s="39" t="s">
        <v>73</v>
      </c>
      <c r="C27" s="40" t="s">
        <v>129</v>
      </c>
      <c r="D27" s="41">
        <v>4.0000000000000001E-3</v>
      </c>
      <c r="F27" s="45">
        <v>12</v>
      </c>
      <c r="G27" s="43">
        <v>1.4908928126310731E-3</v>
      </c>
    </row>
    <row r="28" spans="1:7" ht="15.75">
      <c r="A28" s="44" t="s">
        <v>76</v>
      </c>
      <c r="B28" s="39" t="s">
        <v>75</v>
      </c>
      <c r="C28" s="40" t="s">
        <v>131</v>
      </c>
      <c r="D28" s="41">
        <v>1.95E-2</v>
      </c>
      <c r="F28" s="45">
        <v>13</v>
      </c>
      <c r="G28" s="43">
        <v>3.3862549687519643E-4</v>
      </c>
    </row>
    <row r="29" spans="1:7" ht="15.75">
      <c r="A29" s="50" t="s">
        <v>78</v>
      </c>
      <c r="B29" s="39" t="s">
        <v>77</v>
      </c>
      <c r="C29" s="40" t="s">
        <v>128</v>
      </c>
      <c r="D29" s="41">
        <v>6.59E-2</v>
      </c>
      <c r="F29" s="45">
        <v>14</v>
      </c>
      <c r="G29" s="43">
        <v>8.4100549539584764E-4</v>
      </c>
    </row>
    <row r="30" spans="1:7" ht="15.75">
      <c r="A30" s="50" t="s">
        <v>80</v>
      </c>
      <c r="B30" s="39" t="s">
        <v>79</v>
      </c>
      <c r="C30" s="40" t="s">
        <v>129</v>
      </c>
      <c r="D30" s="41">
        <v>4.4999999999999997E-3</v>
      </c>
      <c r="F30" s="45">
        <v>15</v>
      </c>
      <c r="G30" s="43">
        <v>2.2917079081452688E-4</v>
      </c>
    </row>
    <row r="31" spans="1:7" ht="15.75">
      <c r="A31" s="44" t="s">
        <v>82</v>
      </c>
      <c r="B31" s="39" t="s">
        <v>81</v>
      </c>
      <c r="C31" s="40" t="s">
        <v>131</v>
      </c>
      <c r="D31" s="41">
        <v>1.18E-2</v>
      </c>
      <c r="F31" s="45">
        <v>16</v>
      </c>
      <c r="G31" s="43">
        <v>1.5263800806116808E-4</v>
      </c>
    </row>
    <row r="32" spans="1:7" ht="15.75">
      <c r="A32" s="44" t="s">
        <v>84</v>
      </c>
      <c r="B32" s="39" t="s">
        <v>83</v>
      </c>
      <c r="C32" s="40" t="s">
        <v>131</v>
      </c>
      <c r="D32" s="41">
        <v>4.5999999999999999E-3</v>
      </c>
      <c r="F32" s="45">
        <v>17</v>
      </c>
      <c r="G32" s="43">
        <v>1.962488675072161E-4</v>
      </c>
    </row>
    <row r="33" spans="1:7" ht="15.75">
      <c r="A33" s="50" t="s">
        <v>86</v>
      </c>
      <c r="B33" s="39" t="s">
        <v>85</v>
      </c>
      <c r="C33" s="40" t="s">
        <v>128</v>
      </c>
      <c r="D33" s="41">
        <v>2.0899999999999998E-2</v>
      </c>
      <c r="F33" s="45">
        <v>18</v>
      </c>
      <c r="G33" s="43">
        <v>1.8342214414073139E-4</v>
      </c>
    </row>
    <row r="34" spans="1:7" ht="15.75">
      <c r="A34" s="50" t="s">
        <v>88</v>
      </c>
      <c r="B34" s="39" t="s">
        <v>87</v>
      </c>
      <c r="C34" s="40" t="s">
        <v>131</v>
      </c>
      <c r="D34" s="41">
        <v>5.8999999999999999E-3</v>
      </c>
      <c r="F34" s="45">
        <v>19</v>
      </c>
      <c r="G34" s="43">
        <v>8.3801259327700122E-5</v>
      </c>
    </row>
    <row r="35" spans="1:7" ht="15.75">
      <c r="A35" s="50" t="s">
        <v>90</v>
      </c>
      <c r="B35" s="39" t="s">
        <v>89</v>
      </c>
      <c r="C35" s="40" t="s">
        <v>128</v>
      </c>
      <c r="D35" s="41">
        <v>6.1000000000000004E-3</v>
      </c>
      <c r="F35" s="45">
        <v>20</v>
      </c>
      <c r="G35" s="43">
        <v>6.2850944495775084E-5</v>
      </c>
    </row>
    <row r="36" spans="1:7" ht="15.75">
      <c r="A36" s="44" t="s">
        <v>92</v>
      </c>
      <c r="B36" s="39" t="s">
        <v>91</v>
      </c>
      <c r="C36" s="40" t="s">
        <v>131</v>
      </c>
      <c r="D36" s="41">
        <v>1.6999999999999999E-3</v>
      </c>
      <c r="F36" s="45">
        <v>21</v>
      </c>
      <c r="G36" s="43">
        <v>5.5582467921433755E-5</v>
      </c>
    </row>
    <row r="37" spans="1:7" ht="15.75">
      <c r="A37" s="44" t="s">
        <v>133</v>
      </c>
      <c r="B37" s="39" t="s">
        <v>93</v>
      </c>
      <c r="C37" s="40" t="s">
        <v>131</v>
      </c>
      <c r="D37" s="41">
        <v>4.0000000000000002E-4</v>
      </c>
      <c r="F37" s="45">
        <v>22</v>
      </c>
      <c r="G37" s="43">
        <v>5.7292697703631719E-5</v>
      </c>
    </row>
    <row r="38" spans="1:7" ht="16.5" thickBot="1">
      <c r="A38" s="44" t="s">
        <v>134</v>
      </c>
      <c r="B38" s="39" t="s">
        <v>95</v>
      </c>
      <c r="C38" s="40" t="s">
        <v>131</v>
      </c>
      <c r="D38" s="41">
        <v>2.0000000000000001E-4</v>
      </c>
      <c r="F38" s="52">
        <v>62.5</v>
      </c>
      <c r="G38" s="53">
        <v>1.4622464637792571E-4</v>
      </c>
    </row>
    <row r="39" spans="1:7" ht="16.5" thickBot="1">
      <c r="A39" s="54" t="s">
        <v>135</v>
      </c>
      <c r="B39" s="55" t="s">
        <v>97</v>
      </c>
      <c r="C39" s="56" t="s">
        <v>131</v>
      </c>
      <c r="D39" s="57">
        <v>0</v>
      </c>
      <c r="F39" s="58" t="s">
        <v>136</v>
      </c>
      <c r="G39" s="59">
        <f>SUM(G15:G38)</f>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6D4C-5C42-4AD9-8AAF-56A6D103AC3A}">
  <sheetPr>
    <tabColor theme="9"/>
  </sheetPr>
  <dimension ref="A1:CZ63"/>
  <sheetViews>
    <sheetView tabSelected="1" topLeftCell="Q1" workbookViewId="0">
      <selection activeCell="AF3" sqref="AF3"/>
    </sheetView>
  </sheetViews>
  <sheetFormatPr defaultRowHeight="15"/>
  <cols>
    <col min="1" max="1" width="17.7109375" customWidth="1"/>
    <col min="2" max="2" width="22.85546875" bestFit="1" customWidth="1"/>
    <col min="3" max="3" width="10.140625" bestFit="1" customWidth="1"/>
    <col min="4" max="4" width="10.7109375" bestFit="1" customWidth="1"/>
    <col min="5" max="9" width="12.28515625" bestFit="1" customWidth="1"/>
    <col min="10" max="10" width="13.42578125" bestFit="1" customWidth="1"/>
    <col min="11" max="12" width="14.42578125" bestFit="1" customWidth="1"/>
    <col min="13" max="14" width="9.7109375" bestFit="1" customWidth="1"/>
    <col min="17" max="17" width="21.140625" bestFit="1" customWidth="1"/>
    <col min="32" max="32" width="21.140625" bestFit="1" customWidth="1"/>
    <col min="47" max="47" width="21.140625" bestFit="1" customWidth="1"/>
    <col min="62" max="62" width="21.140625" bestFit="1" customWidth="1"/>
    <col min="77" max="77" width="21.140625" bestFit="1" customWidth="1"/>
    <col min="92" max="92" width="21.140625" bestFit="1" customWidth="1"/>
  </cols>
  <sheetData>
    <row r="1" spans="1:104">
      <c r="A1" s="60" t="s">
        <v>138</v>
      </c>
    </row>
    <row r="2" spans="1:104">
      <c r="A2" t="s">
        <v>139</v>
      </c>
      <c r="B2" t="s">
        <v>140</v>
      </c>
      <c r="P2" s="60" t="s">
        <v>140</v>
      </c>
      <c r="AE2" s="60" t="s">
        <v>140</v>
      </c>
      <c r="AT2" s="60" t="s">
        <v>140</v>
      </c>
      <c r="BI2" s="60" t="s">
        <v>140</v>
      </c>
      <c r="BX2" s="60" t="s">
        <v>140</v>
      </c>
      <c r="CM2" s="60" t="s">
        <v>140</v>
      </c>
    </row>
    <row r="3" spans="1:104">
      <c r="A3" t="s">
        <v>141</v>
      </c>
      <c r="B3" t="s">
        <v>171</v>
      </c>
      <c r="P3" s="62" t="s">
        <v>142</v>
      </c>
      <c r="AE3" s="62" t="s">
        <v>143</v>
      </c>
      <c r="AT3" s="62" t="s">
        <v>144</v>
      </c>
      <c r="BI3" s="62" t="s">
        <v>145</v>
      </c>
      <c r="BX3" s="62" t="s">
        <v>146</v>
      </c>
      <c r="CM3" s="62" t="s">
        <v>147</v>
      </c>
    </row>
    <row r="4" spans="1:104">
      <c r="A4" t="s">
        <v>148</v>
      </c>
      <c r="P4" t="s">
        <v>149</v>
      </c>
      <c r="Q4" s="61">
        <f>(1.075/1.1)-1</f>
        <v>-2.2727272727272818E-2</v>
      </c>
      <c r="AE4" t="s">
        <v>149</v>
      </c>
      <c r="AF4" s="61">
        <v>0</v>
      </c>
      <c r="AT4" t="s">
        <v>149</v>
      </c>
      <c r="AU4" s="61">
        <v>2.5000000000000001E-2</v>
      </c>
      <c r="BI4" t="s">
        <v>149</v>
      </c>
      <c r="BJ4" s="61">
        <v>0.05</v>
      </c>
      <c r="BX4" t="s">
        <v>149</v>
      </c>
      <c r="BY4" s="61">
        <v>7.4999999999999997E-2</v>
      </c>
      <c r="CM4" t="s">
        <v>149</v>
      </c>
      <c r="CN4" s="61">
        <v>0.1</v>
      </c>
    </row>
    <row r="5" spans="1:104" ht="15.75" thickBot="1">
      <c r="P5" t="s">
        <v>150</v>
      </c>
      <c r="AE5" t="s">
        <v>151</v>
      </c>
      <c r="AT5" t="s">
        <v>152</v>
      </c>
      <c r="BI5" t="s">
        <v>153</v>
      </c>
      <c r="BX5" t="s">
        <v>154</v>
      </c>
      <c r="CM5" t="s">
        <v>155</v>
      </c>
    </row>
    <row r="6" spans="1:104" ht="15.75" thickBot="1">
      <c r="M6" t="s">
        <v>20</v>
      </c>
      <c r="N6" t="s">
        <v>20</v>
      </c>
      <c r="P6" s="132"/>
      <c r="Q6" s="133"/>
      <c r="R6" s="134" t="s">
        <v>156</v>
      </c>
      <c r="S6" s="135"/>
      <c r="T6" s="135"/>
      <c r="U6" s="135"/>
      <c r="V6" s="135"/>
      <c r="W6" s="135"/>
      <c r="X6" s="135"/>
      <c r="Y6" s="135"/>
      <c r="Z6" s="135"/>
      <c r="AA6" s="136"/>
      <c r="AB6" s="134" t="s">
        <v>20</v>
      </c>
      <c r="AC6" s="135"/>
      <c r="AE6" s="132"/>
      <c r="AF6" s="133"/>
      <c r="AG6" s="134" t="s">
        <v>156</v>
      </c>
      <c r="AH6" s="135"/>
      <c r="AI6" s="135"/>
      <c r="AJ6" s="135"/>
      <c r="AK6" s="135"/>
      <c r="AL6" s="135"/>
      <c r="AM6" s="135"/>
      <c r="AN6" s="135"/>
      <c r="AO6" s="135"/>
      <c r="AP6" s="136"/>
      <c r="AQ6" s="134" t="s">
        <v>20</v>
      </c>
      <c r="AR6" s="135"/>
      <c r="AT6" s="132"/>
      <c r="AU6" s="133"/>
      <c r="AV6" s="134" t="s">
        <v>156</v>
      </c>
      <c r="AW6" s="135"/>
      <c r="AX6" s="135"/>
      <c r="AY6" s="135"/>
      <c r="AZ6" s="135"/>
      <c r="BA6" s="135"/>
      <c r="BB6" s="135"/>
      <c r="BC6" s="135"/>
      <c r="BD6" s="135"/>
      <c r="BE6" s="136"/>
      <c r="BF6" s="134" t="s">
        <v>20</v>
      </c>
      <c r="BG6" s="135"/>
      <c r="BI6" s="132"/>
      <c r="BJ6" s="133"/>
      <c r="BK6" s="134" t="s">
        <v>156</v>
      </c>
      <c r="BL6" s="135"/>
      <c r="BM6" s="135"/>
      <c r="BN6" s="135"/>
      <c r="BO6" s="135"/>
      <c r="BP6" s="135"/>
      <c r="BQ6" s="135"/>
      <c r="BR6" s="135"/>
      <c r="BS6" s="135"/>
      <c r="BT6" s="136"/>
      <c r="BU6" s="134" t="s">
        <v>20</v>
      </c>
      <c r="BV6" s="135"/>
      <c r="BX6" s="132"/>
      <c r="BY6" s="133"/>
      <c r="BZ6" s="134" t="s">
        <v>156</v>
      </c>
      <c r="CA6" s="135"/>
      <c r="CB6" s="135"/>
      <c r="CC6" s="135"/>
      <c r="CD6" s="135"/>
      <c r="CE6" s="135"/>
      <c r="CF6" s="135"/>
      <c r="CG6" s="135"/>
      <c r="CH6" s="135"/>
      <c r="CI6" s="136"/>
      <c r="CJ6" s="134" t="s">
        <v>20</v>
      </c>
      <c r="CK6" s="135"/>
      <c r="CM6" s="132"/>
      <c r="CN6" s="133"/>
      <c r="CO6" s="134" t="s">
        <v>156</v>
      </c>
      <c r="CP6" s="135"/>
      <c r="CQ6" s="135"/>
      <c r="CR6" s="135"/>
      <c r="CS6" s="135"/>
      <c r="CT6" s="135"/>
      <c r="CU6" s="135"/>
      <c r="CV6" s="135"/>
      <c r="CW6" s="135"/>
      <c r="CX6" s="136"/>
      <c r="CY6" s="134" t="s">
        <v>20</v>
      </c>
      <c r="CZ6" s="135"/>
    </row>
    <row r="7" spans="1:104" ht="26.25" thickBot="1">
      <c r="A7" t="s">
        <v>9</v>
      </c>
      <c r="B7" t="s">
        <v>9</v>
      </c>
      <c r="C7" t="s">
        <v>10</v>
      </c>
      <c r="D7" t="s">
        <v>11</v>
      </c>
      <c r="E7" t="s">
        <v>12</v>
      </c>
      <c r="F7" t="s">
        <v>13</v>
      </c>
      <c r="G7" t="s">
        <v>14</v>
      </c>
      <c r="H7" t="s">
        <v>15</v>
      </c>
      <c r="I7" t="s">
        <v>16</v>
      </c>
      <c r="J7" t="s">
        <v>17</v>
      </c>
      <c r="K7" t="s">
        <v>18</v>
      </c>
      <c r="L7" t="s">
        <v>19</v>
      </c>
      <c r="M7" t="s">
        <v>21</v>
      </c>
      <c r="N7" t="s">
        <v>22</v>
      </c>
      <c r="P7" s="137" t="s">
        <v>157</v>
      </c>
      <c r="Q7" s="138"/>
      <c r="R7" s="63" t="s">
        <v>10</v>
      </c>
      <c r="S7" s="63" t="s">
        <v>11</v>
      </c>
      <c r="T7" s="63" t="s">
        <v>12</v>
      </c>
      <c r="U7" s="63" t="s">
        <v>13</v>
      </c>
      <c r="V7" s="63" t="s">
        <v>14</v>
      </c>
      <c r="W7" s="63" t="s">
        <v>15</v>
      </c>
      <c r="X7" s="63" t="s">
        <v>16</v>
      </c>
      <c r="Y7" s="63" t="s">
        <v>17</v>
      </c>
      <c r="Z7" s="63" t="s">
        <v>18</v>
      </c>
      <c r="AA7" s="63" t="s">
        <v>19</v>
      </c>
      <c r="AB7" s="63" t="s">
        <v>21</v>
      </c>
      <c r="AC7" s="63" t="s">
        <v>22</v>
      </c>
      <c r="AE7" s="137" t="s">
        <v>157</v>
      </c>
      <c r="AF7" s="138"/>
      <c r="AG7" s="63" t="s">
        <v>10</v>
      </c>
      <c r="AH7" s="63" t="s">
        <v>11</v>
      </c>
      <c r="AI7" s="63" t="s">
        <v>12</v>
      </c>
      <c r="AJ7" s="63" t="s">
        <v>13</v>
      </c>
      <c r="AK7" s="63" t="s">
        <v>14</v>
      </c>
      <c r="AL7" s="63" t="s">
        <v>15</v>
      </c>
      <c r="AM7" s="63" t="s">
        <v>16</v>
      </c>
      <c r="AN7" s="63" t="s">
        <v>17</v>
      </c>
      <c r="AO7" s="63" t="s">
        <v>18</v>
      </c>
      <c r="AP7" s="63" t="s">
        <v>19</v>
      </c>
      <c r="AQ7" s="63" t="s">
        <v>21</v>
      </c>
      <c r="AR7" s="63" t="s">
        <v>22</v>
      </c>
      <c r="AT7" s="137" t="s">
        <v>157</v>
      </c>
      <c r="AU7" s="138"/>
      <c r="AV7" s="63" t="s">
        <v>10</v>
      </c>
      <c r="AW7" s="63" t="s">
        <v>11</v>
      </c>
      <c r="AX7" s="63" t="s">
        <v>12</v>
      </c>
      <c r="AY7" s="63" t="s">
        <v>13</v>
      </c>
      <c r="AZ7" s="63" t="s">
        <v>14</v>
      </c>
      <c r="BA7" s="63" t="s">
        <v>15</v>
      </c>
      <c r="BB7" s="63" t="s">
        <v>16</v>
      </c>
      <c r="BC7" s="63" t="s">
        <v>17</v>
      </c>
      <c r="BD7" s="63" t="s">
        <v>18</v>
      </c>
      <c r="BE7" s="63" t="s">
        <v>19</v>
      </c>
      <c r="BF7" s="63" t="s">
        <v>21</v>
      </c>
      <c r="BG7" s="63" t="s">
        <v>22</v>
      </c>
      <c r="BI7" s="137" t="s">
        <v>157</v>
      </c>
      <c r="BJ7" s="138"/>
      <c r="BK7" s="63" t="s">
        <v>10</v>
      </c>
      <c r="BL7" s="63" t="s">
        <v>11</v>
      </c>
      <c r="BM7" s="63" t="s">
        <v>12</v>
      </c>
      <c r="BN7" s="63" t="s">
        <v>13</v>
      </c>
      <c r="BO7" s="63" t="s">
        <v>14</v>
      </c>
      <c r="BP7" s="63" t="s">
        <v>15</v>
      </c>
      <c r="BQ7" s="63" t="s">
        <v>16</v>
      </c>
      <c r="BR7" s="63" t="s">
        <v>17</v>
      </c>
      <c r="BS7" s="63" t="s">
        <v>18</v>
      </c>
      <c r="BT7" s="63" t="s">
        <v>19</v>
      </c>
      <c r="BU7" s="63" t="s">
        <v>21</v>
      </c>
      <c r="BV7" s="63" t="s">
        <v>22</v>
      </c>
      <c r="BX7" s="137" t="s">
        <v>157</v>
      </c>
      <c r="BY7" s="138"/>
      <c r="BZ7" s="63" t="s">
        <v>10</v>
      </c>
      <c r="CA7" s="63" t="s">
        <v>11</v>
      </c>
      <c r="CB7" s="63" t="s">
        <v>12</v>
      </c>
      <c r="CC7" s="63" t="s">
        <v>13</v>
      </c>
      <c r="CD7" s="63" t="s">
        <v>14</v>
      </c>
      <c r="CE7" s="63" t="s">
        <v>15</v>
      </c>
      <c r="CF7" s="63" t="s">
        <v>16</v>
      </c>
      <c r="CG7" s="63" t="s">
        <v>17</v>
      </c>
      <c r="CH7" s="63" t="s">
        <v>18</v>
      </c>
      <c r="CI7" s="63" t="s">
        <v>19</v>
      </c>
      <c r="CJ7" s="63" t="s">
        <v>21</v>
      </c>
      <c r="CK7" s="63" t="s">
        <v>22</v>
      </c>
      <c r="CM7" s="137" t="s">
        <v>157</v>
      </c>
      <c r="CN7" s="138"/>
      <c r="CO7" s="63" t="s">
        <v>10</v>
      </c>
      <c r="CP7" s="63" t="s">
        <v>11</v>
      </c>
      <c r="CQ7" s="63" t="s">
        <v>12</v>
      </c>
      <c r="CR7" s="63" t="s">
        <v>13</v>
      </c>
      <c r="CS7" s="63" t="s">
        <v>14</v>
      </c>
      <c r="CT7" s="63" t="s">
        <v>15</v>
      </c>
      <c r="CU7" s="63" t="s">
        <v>16</v>
      </c>
      <c r="CV7" s="63" t="s">
        <v>17</v>
      </c>
      <c r="CW7" s="63" t="s">
        <v>18</v>
      </c>
      <c r="CX7" s="63" t="s">
        <v>19</v>
      </c>
      <c r="CY7" s="63" t="s">
        <v>21</v>
      </c>
      <c r="CZ7" s="63" t="s">
        <v>22</v>
      </c>
    </row>
    <row r="8" spans="1:104" ht="15.75" thickBot="1">
      <c r="A8" t="s">
        <v>23</v>
      </c>
      <c r="B8" t="s">
        <v>24</v>
      </c>
      <c r="C8">
        <v>7.51</v>
      </c>
      <c r="D8">
        <v>8.43</v>
      </c>
      <c r="E8">
        <v>8.98</v>
      </c>
      <c r="F8">
        <v>9.5299999999999994</v>
      </c>
      <c r="G8">
        <v>10.18</v>
      </c>
      <c r="H8">
        <v>10.84</v>
      </c>
      <c r="I8">
        <v>11.5</v>
      </c>
      <c r="J8">
        <v>13.44</v>
      </c>
      <c r="K8">
        <v>15.38</v>
      </c>
      <c r="L8">
        <v>19.27</v>
      </c>
      <c r="M8">
        <v>7.61</v>
      </c>
      <c r="N8">
        <v>1.2</v>
      </c>
      <c r="P8" s="64" t="str">
        <f>$A8</f>
        <v>N0</v>
      </c>
      <c r="Q8" s="65" t="str">
        <f>$B8</f>
        <v>Sydney Metro</v>
      </c>
      <c r="R8" s="66">
        <f t="shared" ref="R8:AC23" si="0">ROUNDUP(C8*(1+$Q$4),2)</f>
        <v>7.34</v>
      </c>
      <c r="S8" s="66">
        <f t="shared" si="0"/>
        <v>8.24</v>
      </c>
      <c r="T8" s="66">
        <f t="shared" si="0"/>
        <v>8.7799999999999994</v>
      </c>
      <c r="U8" s="66">
        <f t="shared" si="0"/>
        <v>9.32</v>
      </c>
      <c r="V8" s="66">
        <f t="shared" si="0"/>
        <v>9.9499999999999993</v>
      </c>
      <c r="W8" s="66">
        <f t="shared" si="0"/>
        <v>10.6</v>
      </c>
      <c r="X8" s="66">
        <f t="shared" si="0"/>
        <v>11.24</v>
      </c>
      <c r="Y8" s="66">
        <f t="shared" si="0"/>
        <v>13.14</v>
      </c>
      <c r="Z8" s="66">
        <f t="shared" si="0"/>
        <v>15.04</v>
      </c>
      <c r="AA8" s="66">
        <f t="shared" si="0"/>
        <v>18.84</v>
      </c>
      <c r="AB8" s="66">
        <f t="shared" si="0"/>
        <v>7.4399999999999995</v>
      </c>
      <c r="AC8" s="66">
        <f t="shared" si="0"/>
        <v>1.18</v>
      </c>
      <c r="AE8" s="64" t="str">
        <f>$A8</f>
        <v>N0</v>
      </c>
      <c r="AF8" s="65" t="str">
        <f>$B8</f>
        <v>Sydney Metro</v>
      </c>
      <c r="AG8" s="66">
        <f t="shared" ref="AG8:AR29" si="1">ROUNDUP(C8*(1+$AF$4),2)</f>
        <v>7.51</v>
      </c>
      <c r="AH8" s="66">
        <f t="shared" si="1"/>
        <v>8.43</v>
      </c>
      <c r="AI8" s="66">
        <f t="shared" si="1"/>
        <v>8.98</v>
      </c>
      <c r="AJ8" s="66">
        <f t="shared" si="1"/>
        <v>9.5299999999999994</v>
      </c>
      <c r="AK8" s="66">
        <f t="shared" si="1"/>
        <v>10.18</v>
      </c>
      <c r="AL8" s="66">
        <f t="shared" si="1"/>
        <v>10.84</v>
      </c>
      <c r="AM8" s="66">
        <f t="shared" si="1"/>
        <v>11.5</v>
      </c>
      <c r="AN8" s="66">
        <f t="shared" si="1"/>
        <v>13.44</v>
      </c>
      <c r="AO8" s="66">
        <f t="shared" si="1"/>
        <v>15.38</v>
      </c>
      <c r="AP8" s="66">
        <f t="shared" si="1"/>
        <v>19.27</v>
      </c>
      <c r="AQ8" s="66">
        <f t="shared" si="1"/>
        <v>7.61</v>
      </c>
      <c r="AR8" s="66">
        <f t="shared" si="1"/>
        <v>1.2</v>
      </c>
      <c r="AT8" s="64" t="str">
        <f>$A8</f>
        <v>N0</v>
      </c>
      <c r="AU8" s="65" t="str">
        <f>$B8</f>
        <v>Sydney Metro</v>
      </c>
      <c r="AV8" s="66">
        <f t="shared" ref="AV8:BG29" si="2">ROUNDUP(C8*(1+$AU$4),2)</f>
        <v>7.7</v>
      </c>
      <c r="AW8" s="66">
        <f t="shared" si="2"/>
        <v>8.65</v>
      </c>
      <c r="AX8" s="66">
        <f t="shared" si="2"/>
        <v>9.2099999999999991</v>
      </c>
      <c r="AY8" s="66">
        <f t="shared" si="2"/>
        <v>9.77</v>
      </c>
      <c r="AZ8" s="66">
        <f t="shared" si="2"/>
        <v>10.44</v>
      </c>
      <c r="BA8" s="66">
        <f t="shared" si="2"/>
        <v>11.12</v>
      </c>
      <c r="BB8" s="66">
        <f t="shared" si="2"/>
        <v>11.79</v>
      </c>
      <c r="BC8" s="66">
        <f t="shared" si="2"/>
        <v>13.78</v>
      </c>
      <c r="BD8" s="66">
        <f t="shared" si="2"/>
        <v>15.77</v>
      </c>
      <c r="BE8" s="66">
        <f t="shared" si="2"/>
        <v>19.760000000000002</v>
      </c>
      <c r="BF8" s="66">
        <f t="shared" si="2"/>
        <v>7.81</v>
      </c>
      <c r="BG8" s="66">
        <f t="shared" si="2"/>
        <v>1.23</v>
      </c>
      <c r="BI8" s="64" t="str">
        <f>$A8</f>
        <v>N0</v>
      </c>
      <c r="BJ8" s="65" t="str">
        <f>$B8</f>
        <v>Sydney Metro</v>
      </c>
      <c r="BK8" s="66">
        <f t="shared" ref="BK8:BV29" si="3">ROUNDUP(C8*(1+$BJ$4),2)</f>
        <v>7.89</v>
      </c>
      <c r="BL8" s="66">
        <f t="shared" si="3"/>
        <v>8.86</v>
      </c>
      <c r="BM8" s="66">
        <f t="shared" si="3"/>
        <v>9.43</v>
      </c>
      <c r="BN8" s="66">
        <f t="shared" si="3"/>
        <v>10.01</v>
      </c>
      <c r="BO8" s="66">
        <f t="shared" si="3"/>
        <v>10.69</v>
      </c>
      <c r="BP8" s="66">
        <f t="shared" si="3"/>
        <v>11.39</v>
      </c>
      <c r="BQ8" s="66">
        <f t="shared" si="3"/>
        <v>12.08</v>
      </c>
      <c r="BR8" s="66">
        <f t="shared" si="3"/>
        <v>14.12</v>
      </c>
      <c r="BS8" s="66">
        <f t="shared" si="3"/>
        <v>16.150000000000002</v>
      </c>
      <c r="BT8" s="66">
        <f t="shared" si="3"/>
        <v>20.240000000000002</v>
      </c>
      <c r="BU8" s="66">
        <f t="shared" si="3"/>
        <v>8</v>
      </c>
      <c r="BV8" s="66">
        <f t="shared" si="3"/>
        <v>1.26</v>
      </c>
      <c r="BX8" s="64" t="str">
        <f>$A8</f>
        <v>N0</v>
      </c>
      <c r="BY8" s="65" t="str">
        <f>$B8</f>
        <v>Sydney Metro</v>
      </c>
      <c r="BZ8" s="66">
        <f t="shared" ref="BZ8:CK29" si="4">ROUNDUP(C8*(1+$BY$4),2)</f>
        <v>8.08</v>
      </c>
      <c r="CA8" s="66">
        <f t="shared" si="4"/>
        <v>9.07</v>
      </c>
      <c r="CB8" s="66">
        <f t="shared" si="4"/>
        <v>9.66</v>
      </c>
      <c r="CC8" s="66">
        <f t="shared" si="4"/>
        <v>10.25</v>
      </c>
      <c r="CD8" s="66">
        <f t="shared" si="4"/>
        <v>10.95</v>
      </c>
      <c r="CE8" s="66">
        <f t="shared" si="4"/>
        <v>11.66</v>
      </c>
      <c r="CF8" s="66">
        <f t="shared" si="4"/>
        <v>12.37</v>
      </c>
      <c r="CG8" s="66">
        <f t="shared" si="4"/>
        <v>14.45</v>
      </c>
      <c r="CH8" s="66">
        <f t="shared" si="4"/>
        <v>16.540000000000003</v>
      </c>
      <c r="CI8" s="66">
        <f t="shared" si="4"/>
        <v>20.720000000000002</v>
      </c>
      <c r="CJ8" s="66">
        <f t="shared" si="4"/>
        <v>8.19</v>
      </c>
      <c r="CK8" s="66">
        <f t="shared" si="4"/>
        <v>1.29</v>
      </c>
      <c r="CM8" s="64" t="str">
        <f>$A8</f>
        <v>N0</v>
      </c>
      <c r="CN8" s="65" t="str">
        <f>$B8</f>
        <v>Sydney Metro</v>
      </c>
      <c r="CO8" s="66">
        <f t="shared" ref="CO8:CZ29" si="5">ROUNDUP(C8*(1+$CN$4),2)</f>
        <v>8.27</v>
      </c>
      <c r="CP8" s="66">
        <f t="shared" si="5"/>
        <v>9.2799999999999994</v>
      </c>
      <c r="CQ8" s="66">
        <f t="shared" si="5"/>
        <v>9.879999999999999</v>
      </c>
      <c r="CR8" s="66">
        <f t="shared" si="5"/>
        <v>10.49</v>
      </c>
      <c r="CS8" s="66">
        <f t="shared" si="5"/>
        <v>11.2</v>
      </c>
      <c r="CT8" s="66">
        <f t="shared" si="5"/>
        <v>11.93</v>
      </c>
      <c r="CU8" s="66">
        <f t="shared" si="5"/>
        <v>12.65</v>
      </c>
      <c r="CV8" s="66">
        <f t="shared" si="5"/>
        <v>14.79</v>
      </c>
      <c r="CW8" s="66">
        <f t="shared" si="5"/>
        <v>16.920000000000002</v>
      </c>
      <c r="CX8" s="66">
        <f t="shared" si="5"/>
        <v>21.200000000000003</v>
      </c>
      <c r="CY8" s="66">
        <f t="shared" si="5"/>
        <v>8.379999999999999</v>
      </c>
      <c r="CZ8" s="66">
        <f t="shared" si="5"/>
        <v>1.32</v>
      </c>
    </row>
    <row r="9" spans="1:104" ht="15.75" thickBot="1">
      <c r="A9" t="s">
        <v>25</v>
      </c>
      <c r="B9" t="s">
        <v>26</v>
      </c>
      <c r="C9">
        <v>8.0299999999999994</v>
      </c>
      <c r="D9">
        <v>9.17</v>
      </c>
      <c r="E9">
        <v>9.85</v>
      </c>
      <c r="F9">
        <v>10.54</v>
      </c>
      <c r="G9">
        <v>11.33</v>
      </c>
      <c r="H9">
        <v>12.13</v>
      </c>
      <c r="I9">
        <v>12.9</v>
      </c>
      <c r="J9">
        <v>15.27</v>
      </c>
      <c r="K9">
        <v>17.649999999999999</v>
      </c>
      <c r="L9">
        <v>22.4</v>
      </c>
      <c r="M9">
        <v>8.14</v>
      </c>
      <c r="N9">
        <v>1.34</v>
      </c>
      <c r="P9" s="64" t="str">
        <f t="shared" ref="P9:P45" si="6">$A9</f>
        <v>N1</v>
      </c>
      <c r="Q9" s="65" t="str">
        <f t="shared" ref="Q9:Q45" si="7">$B9</f>
        <v>Sydney</v>
      </c>
      <c r="R9" s="66">
        <f t="shared" si="0"/>
        <v>7.85</v>
      </c>
      <c r="S9" s="66">
        <f t="shared" si="0"/>
        <v>8.9700000000000006</v>
      </c>
      <c r="T9" s="66">
        <f t="shared" si="0"/>
        <v>9.629999999999999</v>
      </c>
      <c r="U9" s="66">
        <f t="shared" si="0"/>
        <v>10.31</v>
      </c>
      <c r="V9" s="66">
        <f t="shared" si="0"/>
        <v>11.08</v>
      </c>
      <c r="W9" s="66">
        <f t="shared" si="0"/>
        <v>11.86</v>
      </c>
      <c r="X9" s="66">
        <f t="shared" si="0"/>
        <v>12.61</v>
      </c>
      <c r="Y9" s="66">
        <f t="shared" si="0"/>
        <v>14.93</v>
      </c>
      <c r="Z9" s="66">
        <f t="shared" si="0"/>
        <v>17.25</v>
      </c>
      <c r="AA9" s="66">
        <f t="shared" si="0"/>
        <v>21.900000000000002</v>
      </c>
      <c r="AB9" s="66">
        <f t="shared" si="0"/>
        <v>7.96</v>
      </c>
      <c r="AC9" s="66">
        <f t="shared" si="0"/>
        <v>1.31</v>
      </c>
      <c r="AE9" s="64" t="str">
        <f t="shared" ref="AE9:AE45" si="8">$A9</f>
        <v>N1</v>
      </c>
      <c r="AF9" s="65" t="str">
        <f t="shared" ref="AF9:AF45" si="9">$B9</f>
        <v>Sydney</v>
      </c>
      <c r="AG9" s="66">
        <f t="shared" si="1"/>
        <v>8.0299999999999994</v>
      </c>
      <c r="AH9" s="66">
        <f t="shared" si="1"/>
        <v>9.17</v>
      </c>
      <c r="AI9" s="66">
        <f t="shared" si="1"/>
        <v>9.85</v>
      </c>
      <c r="AJ9" s="66">
        <f t="shared" si="1"/>
        <v>10.54</v>
      </c>
      <c r="AK9" s="66">
        <f t="shared" si="1"/>
        <v>11.33</v>
      </c>
      <c r="AL9" s="66">
        <f t="shared" si="1"/>
        <v>12.13</v>
      </c>
      <c r="AM9" s="66">
        <f t="shared" si="1"/>
        <v>12.9</v>
      </c>
      <c r="AN9" s="66">
        <f t="shared" si="1"/>
        <v>15.27</v>
      </c>
      <c r="AO9" s="66">
        <f t="shared" si="1"/>
        <v>17.649999999999999</v>
      </c>
      <c r="AP9" s="66">
        <f t="shared" si="1"/>
        <v>22.4</v>
      </c>
      <c r="AQ9" s="66">
        <f t="shared" si="1"/>
        <v>8.14</v>
      </c>
      <c r="AR9" s="66">
        <f t="shared" si="1"/>
        <v>1.34</v>
      </c>
      <c r="AT9" s="64" t="str">
        <f t="shared" ref="AT9:AT45" si="10">$A9</f>
        <v>N1</v>
      </c>
      <c r="AU9" s="65" t="str">
        <f t="shared" ref="AU9:AU45" si="11">$B9</f>
        <v>Sydney</v>
      </c>
      <c r="AV9" s="66">
        <f t="shared" si="2"/>
        <v>8.24</v>
      </c>
      <c r="AW9" s="66">
        <f t="shared" si="2"/>
        <v>9.4</v>
      </c>
      <c r="AX9" s="66">
        <f t="shared" si="2"/>
        <v>10.1</v>
      </c>
      <c r="AY9" s="66">
        <f t="shared" si="2"/>
        <v>10.81</v>
      </c>
      <c r="AZ9" s="66">
        <f t="shared" si="2"/>
        <v>11.62</v>
      </c>
      <c r="BA9" s="66">
        <f t="shared" si="2"/>
        <v>12.44</v>
      </c>
      <c r="BB9" s="66">
        <f t="shared" si="2"/>
        <v>13.23</v>
      </c>
      <c r="BC9" s="66">
        <f t="shared" si="2"/>
        <v>15.66</v>
      </c>
      <c r="BD9" s="66">
        <f t="shared" si="2"/>
        <v>18.100000000000001</v>
      </c>
      <c r="BE9" s="66">
        <f t="shared" si="2"/>
        <v>22.96</v>
      </c>
      <c r="BF9" s="66">
        <f t="shared" si="2"/>
        <v>8.35</v>
      </c>
      <c r="BG9" s="66">
        <f t="shared" si="2"/>
        <v>1.3800000000000001</v>
      </c>
      <c r="BI9" s="64" t="str">
        <f t="shared" ref="BI9:BI45" si="12">$A9</f>
        <v>N1</v>
      </c>
      <c r="BJ9" s="65" t="str">
        <f t="shared" ref="BJ9:BJ45" si="13">$B9</f>
        <v>Sydney</v>
      </c>
      <c r="BK9" s="66">
        <f t="shared" si="3"/>
        <v>8.44</v>
      </c>
      <c r="BL9" s="66">
        <f t="shared" si="3"/>
        <v>9.629999999999999</v>
      </c>
      <c r="BM9" s="66">
        <f t="shared" si="3"/>
        <v>10.35</v>
      </c>
      <c r="BN9" s="66">
        <f t="shared" si="3"/>
        <v>11.07</v>
      </c>
      <c r="BO9" s="66">
        <f t="shared" si="3"/>
        <v>11.9</v>
      </c>
      <c r="BP9" s="66">
        <f t="shared" si="3"/>
        <v>12.74</v>
      </c>
      <c r="BQ9" s="66">
        <f t="shared" si="3"/>
        <v>13.549999999999999</v>
      </c>
      <c r="BR9" s="66">
        <f t="shared" si="3"/>
        <v>16.040000000000003</v>
      </c>
      <c r="BS9" s="66">
        <f t="shared" si="3"/>
        <v>18.540000000000003</v>
      </c>
      <c r="BT9" s="66">
        <f t="shared" si="3"/>
        <v>23.52</v>
      </c>
      <c r="BU9" s="66">
        <f t="shared" si="3"/>
        <v>8.5499999999999989</v>
      </c>
      <c r="BV9" s="66">
        <f t="shared" si="3"/>
        <v>1.41</v>
      </c>
      <c r="BX9" s="64" t="str">
        <f t="shared" ref="BX9:BX45" si="14">$A9</f>
        <v>N1</v>
      </c>
      <c r="BY9" s="65" t="str">
        <f t="shared" ref="BY9:BY45" si="15">$B9</f>
        <v>Sydney</v>
      </c>
      <c r="BZ9" s="66">
        <f t="shared" si="4"/>
        <v>8.64</v>
      </c>
      <c r="CA9" s="66">
        <f t="shared" si="4"/>
        <v>9.86</v>
      </c>
      <c r="CB9" s="66">
        <f t="shared" si="4"/>
        <v>10.59</v>
      </c>
      <c r="CC9" s="66">
        <f t="shared" si="4"/>
        <v>11.34</v>
      </c>
      <c r="CD9" s="66">
        <f t="shared" si="4"/>
        <v>12.18</v>
      </c>
      <c r="CE9" s="66">
        <f t="shared" si="4"/>
        <v>13.04</v>
      </c>
      <c r="CF9" s="66">
        <f t="shared" si="4"/>
        <v>13.87</v>
      </c>
      <c r="CG9" s="66">
        <f t="shared" si="4"/>
        <v>16.420000000000002</v>
      </c>
      <c r="CH9" s="66">
        <f t="shared" si="4"/>
        <v>18.98</v>
      </c>
      <c r="CI9" s="66">
        <f t="shared" si="4"/>
        <v>24.08</v>
      </c>
      <c r="CJ9" s="66">
        <f t="shared" si="4"/>
        <v>8.76</v>
      </c>
      <c r="CK9" s="66">
        <f t="shared" si="4"/>
        <v>1.45</v>
      </c>
      <c r="CM9" s="64" t="str">
        <f t="shared" ref="CM9:CM45" si="16">$A9</f>
        <v>N1</v>
      </c>
      <c r="CN9" s="65" t="str">
        <f t="shared" ref="CN9:CN45" si="17">$B9</f>
        <v>Sydney</v>
      </c>
      <c r="CO9" s="66">
        <f t="shared" si="5"/>
        <v>8.84</v>
      </c>
      <c r="CP9" s="66">
        <f t="shared" si="5"/>
        <v>10.09</v>
      </c>
      <c r="CQ9" s="66">
        <f t="shared" si="5"/>
        <v>10.84</v>
      </c>
      <c r="CR9" s="66">
        <f t="shared" si="5"/>
        <v>11.6</v>
      </c>
      <c r="CS9" s="66">
        <f t="shared" si="5"/>
        <v>12.47</v>
      </c>
      <c r="CT9" s="66">
        <f t="shared" si="5"/>
        <v>13.35</v>
      </c>
      <c r="CU9" s="66">
        <f t="shared" si="5"/>
        <v>14.19</v>
      </c>
      <c r="CV9" s="66">
        <f t="shared" si="5"/>
        <v>16.8</v>
      </c>
      <c r="CW9" s="66">
        <f t="shared" si="5"/>
        <v>19.420000000000002</v>
      </c>
      <c r="CX9" s="66">
        <f t="shared" si="5"/>
        <v>24.64</v>
      </c>
      <c r="CY9" s="66">
        <f t="shared" si="5"/>
        <v>8.9599999999999991</v>
      </c>
      <c r="CZ9" s="66">
        <f t="shared" si="5"/>
        <v>1.48</v>
      </c>
    </row>
    <row r="10" spans="1:104" ht="15.75" thickBot="1">
      <c r="A10" t="s">
        <v>27</v>
      </c>
      <c r="B10" t="s">
        <v>28</v>
      </c>
      <c r="C10">
        <v>8.0299999999999994</v>
      </c>
      <c r="D10">
        <v>9.17</v>
      </c>
      <c r="E10">
        <v>9.85</v>
      </c>
      <c r="F10">
        <v>10.54</v>
      </c>
      <c r="G10">
        <v>11.33</v>
      </c>
      <c r="H10">
        <v>12.13</v>
      </c>
      <c r="I10">
        <v>12.9</v>
      </c>
      <c r="J10">
        <v>15.27</v>
      </c>
      <c r="K10">
        <v>17.649999999999999</v>
      </c>
      <c r="L10">
        <v>22.4</v>
      </c>
      <c r="M10">
        <v>8.14</v>
      </c>
      <c r="N10">
        <v>1.34</v>
      </c>
      <c r="P10" s="64" t="str">
        <f t="shared" si="6"/>
        <v>GF</v>
      </c>
      <c r="Q10" s="65" t="str">
        <f t="shared" si="7"/>
        <v>Gosford</v>
      </c>
      <c r="R10" s="66">
        <f t="shared" si="0"/>
        <v>7.85</v>
      </c>
      <c r="S10" s="66">
        <f t="shared" si="0"/>
        <v>8.9700000000000006</v>
      </c>
      <c r="T10" s="66">
        <f t="shared" si="0"/>
        <v>9.629999999999999</v>
      </c>
      <c r="U10" s="66">
        <f t="shared" si="0"/>
        <v>10.31</v>
      </c>
      <c r="V10" s="66">
        <f t="shared" si="0"/>
        <v>11.08</v>
      </c>
      <c r="W10" s="66">
        <f t="shared" si="0"/>
        <v>11.86</v>
      </c>
      <c r="X10" s="66">
        <f t="shared" si="0"/>
        <v>12.61</v>
      </c>
      <c r="Y10" s="66">
        <f t="shared" si="0"/>
        <v>14.93</v>
      </c>
      <c r="Z10" s="66">
        <f t="shared" si="0"/>
        <v>17.25</v>
      </c>
      <c r="AA10" s="66">
        <f t="shared" si="0"/>
        <v>21.900000000000002</v>
      </c>
      <c r="AB10" s="66">
        <f t="shared" si="0"/>
        <v>7.96</v>
      </c>
      <c r="AC10" s="66">
        <f t="shared" si="0"/>
        <v>1.31</v>
      </c>
      <c r="AE10" s="64" t="str">
        <f t="shared" si="8"/>
        <v>GF</v>
      </c>
      <c r="AF10" s="65" t="str">
        <f t="shared" si="9"/>
        <v>Gosford</v>
      </c>
      <c r="AG10" s="66">
        <f t="shared" si="1"/>
        <v>8.0299999999999994</v>
      </c>
      <c r="AH10" s="66">
        <f t="shared" si="1"/>
        <v>9.17</v>
      </c>
      <c r="AI10" s="66">
        <f t="shared" si="1"/>
        <v>9.85</v>
      </c>
      <c r="AJ10" s="66">
        <f t="shared" si="1"/>
        <v>10.54</v>
      </c>
      <c r="AK10" s="66">
        <f t="shared" si="1"/>
        <v>11.33</v>
      </c>
      <c r="AL10" s="66">
        <f t="shared" si="1"/>
        <v>12.13</v>
      </c>
      <c r="AM10" s="66">
        <f t="shared" si="1"/>
        <v>12.9</v>
      </c>
      <c r="AN10" s="66">
        <f t="shared" si="1"/>
        <v>15.27</v>
      </c>
      <c r="AO10" s="66">
        <f t="shared" si="1"/>
        <v>17.649999999999999</v>
      </c>
      <c r="AP10" s="66">
        <f t="shared" si="1"/>
        <v>22.4</v>
      </c>
      <c r="AQ10" s="66">
        <f t="shared" si="1"/>
        <v>8.14</v>
      </c>
      <c r="AR10" s="66">
        <f t="shared" si="1"/>
        <v>1.34</v>
      </c>
      <c r="AT10" s="64" t="str">
        <f t="shared" si="10"/>
        <v>GF</v>
      </c>
      <c r="AU10" s="65" t="str">
        <f t="shared" si="11"/>
        <v>Gosford</v>
      </c>
      <c r="AV10" s="66">
        <f t="shared" si="2"/>
        <v>8.24</v>
      </c>
      <c r="AW10" s="66">
        <f t="shared" si="2"/>
        <v>9.4</v>
      </c>
      <c r="AX10" s="66">
        <f t="shared" si="2"/>
        <v>10.1</v>
      </c>
      <c r="AY10" s="66">
        <f t="shared" si="2"/>
        <v>10.81</v>
      </c>
      <c r="AZ10" s="66">
        <f t="shared" si="2"/>
        <v>11.62</v>
      </c>
      <c r="BA10" s="66">
        <f t="shared" si="2"/>
        <v>12.44</v>
      </c>
      <c r="BB10" s="66">
        <f t="shared" si="2"/>
        <v>13.23</v>
      </c>
      <c r="BC10" s="66">
        <f t="shared" si="2"/>
        <v>15.66</v>
      </c>
      <c r="BD10" s="66">
        <f t="shared" si="2"/>
        <v>18.100000000000001</v>
      </c>
      <c r="BE10" s="66">
        <f t="shared" si="2"/>
        <v>22.96</v>
      </c>
      <c r="BF10" s="66">
        <f t="shared" si="2"/>
        <v>8.35</v>
      </c>
      <c r="BG10" s="66">
        <f t="shared" si="2"/>
        <v>1.3800000000000001</v>
      </c>
      <c r="BI10" s="64" t="str">
        <f t="shared" si="12"/>
        <v>GF</v>
      </c>
      <c r="BJ10" s="65" t="str">
        <f t="shared" si="13"/>
        <v>Gosford</v>
      </c>
      <c r="BK10" s="66">
        <f t="shared" si="3"/>
        <v>8.44</v>
      </c>
      <c r="BL10" s="66">
        <f t="shared" si="3"/>
        <v>9.629999999999999</v>
      </c>
      <c r="BM10" s="66">
        <f t="shared" si="3"/>
        <v>10.35</v>
      </c>
      <c r="BN10" s="66">
        <f t="shared" si="3"/>
        <v>11.07</v>
      </c>
      <c r="BO10" s="66">
        <f t="shared" si="3"/>
        <v>11.9</v>
      </c>
      <c r="BP10" s="66">
        <f t="shared" si="3"/>
        <v>12.74</v>
      </c>
      <c r="BQ10" s="66">
        <f t="shared" si="3"/>
        <v>13.549999999999999</v>
      </c>
      <c r="BR10" s="66">
        <f t="shared" si="3"/>
        <v>16.040000000000003</v>
      </c>
      <c r="BS10" s="66">
        <f t="shared" si="3"/>
        <v>18.540000000000003</v>
      </c>
      <c r="BT10" s="66">
        <f t="shared" si="3"/>
        <v>23.52</v>
      </c>
      <c r="BU10" s="66">
        <f t="shared" si="3"/>
        <v>8.5499999999999989</v>
      </c>
      <c r="BV10" s="66">
        <f t="shared" si="3"/>
        <v>1.41</v>
      </c>
      <c r="BX10" s="64" t="str">
        <f t="shared" si="14"/>
        <v>GF</v>
      </c>
      <c r="BY10" s="65" t="str">
        <f t="shared" si="15"/>
        <v>Gosford</v>
      </c>
      <c r="BZ10" s="66">
        <f t="shared" si="4"/>
        <v>8.64</v>
      </c>
      <c r="CA10" s="66">
        <f t="shared" si="4"/>
        <v>9.86</v>
      </c>
      <c r="CB10" s="66">
        <f t="shared" si="4"/>
        <v>10.59</v>
      </c>
      <c r="CC10" s="66">
        <f t="shared" si="4"/>
        <v>11.34</v>
      </c>
      <c r="CD10" s="66">
        <f t="shared" si="4"/>
        <v>12.18</v>
      </c>
      <c r="CE10" s="66">
        <f t="shared" si="4"/>
        <v>13.04</v>
      </c>
      <c r="CF10" s="66">
        <f t="shared" si="4"/>
        <v>13.87</v>
      </c>
      <c r="CG10" s="66">
        <f t="shared" si="4"/>
        <v>16.420000000000002</v>
      </c>
      <c r="CH10" s="66">
        <f t="shared" si="4"/>
        <v>18.98</v>
      </c>
      <c r="CI10" s="66">
        <f t="shared" si="4"/>
        <v>24.08</v>
      </c>
      <c r="CJ10" s="66">
        <f t="shared" si="4"/>
        <v>8.76</v>
      </c>
      <c r="CK10" s="66">
        <f t="shared" si="4"/>
        <v>1.45</v>
      </c>
      <c r="CM10" s="64" t="str">
        <f t="shared" si="16"/>
        <v>GF</v>
      </c>
      <c r="CN10" s="65" t="str">
        <f t="shared" si="17"/>
        <v>Gosford</v>
      </c>
      <c r="CO10" s="66">
        <f t="shared" si="5"/>
        <v>8.84</v>
      </c>
      <c r="CP10" s="66">
        <f t="shared" si="5"/>
        <v>10.09</v>
      </c>
      <c r="CQ10" s="66">
        <f t="shared" si="5"/>
        <v>10.84</v>
      </c>
      <c r="CR10" s="66">
        <f t="shared" si="5"/>
        <v>11.6</v>
      </c>
      <c r="CS10" s="66">
        <f t="shared" si="5"/>
        <v>12.47</v>
      </c>
      <c r="CT10" s="66">
        <f t="shared" si="5"/>
        <v>13.35</v>
      </c>
      <c r="CU10" s="66">
        <f t="shared" si="5"/>
        <v>14.19</v>
      </c>
      <c r="CV10" s="66">
        <f t="shared" si="5"/>
        <v>16.8</v>
      </c>
      <c r="CW10" s="66">
        <f t="shared" si="5"/>
        <v>19.420000000000002</v>
      </c>
      <c r="CX10" s="66">
        <f t="shared" si="5"/>
        <v>24.64</v>
      </c>
      <c r="CY10" s="66">
        <f t="shared" si="5"/>
        <v>8.9599999999999991</v>
      </c>
      <c r="CZ10" s="66">
        <f t="shared" si="5"/>
        <v>1.48</v>
      </c>
    </row>
    <row r="11" spans="1:104" ht="15.75" thickBot="1">
      <c r="A11" t="s">
        <v>29</v>
      </c>
      <c r="B11" t="s">
        <v>30</v>
      </c>
      <c r="C11">
        <v>8.0299999999999994</v>
      </c>
      <c r="D11">
        <v>9.17</v>
      </c>
      <c r="E11">
        <v>9.85</v>
      </c>
      <c r="F11">
        <v>10.54</v>
      </c>
      <c r="G11">
        <v>11.33</v>
      </c>
      <c r="H11">
        <v>12.13</v>
      </c>
      <c r="I11">
        <v>12.9</v>
      </c>
      <c r="J11">
        <v>15.27</v>
      </c>
      <c r="K11">
        <v>17.649999999999999</v>
      </c>
      <c r="L11">
        <v>22.4</v>
      </c>
      <c r="M11">
        <v>8.14</v>
      </c>
      <c r="N11">
        <v>1.34</v>
      </c>
      <c r="P11" s="64" t="str">
        <f t="shared" si="6"/>
        <v>WG</v>
      </c>
      <c r="Q11" s="65" t="str">
        <f t="shared" si="7"/>
        <v>Wollongong</v>
      </c>
      <c r="R11" s="66">
        <f t="shared" si="0"/>
        <v>7.85</v>
      </c>
      <c r="S11" s="66">
        <f t="shared" si="0"/>
        <v>8.9700000000000006</v>
      </c>
      <c r="T11" s="66">
        <f t="shared" si="0"/>
        <v>9.629999999999999</v>
      </c>
      <c r="U11" s="66">
        <f t="shared" si="0"/>
        <v>10.31</v>
      </c>
      <c r="V11" s="66">
        <f t="shared" si="0"/>
        <v>11.08</v>
      </c>
      <c r="W11" s="66">
        <f t="shared" si="0"/>
        <v>11.86</v>
      </c>
      <c r="X11" s="66">
        <f t="shared" si="0"/>
        <v>12.61</v>
      </c>
      <c r="Y11" s="66">
        <f t="shared" si="0"/>
        <v>14.93</v>
      </c>
      <c r="Z11" s="66">
        <f t="shared" si="0"/>
        <v>17.25</v>
      </c>
      <c r="AA11" s="66">
        <f t="shared" si="0"/>
        <v>21.900000000000002</v>
      </c>
      <c r="AB11" s="66">
        <f t="shared" si="0"/>
        <v>7.96</v>
      </c>
      <c r="AC11" s="66">
        <f t="shared" si="0"/>
        <v>1.31</v>
      </c>
      <c r="AE11" s="64" t="str">
        <f t="shared" si="8"/>
        <v>WG</v>
      </c>
      <c r="AF11" s="65" t="str">
        <f t="shared" si="9"/>
        <v>Wollongong</v>
      </c>
      <c r="AG11" s="66">
        <f t="shared" si="1"/>
        <v>8.0299999999999994</v>
      </c>
      <c r="AH11" s="66">
        <f t="shared" si="1"/>
        <v>9.17</v>
      </c>
      <c r="AI11" s="66">
        <f t="shared" si="1"/>
        <v>9.85</v>
      </c>
      <c r="AJ11" s="66">
        <f t="shared" si="1"/>
        <v>10.54</v>
      </c>
      <c r="AK11" s="66">
        <f t="shared" si="1"/>
        <v>11.33</v>
      </c>
      <c r="AL11" s="66">
        <f t="shared" si="1"/>
        <v>12.13</v>
      </c>
      <c r="AM11" s="66">
        <f t="shared" si="1"/>
        <v>12.9</v>
      </c>
      <c r="AN11" s="66">
        <f t="shared" si="1"/>
        <v>15.27</v>
      </c>
      <c r="AO11" s="66">
        <f t="shared" si="1"/>
        <v>17.649999999999999</v>
      </c>
      <c r="AP11" s="66">
        <f t="shared" si="1"/>
        <v>22.4</v>
      </c>
      <c r="AQ11" s="66">
        <f t="shared" si="1"/>
        <v>8.14</v>
      </c>
      <c r="AR11" s="66">
        <f t="shared" si="1"/>
        <v>1.34</v>
      </c>
      <c r="AT11" s="64" t="str">
        <f t="shared" si="10"/>
        <v>WG</v>
      </c>
      <c r="AU11" s="65" t="str">
        <f t="shared" si="11"/>
        <v>Wollongong</v>
      </c>
      <c r="AV11" s="66">
        <f t="shared" si="2"/>
        <v>8.24</v>
      </c>
      <c r="AW11" s="66">
        <f t="shared" si="2"/>
        <v>9.4</v>
      </c>
      <c r="AX11" s="66">
        <f t="shared" si="2"/>
        <v>10.1</v>
      </c>
      <c r="AY11" s="66">
        <f t="shared" si="2"/>
        <v>10.81</v>
      </c>
      <c r="AZ11" s="66">
        <f t="shared" si="2"/>
        <v>11.62</v>
      </c>
      <c r="BA11" s="66">
        <f t="shared" si="2"/>
        <v>12.44</v>
      </c>
      <c r="BB11" s="66">
        <f t="shared" si="2"/>
        <v>13.23</v>
      </c>
      <c r="BC11" s="66">
        <f t="shared" si="2"/>
        <v>15.66</v>
      </c>
      <c r="BD11" s="66">
        <f t="shared" si="2"/>
        <v>18.100000000000001</v>
      </c>
      <c r="BE11" s="66">
        <f t="shared" si="2"/>
        <v>22.96</v>
      </c>
      <c r="BF11" s="66">
        <f t="shared" si="2"/>
        <v>8.35</v>
      </c>
      <c r="BG11" s="66">
        <f t="shared" si="2"/>
        <v>1.3800000000000001</v>
      </c>
      <c r="BI11" s="64" t="str">
        <f t="shared" si="12"/>
        <v>WG</v>
      </c>
      <c r="BJ11" s="65" t="str">
        <f t="shared" si="13"/>
        <v>Wollongong</v>
      </c>
      <c r="BK11" s="66">
        <f t="shared" si="3"/>
        <v>8.44</v>
      </c>
      <c r="BL11" s="66">
        <f t="shared" si="3"/>
        <v>9.629999999999999</v>
      </c>
      <c r="BM11" s="66">
        <f t="shared" si="3"/>
        <v>10.35</v>
      </c>
      <c r="BN11" s="66">
        <f t="shared" si="3"/>
        <v>11.07</v>
      </c>
      <c r="BO11" s="66">
        <f t="shared" si="3"/>
        <v>11.9</v>
      </c>
      <c r="BP11" s="66">
        <f t="shared" si="3"/>
        <v>12.74</v>
      </c>
      <c r="BQ11" s="66">
        <f t="shared" si="3"/>
        <v>13.549999999999999</v>
      </c>
      <c r="BR11" s="66">
        <f t="shared" si="3"/>
        <v>16.040000000000003</v>
      </c>
      <c r="BS11" s="66">
        <f t="shared" si="3"/>
        <v>18.540000000000003</v>
      </c>
      <c r="BT11" s="66">
        <f t="shared" si="3"/>
        <v>23.52</v>
      </c>
      <c r="BU11" s="66">
        <f t="shared" si="3"/>
        <v>8.5499999999999989</v>
      </c>
      <c r="BV11" s="66">
        <f t="shared" si="3"/>
        <v>1.41</v>
      </c>
      <c r="BX11" s="64" t="str">
        <f t="shared" si="14"/>
        <v>WG</v>
      </c>
      <c r="BY11" s="65" t="str">
        <f t="shared" si="15"/>
        <v>Wollongong</v>
      </c>
      <c r="BZ11" s="66">
        <f t="shared" si="4"/>
        <v>8.64</v>
      </c>
      <c r="CA11" s="66">
        <f t="shared" si="4"/>
        <v>9.86</v>
      </c>
      <c r="CB11" s="66">
        <f t="shared" si="4"/>
        <v>10.59</v>
      </c>
      <c r="CC11" s="66">
        <f t="shared" si="4"/>
        <v>11.34</v>
      </c>
      <c r="CD11" s="66">
        <f t="shared" si="4"/>
        <v>12.18</v>
      </c>
      <c r="CE11" s="66">
        <f t="shared" si="4"/>
        <v>13.04</v>
      </c>
      <c r="CF11" s="66">
        <f t="shared" si="4"/>
        <v>13.87</v>
      </c>
      <c r="CG11" s="66">
        <f t="shared" si="4"/>
        <v>16.420000000000002</v>
      </c>
      <c r="CH11" s="66">
        <f t="shared" si="4"/>
        <v>18.98</v>
      </c>
      <c r="CI11" s="66">
        <f t="shared" si="4"/>
        <v>24.08</v>
      </c>
      <c r="CJ11" s="66">
        <f t="shared" si="4"/>
        <v>8.76</v>
      </c>
      <c r="CK11" s="66">
        <f t="shared" si="4"/>
        <v>1.45</v>
      </c>
      <c r="CM11" s="64" t="str">
        <f t="shared" si="16"/>
        <v>WG</v>
      </c>
      <c r="CN11" s="65" t="str">
        <f t="shared" si="17"/>
        <v>Wollongong</v>
      </c>
      <c r="CO11" s="66">
        <f t="shared" si="5"/>
        <v>8.84</v>
      </c>
      <c r="CP11" s="66">
        <f t="shared" si="5"/>
        <v>10.09</v>
      </c>
      <c r="CQ11" s="66">
        <f t="shared" si="5"/>
        <v>10.84</v>
      </c>
      <c r="CR11" s="66">
        <f t="shared" si="5"/>
        <v>11.6</v>
      </c>
      <c r="CS11" s="66">
        <f t="shared" si="5"/>
        <v>12.47</v>
      </c>
      <c r="CT11" s="66">
        <f t="shared" si="5"/>
        <v>13.35</v>
      </c>
      <c r="CU11" s="66">
        <f t="shared" si="5"/>
        <v>14.19</v>
      </c>
      <c r="CV11" s="66">
        <f t="shared" si="5"/>
        <v>16.8</v>
      </c>
      <c r="CW11" s="66">
        <f t="shared" si="5"/>
        <v>19.420000000000002</v>
      </c>
      <c r="CX11" s="66">
        <f t="shared" si="5"/>
        <v>24.64</v>
      </c>
      <c r="CY11" s="66">
        <f t="shared" si="5"/>
        <v>8.9599999999999991</v>
      </c>
      <c r="CZ11" s="66">
        <f t="shared" si="5"/>
        <v>1.48</v>
      </c>
    </row>
    <row r="12" spans="1:104" ht="15.75" thickBot="1">
      <c r="A12" t="s">
        <v>31</v>
      </c>
      <c r="B12" t="s">
        <v>32</v>
      </c>
      <c r="C12">
        <v>8.0299999999999994</v>
      </c>
      <c r="D12">
        <v>9.17</v>
      </c>
      <c r="E12">
        <v>9.85</v>
      </c>
      <c r="F12">
        <v>10.54</v>
      </c>
      <c r="G12">
        <v>11.33</v>
      </c>
      <c r="H12">
        <v>12.13</v>
      </c>
      <c r="I12">
        <v>12.9</v>
      </c>
      <c r="J12">
        <v>15.27</v>
      </c>
      <c r="K12">
        <v>17.649999999999999</v>
      </c>
      <c r="L12">
        <v>22.4</v>
      </c>
      <c r="M12">
        <v>8.14</v>
      </c>
      <c r="N12">
        <v>1.34</v>
      </c>
      <c r="P12" s="64" t="str">
        <f t="shared" si="6"/>
        <v>NC</v>
      </c>
      <c r="Q12" s="65" t="str">
        <f t="shared" si="7"/>
        <v>Newcastle</v>
      </c>
      <c r="R12" s="66">
        <f t="shared" si="0"/>
        <v>7.85</v>
      </c>
      <c r="S12" s="66">
        <f t="shared" si="0"/>
        <v>8.9700000000000006</v>
      </c>
      <c r="T12" s="66">
        <f t="shared" si="0"/>
        <v>9.629999999999999</v>
      </c>
      <c r="U12" s="66">
        <f t="shared" si="0"/>
        <v>10.31</v>
      </c>
      <c r="V12" s="66">
        <f t="shared" si="0"/>
        <v>11.08</v>
      </c>
      <c r="W12" s="66">
        <f t="shared" si="0"/>
        <v>11.86</v>
      </c>
      <c r="X12" s="66">
        <f t="shared" si="0"/>
        <v>12.61</v>
      </c>
      <c r="Y12" s="66">
        <f t="shared" si="0"/>
        <v>14.93</v>
      </c>
      <c r="Z12" s="66">
        <f t="shared" si="0"/>
        <v>17.25</v>
      </c>
      <c r="AA12" s="66">
        <f t="shared" si="0"/>
        <v>21.900000000000002</v>
      </c>
      <c r="AB12" s="66">
        <f t="shared" si="0"/>
        <v>7.96</v>
      </c>
      <c r="AC12" s="66">
        <f t="shared" si="0"/>
        <v>1.31</v>
      </c>
      <c r="AE12" s="64" t="str">
        <f t="shared" si="8"/>
        <v>NC</v>
      </c>
      <c r="AF12" s="65" t="str">
        <f t="shared" si="9"/>
        <v>Newcastle</v>
      </c>
      <c r="AG12" s="66">
        <f t="shared" si="1"/>
        <v>8.0299999999999994</v>
      </c>
      <c r="AH12" s="66">
        <f t="shared" si="1"/>
        <v>9.17</v>
      </c>
      <c r="AI12" s="66">
        <f t="shared" si="1"/>
        <v>9.85</v>
      </c>
      <c r="AJ12" s="66">
        <f t="shared" si="1"/>
        <v>10.54</v>
      </c>
      <c r="AK12" s="66">
        <f t="shared" si="1"/>
        <v>11.33</v>
      </c>
      <c r="AL12" s="66">
        <f t="shared" si="1"/>
        <v>12.13</v>
      </c>
      <c r="AM12" s="66">
        <f t="shared" si="1"/>
        <v>12.9</v>
      </c>
      <c r="AN12" s="66">
        <f t="shared" si="1"/>
        <v>15.27</v>
      </c>
      <c r="AO12" s="66">
        <f t="shared" si="1"/>
        <v>17.649999999999999</v>
      </c>
      <c r="AP12" s="66">
        <f t="shared" si="1"/>
        <v>22.4</v>
      </c>
      <c r="AQ12" s="66">
        <f t="shared" si="1"/>
        <v>8.14</v>
      </c>
      <c r="AR12" s="66">
        <f t="shared" si="1"/>
        <v>1.34</v>
      </c>
      <c r="AT12" s="64" t="str">
        <f t="shared" si="10"/>
        <v>NC</v>
      </c>
      <c r="AU12" s="65" t="str">
        <f t="shared" si="11"/>
        <v>Newcastle</v>
      </c>
      <c r="AV12" s="66">
        <f t="shared" si="2"/>
        <v>8.24</v>
      </c>
      <c r="AW12" s="66">
        <f t="shared" si="2"/>
        <v>9.4</v>
      </c>
      <c r="AX12" s="66">
        <f t="shared" si="2"/>
        <v>10.1</v>
      </c>
      <c r="AY12" s="66">
        <f t="shared" si="2"/>
        <v>10.81</v>
      </c>
      <c r="AZ12" s="66">
        <f t="shared" si="2"/>
        <v>11.62</v>
      </c>
      <c r="BA12" s="66">
        <f t="shared" si="2"/>
        <v>12.44</v>
      </c>
      <c r="BB12" s="66">
        <f t="shared" si="2"/>
        <v>13.23</v>
      </c>
      <c r="BC12" s="66">
        <f t="shared" si="2"/>
        <v>15.66</v>
      </c>
      <c r="BD12" s="66">
        <f t="shared" si="2"/>
        <v>18.100000000000001</v>
      </c>
      <c r="BE12" s="66">
        <f t="shared" si="2"/>
        <v>22.96</v>
      </c>
      <c r="BF12" s="66">
        <f t="shared" si="2"/>
        <v>8.35</v>
      </c>
      <c r="BG12" s="66">
        <f t="shared" si="2"/>
        <v>1.3800000000000001</v>
      </c>
      <c r="BI12" s="64" t="str">
        <f t="shared" si="12"/>
        <v>NC</v>
      </c>
      <c r="BJ12" s="65" t="str">
        <f t="shared" si="13"/>
        <v>Newcastle</v>
      </c>
      <c r="BK12" s="66">
        <f t="shared" si="3"/>
        <v>8.44</v>
      </c>
      <c r="BL12" s="66">
        <f t="shared" si="3"/>
        <v>9.629999999999999</v>
      </c>
      <c r="BM12" s="66">
        <f t="shared" si="3"/>
        <v>10.35</v>
      </c>
      <c r="BN12" s="66">
        <f t="shared" si="3"/>
        <v>11.07</v>
      </c>
      <c r="BO12" s="66">
        <f t="shared" si="3"/>
        <v>11.9</v>
      </c>
      <c r="BP12" s="66">
        <f t="shared" si="3"/>
        <v>12.74</v>
      </c>
      <c r="BQ12" s="66">
        <f t="shared" si="3"/>
        <v>13.549999999999999</v>
      </c>
      <c r="BR12" s="66">
        <f t="shared" si="3"/>
        <v>16.040000000000003</v>
      </c>
      <c r="BS12" s="66">
        <f t="shared" si="3"/>
        <v>18.540000000000003</v>
      </c>
      <c r="BT12" s="66">
        <f t="shared" si="3"/>
        <v>23.52</v>
      </c>
      <c r="BU12" s="66">
        <f t="shared" si="3"/>
        <v>8.5499999999999989</v>
      </c>
      <c r="BV12" s="66">
        <f t="shared" si="3"/>
        <v>1.41</v>
      </c>
      <c r="BX12" s="64" t="str">
        <f t="shared" si="14"/>
        <v>NC</v>
      </c>
      <c r="BY12" s="65" t="str">
        <f t="shared" si="15"/>
        <v>Newcastle</v>
      </c>
      <c r="BZ12" s="66">
        <f t="shared" si="4"/>
        <v>8.64</v>
      </c>
      <c r="CA12" s="66">
        <f t="shared" si="4"/>
        <v>9.86</v>
      </c>
      <c r="CB12" s="66">
        <f t="shared" si="4"/>
        <v>10.59</v>
      </c>
      <c r="CC12" s="66">
        <f t="shared" si="4"/>
        <v>11.34</v>
      </c>
      <c r="CD12" s="66">
        <f t="shared" si="4"/>
        <v>12.18</v>
      </c>
      <c r="CE12" s="66">
        <f t="shared" si="4"/>
        <v>13.04</v>
      </c>
      <c r="CF12" s="66">
        <f t="shared" si="4"/>
        <v>13.87</v>
      </c>
      <c r="CG12" s="66">
        <f t="shared" si="4"/>
        <v>16.420000000000002</v>
      </c>
      <c r="CH12" s="66">
        <f t="shared" si="4"/>
        <v>18.98</v>
      </c>
      <c r="CI12" s="66">
        <f t="shared" si="4"/>
        <v>24.08</v>
      </c>
      <c r="CJ12" s="66">
        <f t="shared" si="4"/>
        <v>8.76</v>
      </c>
      <c r="CK12" s="66">
        <f t="shared" si="4"/>
        <v>1.45</v>
      </c>
      <c r="CM12" s="64" t="str">
        <f t="shared" si="16"/>
        <v>NC</v>
      </c>
      <c r="CN12" s="65" t="str">
        <f t="shared" si="17"/>
        <v>Newcastle</v>
      </c>
      <c r="CO12" s="66">
        <f t="shared" si="5"/>
        <v>8.84</v>
      </c>
      <c r="CP12" s="66">
        <f t="shared" si="5"/>
        <v>10.09</v>
      </c>
      <c r="CQ12" s="66">
        <f t="shared" si="5"/>
        <v>10.84</v>
      </c>
      <c r="CR12" s="66">
        <f t="shared" si="5"/>
        <v>11.6</v>
      </c>
      <c r="CS12" s="66">
        <f t="shared" si="5"/>
        <v>12.47</v>
      </c>
      <c r="CT12" s="66">
        <f t="shared" si="5"/>
        <v>13.35</v>
      </c>
      <c r="CU12" s="66">
        <f t="shared" si="5"/>
        <v>14.19</v>
      </c>
      <c r="CV12" s="66">
        <f t="shared" si="5"/>
        <v>16.8</v>
      </c>
      <c r="CW12" s="66">
        <f t="shared" si="5"/>
        <v>19.420000000000002</v>
      </c>
      <c r="CX12" s="66">
        <f t="shared" si="5"/>
        <v>24.64</v>
      </c>
      <c r="CY12" s="66">
        <f t="shared" si="5"/>
        <v>8.9599999999999991</v>
      </c>
      <c r="CZ12" s="66">
        <f t="shared" si="5"/>
        <v>1.48</v>
      </c>
    </row>
    <row r="13" spans="1:104" ht="15.75" thickBot="1">
      <c r="A13" t="s">
        <v>33</v>
      </c>
      <c r="B13" t="s">
        <v>34</v>
      </c>
      <c r="C13">
        <v>8.0299999999999994</v>
      </c>
      <c r="D13">
        <v>9.17</v>
      </c>
      <c r="E13">
        <v>9.85</v>
      </c>
      <c r="F13">
        <v>10.54</v>
      </c>
      <c r="G13">
        <v>11.33</v>
      </c>
      <c r="H13">
        <v>12.13</v>
      </c>
      <c r="I13">
        <v>12.9</v>
      </c>
      <c r="J13">
        <v>15.27</v>
      </c>
      <c r="K13">
        <v>17.649999999999999</v>
      </c>
      <c r="L13">
        <v>22.4</v>
      </c>
      <c r="M13">
        <v>8.14</v>
      </c>
      <c r="N13">
        <v>1.34</v>
      </c>
      <c r="P13" s="64" t="str">
        <f t="shared" si="6"/>
        <v>CB</v>
      </c>
      <c r="Q13" s="65" t="str">
        <f t="shared" si="7"/>
        <v>Canberra</v>
      </c>
      <c r="R13" s="66">
        <f t="shared" si="0"/>
        <v>7.85</v>
      </c>
      <c r="S13" s="66">
        <f t="shared" si="0"/>
        <v>8.9700000000000006</v>
      </c>
      <c r="T13" s="66">
        <f t="shared" si="0"/>
        <v>9.629999999999999</v>
      </c>
      <c r="U13" s="66">
        <f t="shared" si="0"/>
        <v>10.31</v>
      </c>
      <c r="V13" s="66">
        <f t="shared" si="0"/>
        <v>11.08</v>
      </c>
      <c r="W13" s="66">
        <f t="shared" si="0"/>
        <v>11.86</v>
      </c>
      <c r="X13" s="66">
        <f t="shared" si="0"/>
        <v>12.61</v>
      </c>
      <c r="Y13" s="66">
        <f t="shared" si="0"/>
        <v>14.93</v>
      </c>
      <c r="Z13" s="66">
        <f t="shared" si="0"/>
        <v>17.25</v>
      </c>
      <c r="AA13" s="66">
        <f t="shared" si="0"/>
        <v>21.900000000000002</v>
      </c>
      <c r="AB13" s="66">
        <f t="shared" si="0"/>
        <v>7.96</v>
      </c>
      <c r="AC13" s="66">
        <f t="shared" si="0"/>
        <v>1.31</v>
      </c>
      <c r="AE13" s="64" t="str">
        <f t="shared" si="8"/>
        <v>CB</v>
      </c>
      <c r="AF13" s="65" t="str">
        <f t="shared" si="9"/>
        <v>Canberra</v>
      </c>
      <c r="AG13" s="66">
        <f t="shared" si="1"/>
        <v>8.0299999999999994</v>
      </c>
      <c r="AH13" s="66">
        <f t="shared" si="1"/>
        <v>9.17</v>
      </c>
      <c r="AI13" s="66">
        <f t="shared" si="1"/>
        <v>9.85</v>
      </c>
      <c r="AJ13" s="66">
        <f t="shared" si="1"/>
        <v>10.54</v>
      </c>
      <c r="AK13" s="66">
        <f t="shared" si="1"/>
        <v>11.33</v>
      </c>
      <c r="AL13" s="66">
        <f t="shared" si="1"/>
        <v>12.13</v>
      </c>
      <c r="AM13" s="66">
        <f t="shared" si="1"/>
        <v>12.9</v>
      </c>
      <c r="AN13" s="66">
        <f t="shared" si="1"/>
        <v>15.27</v>
      </c>
      <c r="AO13" s="66">
        <f t="shared" si="1"/>
        <v>17.649999999999999</v>
      </c>
      <c r="AP13" s="66">
        <f t="shared" si="1"/>
        <v>22.4</v>
      </c>
      <c r="AQ13" s="66">
        <f t="shared" si="1"/>
        <v>8.14</v>
      </c>
      <c r="AR13" s="66">
        <f t="shared" si="1"/>
        <v>1.34</v>
      </c>
      <c r="AT13" s="64" t="str">
        <f t="shared" si="10"/>
        <v>CB</v>
      </c>
      <c r="AU13" s="65" t="str">
        <f t="shared" si="11"/>
        <v>Canberra</v>
      </c>
      <c r="AV13" s="66">
        <f t="shared" si="2"/>
        <v>8.24</v>
      </c>
      <c r="AW13" s="66">
        <f t="shared" si="2"/>
        <v>9.4</v>
      </c>
      <c r="AX13" s="66">
        <f t="shared" si="2"/>
        <v>10.1</v>
      </c>
      <c r="AY13" s="66">
        <f t="shared" si="2"/>
        <v>10.81</v>
      </c>
      <c r="AZ13" s="66">
        <f t="shared" si="2"/>
        <v>11.62</v>
      </c>
      <c r="BA13" s="66">
        <f t="shared" si="2"/>
        <v>12.44</v>
      </c>
      <c r="BB13" s="66">
        <f t="shared" si="2"/>
        <v>13.23</v>
      </c>
      <c r="BC13" s="66">
        <f t="shared" si="2"/>
        <v>15.66</v>
      </c>
      <c r="BD13" s="66">
        <f t="shared" si="2"/>
        <v>18.100000000000001</v>
      </c>
      <c r="BE13" s="66">
        <f t="shared" si="2"/>
        <v>22.96</v>
      </c>
      <c r="BF13" s="66">
        <f t="shared" si="2"/>
        <v>8.35</v>
      </c>
      <c r="BG13" s="66">
        <f t="shared" si="2"/>
        <v>1.3800000000000001</v>
      </c>
      <c r="BI13" s="64" t="str">
        <f t="shared" si="12"/>
        <v>CB</v>
      </c>
      <c r="BJ13" s="65" t="str">
        <f t="shared" si="13"/>
        <v>Canberra</v>
      </c>
      <c r="BK13" s="66">
        <f t="shared" si="3"/>
        <v>8.44</v>
      </c>
      <c r="BL13" s="66">
        <f t="shared" si="3"/>
        <v>9.629999999999999</v>
      </c>
      <c r="BM13" s="66">
        <f t="shared" si="3"/>
        <v>10.35</v>
      </c>
      <c r="BN13" s="66">
        <f t="shared" si="3"/>
        <v>11.07</v>
      </c>
      <c r="BO13" s="66">
        <f t="shared" si="3"/>
        <v>11.9</v>
      </c>
      <c r="BP13" s="66">
        <f t="shared" si="3"/>
        <v>12.74</v>
      </c>
      <c r="BQ13" s="66">
        <f t="shared" si="3"/>
        <v>13.549999999999999</v>
      </c>
      <c r="BR13" s="66">
        <f t="shared" si="3"/>
        <v>16.040000000000003</v>
      </c>
      <c r="BS13" s="66">
        <f t="shared" si="3"/>
        <v>18.540000000000003</v>
      </c>
      <c r="BT13" s="66">
        <f t="shared" si="3"/>
        <v>23.52</v>
      </c>
      <c r="BU13" s="66">
        <f t="shared" si="3"/>
        <v>8.5499999999999989</v>
      </c>
      <c r="BV13" s="66">
        <f t="shared" si="3"/>
        <v>1.41</v>
      </c>
      <c r="BX13" s="64" t="str">
        <f t="shared" si="14"/>
        <v>CB</v>
      </c>
      <c r="BY13" s="65" t="str">
        <f t="shared" si="15"/>
        <v>Canberra</v>
      </c>
      <c r="BZ13" s="66">
        <f t="shared" si="4"/>
        <v>8.64</v>
      </c>
      <c r="CA13" s="66">
        <f t="shared" si="4"/>
        <v>9.86</v>
      </c>
      <c r="CB13" s="66">
        <f t="shared" si="4"/>
        <v>10.59</v>
      </c>
      <c r="CC13" s="66">
        <f t="shared" si="4"/>
        <v>11.34</v>
      </c>
      <c r="CD13" s="66">
        <f t="shared" si="4"/>
        <v>12.18</v>
      </c>
      <c r="CE13" s="66">
        <f t="shared" si="4"/>
        <v>13.04</v>
      </c>
      <c r="CF13" s="66">
        <f t="shared" si="4"/>
        <v>13.87</v>
      </c>
      <c r="CG13" s="66">
        <f t="shared" si="4"/>
        <v>16.420000000000002</v>
      </c>
      <c r="CH13" s="66">
        <f t="shared" si="4"/>
        <v>18.98</v>
      </c>
      <c r="CI13" s="66">
        <f t="shared" si="4"/>
        <v>24.08</v>
      </c>
      <c r="CJ13" s="66">
        <f t="shared" si="4"/>
        <v>8.76</v>
      </c>
      <c r="CK13" s="66">
        <f t="shared" si="4"/>
        <v>1.45</v>
      </c>
      <c r="CM13" s="64" t="str">
        <f t="shared" si="16"/>
        <v>CB</v>
      </c>
      <c r="CN13" s="65" t="str">
        <f t="shared" si="17"/>
        <v>Canberra</v>
      </c>
      <c r="CO13" s="66">
        <f t="shared" si="5"/>
        <v>8.84</v>
      </c>
      <c r="CP13" s="66">
        <f t="shared" si="5"/>
        <v>10.09</v>
      </c>
      <c r="CQ13" s="66">
        <f t="shared" si="5"/>
        <v>10.84</v>
      </c>
      <c r="CR13" s="66">
        <f t="shared" si="5"/>
        <v>11.6</v>
      </c>
      <c r="CS13" s="66">
        <f t="shared" si="5"/>
        <v>12.47</v>
      </c>
      <c r="CT13" s="66">
        <f t="shared" si="5"/>
        <v>13.35</v>
      </c>
      <c r="CU13" s="66">
        <f t="shared" si="5"/>
        <v>14.19</v>
      </c>
      <c r="CV13" s="66">
        <f t="shared" si="5"/>
        <v>16.8</v>
      </c>
      <c r="CW13" s="66">
        <f t="shared" si="5"/>
        <v>19.420000000000002</v>
      </c>
      <c r="CX13" s="66">
        <f t="shared" si="5"/>
        <v>24.64</v>
      </c>
      <c r="CY13" s="66">
        <f t="shared" si="5"/>
        <v>8.9599999999999991</v>
      </c>
      <c r="CZ13" s="66">
        <f t="shared" si="5"/>
        <v>1.48</v>
      </c>
    </row>
    <row r="14" spans="1:104" ht="15.75" thickBot="1">
      <c r="A14" t="s">
        <v>35</v>
      </c>
      <c r="B14" t="s">
        <v>36</v>
      </c>
      <c r="C14">
        <v>8.0299999999999994</v>
      </c>
      <c r="D14">
        <v>9.17</v>
      </c>
      <c r="E14">
        <v>9.85</v>
      </c>
      <c r="F14">
        <v>10.54</v>
      </c>
      <c r="G14">
        <v>11.33</v>
      </c>
      <c r="H14">
        <v>12.13</v>
      </c>
      <c r="I14">
        <v>12.9</v>
      </c>
      <c r="J14">
        <v>15.27</v>
      </c>
      <c r="K14">
        <v>17.649999999999999</v>
      </c>
      <c r="L14">
        <v>22.4</v>
      </c>
      <c r="M14">
        <v>8.14</v>
      </c>
      <c r="N14">
        <v>1.34</v>
      </c>
      <c r="P14" s="64" t="str">
        <f t="shared" si="6"/>
        <v>N3</v>
      </c>
      <c r="Q14" s="65" t="str">
        <f t="shared" si="7"/>
        <v>Albury</v>
      </c>
      <c r="R14" s="66">
        <f t="shared" si="0"/>
        <v>7.85</v>
      </c>
      <c r="S14" s="66">
        <f t="shared" si="0"/>
        <v>8.9700000000000006</v>
      </c>
      <c r="T14" s="66">
        <f t="shared" si="0"/>
        <v>9.629999999999999</v>
      </c>
      <c r="U14" s="66">
        <f t="shared" si="0"/>
        <v>10.31</v>
      </c>
      <c r="V14" s="66">
        <f t="shared" si="0"/>
        <v>11.08</v>
      </c>
      <c r="W14" s="66">
        <f t="shared" si="0"/>
        <v>11.86</v>
      </c>
      <c r="X14" s="66">
        <f t="shared" si="0"/>
        <v>12.61</v>
      </c>
      <c r="Y14" s="66">
        <f t="shared" si="0"/>
        <v>14.93</v>
      </c>
      <c r="Z14" s="66">
        <f t="shared" si="0"/>
        <v>17.25</v>
      </c>
      <c r="AA14" s="66">
        <f t="shared" si="0"/>
        <v>21.900000000000002</v>
      </c>
      <c r="AB14" s="66">
        <f t="shared" si="0"/>
        <v>7.96</v>
      </c>
      <c r="AC14" s="66">
        <f t="shared" si="0"/>
        <v>1.31</v>
      </c>
      <c r="AE14" s="64" t="str">
        <f t="shared" si="8"/>
        <v>N3</v>
      </c>
      <c r="AF14" s="65" t="str">
        <f t="shared" si="9"/>
        <v>Albury</v>
      </c>
      <c r="AG14" s="66">
        <f t="shared" si="1"/>
        <v>8.0299999999999994</v>
      </c>
      <c r="AH14" s="66">
        <f t="shared" si="1"/>
        <v>9.17</v>
      </c>
      <c r="AI14" s="66">
        <f t="shared" si="1"/>
        <v>9.85</v>
      </c>
      <c r="AJ14" s="66">
        <f t="shared" si="1"/>
        <v>10.54</v>
      </c>
      <c r="AK14" s="66">
        <f t="shared" si="1"/>
        <v>11.33</v>
      </c>
      <c r="AL14" s="66">
        <f t="shared" si="1"/>
        <v>12.13</v>
      </c>
      <c r="AM14" s="66">
        <f t="shared" si="1"/>
        <v>12.9</v>
      </c>
      <c r="AN14" s="66">
        <f t="shared" si="1"/>
        <v>15.27</v>
      </c>
      <c r="AO14" s="66">
        <f t="shared" si="1"/>
        <v>17.649999999999999</v>
      </c>
      <c r="AP14" s="66">
        <f t="shared" si="1"/>
        <v>22.4</v>
      </c>
      <c r="AQ14" s="66">
        <f t="shared" si="1"/>
        <v>8.14</v>
      </c>
      <c r="AR14" s="66">
        <f t="shared" si="1"/>
        <v>1.34</v>
      </c>
      <c r="AT14" s="64" t="str">
        <f t="shared" si="10"/>
        <v>N3</v>
      </c>
      <c r="AU14" s="65" t="str">
        <f t="shared" si="11"/>
        <v>Albury</v>
      </c>
      <c r="AV14" s="66">
        <f t="shared" si="2"/>
        <v>8.24</v>
      </c>
      <c r="AW14" s="66">
        <f t="shared" si="2"/>
        <v>9.4</v>
      </c>
      <c r="AX14" s="66">
        <f t="shared" si="2"/>
        <v>10.1</v>
      </c>
      <c r="AY14" s="66">
        <f t="shared" si="2"/>
        <v>10.81</v>
      </c>
      <c r="AZ14" s="66">
        <f t="shared" si="2"/>
        <v>11.62</v>
      </c>
      <c r="BA14" s="66">
        <f t="shared" si="2"/>
        <v>12.44</v>
      </c>
      <c r="BB14" s="66">
        <f t="shared" si="2"/>
        <v>13.23</v>
      </c>
      <c r="BC14" s="66">
        <f t="shared" si="2"/>
        <v>15.66</v>
      </c>
      <c r="BD14" s="66">
        <f t="shared" si="2"/>
        <v>18.100000000000001</v>
      </c>
      <c r="BE14" s="66">
        <f t="shared" si="2"/>
        <v>22.96</v>
      </c>
      <c r="BF14" s="66">
        <f t="shared" si="2"/>
        <v>8.35</v>
      </c>
      <c r="BG14" s="66">
        <f t="shared" si="2"/>
        <v>1.3800000000000001</v>
      </c>
      <c r="BI14" s="64" t="str">
        <f t="shared" si="12"/>
        <v>N3</v>
      </c>
      <c r="BJ14" s="65" t="str">
        <f t="shared" si="13"/>
        <v>Albury</v>
      </c>
      <c r="BK14" s="66">
        <f t="shared" si="3"/>
        <v>8.44</v>
      </c>
      <c r="BL14" s="66">
        <f t="shared" si="3"/>
        <v>9.629999999999999</v>
      </c>
      <c r="BM14" s="66">
        <f t="shared" si="3"/>
        <v>10.35</v>
      </c>
      <c r="BN14" s="66">
        <f t="shared" si="3"/>
        <v>11.07</v>
      </c>
      <c r="BO14" s="66">
        <f t="shared" si="3"/>
        <v>11.9</v>
      </c>
      <c r="BP14" s="66">
        <f t="shared" si="3"/>
        <v>12.74</v>
      </c>
      <c r="BQ14" s="66">
        <f t="shared" si="3"/>
        <v>13.549999999999999</v>
      </c>
      <c r="BR14" s="66">
        <f t="shared" si="3"/>
        <v>16.040000000000003</v>
      </c>
      <c r="BS14" s="66">
        <f t="shared" si="3"/>
        <v>18.540000000000003</v>
      </c>
      <c r="BT14" s="66">
        <f t="shared" si="3"/>
        <v>23.52</v>
      </c>
      <c r="BU14" s="66">
        <f t="shared" si="3"/>
        <v>8.5499999999999989</v>
      </c>
      <c r="BV14" s="66">
        <f t="shared" si="3"/>
        <v>1.41</v>
      </c>
      <c r="BX14" s="64" t="str">
        <f t="shared" si="14"/>
        <v>N3</v>
      </c>
      <c r="BY14" s="65" t="str">
        <f t="shared" si="15"/>
        <v>Albury</v>
      </c>
      <c r="BZ14" s="66">
        <f t="shared" si="4"/>
        <v>8.64</v>
      </c>
      <c r="CA14" s="66">
        <f t="shared" si="4"/>
        <v>9.86</v>
      </c>
      <c r="CB14" s="66">
        <f t="shared" si="4"/>
        <v>10.59</v>
      </c>
      <c r="CC14" s="66">
        <f t="shared" si="4"/>
        <v>11.34</v>
      </c>
      <c r="CD14" s="66">
        <f t="shared" si="4"/>
        <v>12.18</v>
      </c>
      <c r="CE14" s="66">
        <f t="shared" si="4"/>
        <v>13.04</v>
      </c>
      <c r="CF14" s="66">
        <f t="shared" si="4"/>
        <v>13.87</v>
      </c>
      <c r="CG14" s="66">
        <f t="shared" si="4"/>
        <v>16.420000000000002</v>
      </c>
      <c r="CH14" s="66">
        <f t="shared" si="4"/>
        <v>18.98</v>
      </c>
      <c r="CI14" s="66">
        <f t="shared" si="4"/>
        <v>24.08</v>
      </c>
      <c r="CJ14" s="66">
        <f t="shared" si="4"/>
        <v>8.76</v>
      </c>
      <c r="CK14" s="66">
        <f t="shared" si="4"/>
        <v>1.45</v>
      </c>
      <c r="CM14" s="64" t="str">
        <f t="shared" si="16"/>
        <v>N3</v>
      </c>
      <c r="CN14" s="65" t="str">
        <f t="shared" si="17"/>
        <v>Albury</v>
      </c>
      <c r="CO14" s="66">
        <f t="shared" si="5"/>
        <v>8.84</v>
      </c>
      <c r="CP14" s="66">
        <f t="shared" si="5"/>
        <v>10.09</v>
      </c>
      <c r="CQ14" s="66">
        <f t="shared" si="5"/>
        <v>10.84</v>
      </c>
      <c r="CR14" s="66">
        <f t="shared" si="5"/>
        <v>11.6</v>
      </c>
      <c r="CS14" s="66">
        <f t="shared" si="5"/>
        <v>12.47</v>
      </c>
      <c r="CT14" s="66">
        <f t="shared" si="5"/>
        <v>13.35</v>
      </c>
      <c r="CU14" s="66">
        <f t="shared" si="5"/>
        <v>14.19</v>
      </c>
      <c r="CV14" s="66">
        <f t="shared" si="5"/>
        <v>16.8</v>
      </c>
      <c r="CW14" s="66">
        <f t="shared" si="5"/>
        <v>19.420000000000002</v>
      </c>
      <c r="CX14" s="66">
        <f t="shared" si="5"/>
        <v>24.64</v>
      </c>
      <c r="CY14" s="66">
        <f t="shared" si="5"/>
        <v>8.9599999999999991</v>
      </c>
      <c r="CZ14" s="66">
        <f t="shared" si="5"/>
        <v>1.48</v>
      </c>
    </row>
    <row r="15" spans="1:104" ht="15.75" thickBot="1">
      <c r="A15" t="s">
        <v>37</v>
      </c>
      <c r="B15" t="s">
        <v>38</v>
      </c>
      <c r="C15">
        <v>8.0299999999999994</v>
      </c>
      <c r="D15">
        <v>9.17</v>
      </c>
      <c r="E15">
        <v>9.85</v>
      </c>
      <c r="F15">
        <v>10.54</v>
      </c>
      <c r="G15">
        <v>11.33</v>
      </c>
      <c r="H15">
        <v>12.13</v>
      </c>
      <c r="I15">
        <v>12.9</v>
      </c>
      <c r="J15">
        <v>15.27</v>
      </c>
      <c r="K15">
        <v>17.649999999999999</v>
      </c>
      <c r="L15">
        <v>22.4</v>
      </c>
      <c r="M15">
        <v>8.14</v>
      </c>
      <c r="N15">
        <v>1.34</v>
      </c>
      <c r="P15" s="64" t="str">
        <f t="shared" si="6"/>
        <v>N4</v>
      </c>
      <c r="Q15" s="65" t="str">
        <f t="shared" si="7"/>
        <v>Tweed Heads</v>
      </c>
      <c r="R15" s="66">
        <f t="shared" si="0"/>
        <v>7.85</v>
      </c>
      <c r="S15" s="66">
        <f t="shared" si="0"/>
        <v>8.9700000000000006</v>
      </c>
      <c r="T15" s="66">
        <f t="shared" si="0"/>
        <v>9.629999999999999</v>
      </c>
      <c r="U15" s="66">
        <f t="shared" si="0"/>
        <v>10.31</v>
      </c>
      <c r="V15" s="66">
        <f t="shared" si="0"/>
        <v>11.08</v>
      </c>
      <c r="W15" s="66">
        <f t="shared" si="0"/>
        <v>11.86</v>
      </c>
      <c r="X15" s="66">
        <f t="shared" si="0"/>
        <v>12.61</v>
      </c>
      <c r="Y15" s="66">
        <f t="shared" si="0"/>
        <v>14.93</v>
      </c>
      <c r="Z15" s="66">
        <f t="shared" si="0"/>
        <v>17.25</v>
      </c>
      <c r="AA15" s="66">
        <f t="shared" si="0"/>
        <v>21.900000000000002</v>
      </c>
      <c r="AB15" s="66">
        <f t="shared" si="0"/>
        <v>7.96</v>
      </c>
      <c r="AC15" s="66">
        <f t="shared" si="0"/>
        <v>1.31</v>
      </c>
      <c r="AE15" s="64" t="str">
        <f t="shared" si="8"/>
        <v>N4</v>
      </c>
      <c r="AF15" s="65" t="str">
        <f t="shared" si="9"/>
        <v>Tweed Heads</v>
      </c>
      <c r="AG15" s="66">
        <f t="shared" si="1"/>
        <v>8.0299999999999994</v>
      </c>
      <c r="AH15" s="66">
        <f t="shared" si="1"/>
        <v>9.17</v>
      </c>
      <c r="AI15" s="66">
        <f t="shared" si="1"/>
        <v>9.85</v>
      </c>
      <c r="AJ15" s="66">
        <f t="shared" si="1"/>
        <v>10.54</v>
      </c>
      <c r="AK15" s="66">
        <f t="shared" si="1"/>
        <v>11.33</v>
      </c>
      <c r="AL15" s="66">
        <f t="shared" si="1"/>
        <v>12.13</v>
      </c>
      <c r="AM15" s="66">
        <f t="shared" si="1"/>
        <v>12.9</v>
      </c>
      <c r="AN15" s="66">
        <f t="shared" si="1"/>
        <v>15.27</v>
      </c>
      <c r="AO15" s="66">
        <f t="shared" si="1"/>
        <v>17.649999999999999</v>
      </c>
      <c r="AP15" s="66">
        <f t="shared" si="1"/>
        <v>22.4</v>
      </c>
      <c r="AQ15" s="66">
        <f t="shared" si="1"/>
        <v>8.14</v>
      </c>
      <c r="AR15" s="66">
        <f t="shared" si="1"/>
        <v>1.34</v>
      </c>
      <c r="AT15" s="64" t="str">
        <f t="shared" si="10"/>
        <v>N4</v>
      </c>
      <c r="AU15" s="65" t="str">
        <f t="shared" si="11"/>
        <v>Tweed Heads</v>
      </c>
      <c r="AV15" s="66">
        <f t="shared" si="2"/>
        <v>8.24</v>
      </c>
      <c r="AW15" s="66">
        <f t="shared" si="2"/>
        <v>9.4</v>
      </c>
      <c r="AX15" s="66">
        <f t="shared" si="2"/>
        <v>10.1</v>
      </c>
      <c r="AY15" s="66">
        <f t="shared" si="2"/>
        <v>10.81</v>
      </c>
      <c r="AZ15" s="66">
        <f t="shared" si="2"/>
        <v>11.62</v>
      </c>
      <c r="BA15" s="66">
        <f t="shared" si="2"/>
        <v>12.44</v>
      </c>
      <c r="BB15" s="66">
        <f t="shared" si="2"/>
        <v>13.23</v>
      </c>
      <c r="BC15" s="66">
        <f t="shared" si="2"/>
        <v>15.66</v>
      </c>
      <c r="BD15" s="66">
        <f t="shared" si="2"/>
        <v>18.100000000000001</v>
      </c>
      <c r="BE15" s="66">
        <f t="shared" si="2"/>
        <v>22.96</v>
      </c>
      <c r="BF15" s="66">
        <f t="shared" si="2"/>
        <v>8.35</v>
      </c>
      <c r="BG15" s="66">
        <f t="shared" si="2"/>
        <v>1.3800000000000001</v>
      </c>
      <c r="BI15" s="64" t="str">
        <f t="shared" si="12"/>
        <v>N4</v>
      </c>
      <c r="BJ15" s="65" t="str">
        <f t="shared" si="13"/>
        <v>Tweed Heads</v>
      </c>
      <c r="BK15" s="66">
        <f t="shared" si="3"/>
        <v>8.44</v>
      </c>
      <c r="BL15" s="66">
        <f t="shared" si="3"/>
        <v>9.629999999999999</v>
      </c>
      <c r="BM15" s="66">
        <f t="shared" si="3"/>
        <v>10.35</v>
      </c>
      <c r="BN15" s="66">
        <f t="shared" si="3"/>
        <v>11.07</v>
      </c>
      <c r="BO15" s="66">
        <f t="shared" si="3"/>
        <v>11.9</v>
      </c>
      <c r="BP15" s="66">
        <f t="shared" si="3"/>
        <v>12.74</v>
      </c>
      <c r="BQ15" s="66">
        <f t="shared" si="3"/>
        <v>13.549999999999999</v>
      </c>
      <c r="BR15" s="66">
        <f t="shared" si="3"/>
        <v>16.040000000000003</v>
      </c>
      <c r="BS15" s="66">
        <f t="shared" si="3"/>
        <v>18.540000000000003</v>
      </c>
      <c r="BT15" s="66">
        <f t="shared" si="3"/>
        <v>23.52</v>
      </c>
      <c r="BU15" s="66">
        <f t="shared" si="3"/>
        <v>8.5499999999999989</v>
      </c>
      <c r="BV15" s="66">
        <f t="shared" si="3"/>
        <v>1.41</v>
      </c>
      <c r="BX15" s="64" t="str">
        <f t="shared" si="14"/>
        <v>N4</v>
      </c>
      <c r="BY15" s="65" t="str">
        <f t="shared" si="15"/>
        <v>Tweed Heads</v>
      </c>
      <c r="BZ15" s="66">
        <f t="shared" si="4"/>
        <v>8.64</v>
      </c>
      <c r="CA15" s="66">
        <f t="shared" si="4"/>
        <v>9.86</v>
      </c>
      <c r="CB15" s="66">
        <f t="shared" si="4"/>
        <v>10.59</v>
      </c>
      <c r="CC15" s="66">
        <f t="shared" si="4"/>
        <v>11.34</v>
      </c>
      <c r="CD15" s="66">
        <f t="shared" si="4"/>
        <v>12.18</v>
      </c>
      <c r="CE15" s="66">
        <f t="shared" si="4"/>
        <v>13.04</v>
      </c>
      <c r="CF15" s="66">
        <f t="shared" si="4"/>
        <v>13.87</v>
      </c>
      <c r="CG15" s="66">
        <f t="shared" si="4"/>
        <v>16.420000000000002</v>
      </c>
      <c r="CH15" s="66">
        <f t="shared" si="4"/>
        <v>18.98</v>
      </c>
      <c r="CI15" s="66">
        <f t="shared" si="4"/>
        <v>24.08</v>
      </c>
      <c r="CJ15" s="66">
        <f t="shared" si="4"/>
        <v>8.76</v>
      </c>
      <c r="CK15" s="66">
        <f t="shared" si="4"/>
        <v>1.45</v>
      </c>
      <c r="CM15" s="64" t="str">
        <f t="shared" si="16"/>
        <v>N4</v>
      </c>
      <c r="CN15" s="65" t="str">
        <f t="shared" si="17"/>
        <v>Tweed Heads</v>
      </c>
      <c r="CO15" s="66">
        <f t="shared" si="5"/>
        <v>8.84</v>
      </c>
      <c r="CP15" s="66">
        <f t="shared" si="5"/>
        <v>10.09</v>
      </c>
      <c r="CQ15" s="66">
        <f t="shared" si="5"/>
        <v>10.84</v>
      </c>
      <c r="CR15" s="66">
        <f t="shared" si="5"/>
        <v>11.6</v>
      </c>
      <c r="CS15" s="66">
        <f t="shared" si="5"/>
        <v>12.47</v>
      </c>
      <c r="CT15" s="66">
        <f t="shared" si="5"/>
        <v>13.35</v>
      </c>
      <c r="CU15" s="66">
        <f t="shared" si="5"/>
        <v>14.19</v>
      </c>
      <c r="CV15" s="66">
        <f t="shared" si="5"/>
        <v>16.8</v>
      </c>
      <c r="CW15" s="66">
        <f t="shared" si="5"/>
        <v>19.420000000000002</v>
      </c>
      <c r="CX15" s="66">
        <f t="shared" si="5"/>
        <v>24.64</v>
      </c>
      <c r="CY15" s="66">
        <f t="shared" si="5"/>
        <v>8.9599999999999991</v>
      </c>
      <c r="CZ15" s="66">
        <f t="shared" si="5"/>
        <v>1.48</v>
      </c>
    </row>
    <row r="16" spans="1:104" ht="15.75" thickBot="1">
      <c r="A16" t="s">
        <v>39</v>
      </c>
      <c r="B16" t="s">
        <v>40</v>
      </c>
      <c r="C16">
        <v>13.52</v>
      </c>
      <c r="D16">
        <v>15.85</v>
      </c>
      <c r="E16">
        <v>17.25</v>
      </c>
      <c r="F16">
        <v>18.64</v>
      </c>
      <c r="G16">
        <v>20.29</v>
      </c>
      <c r="H16">
        <v>21.94</v>
      </c>
      <c r="I16">
        <v>23.54</v>
      </c>
      <c r="J16">
        <v>28.43</v>
      </c>
      <c r="K16">
        <v>33.32</v>
      </c>
      <c r="L16">
        <v>43.1</v>
      </c>
      <c r="M16">
        <v>13.76</v>
      </c>
      <c r="N16">
        <v>4.38</v>
      </c>
      <c r="P16" s="64" t="str">
        <f t="shared" si="6"/>
        <v>N2</v>
      </c>
      <c r="Q16" s="65" t="str">
        <f t="shared" si="7"/>
        <v>NSW Country</v>
      </c>
      <c r="R16" s="66">
        <f t="shared" si="0"/>
        <v>13.22</v>
      </c>
      <c r="S16" s="66">
        <f t="shared" si="0"/>
        <v>15.49</v>
      </c>
      <c r="T16" s="66">
        <f t="shared" si="0"/>
        <v>16.860000000000003</v>
      </c>
      <c r="U16" s="66">
        <f t="shared" si="0"/>
        <v>18.220000000000002</v>
      </c>
      <c r="V16" s="66">
        <f t="shared" si="0"/>
        <v>19.830000000000002</v>
      </c>
      <c r="W16" s="66">
        <f t="shared" si="0"/>
        <v>21.450000000000003</v>
      </c>
      <c r="X16" s="66">
        <f t="shared" si="0"/>
        <v>23.01</v>
      </c>
      <c r="Y16" s="66">
        <f t="shared" si="0"/>
        <v>27.790000000000003</v>
      </c>
      <c r="Z16" s="66">
        <f t="shared" si="0"/>
        <v>32.57</v>
      </c>
      <c r="AA16" s="66">
        <f t="shared" si="0"/>
        <v>42.129999999999995</v>
      </c>
      <c r="AB16" s="66">
        <f t="shared" si="0"/>
        <v>13.45</v>
      </c>
      <c r="AC16" s="66">
        <f t="shared" si="0"/>
        <v>4.29</v>
      </c>
      <c r="AE16" s="64" t="str">
        <f t="shared" si="8"/>
        <v>N2</v>
      </c>
      <c r="AF16" s="65" t="str">
        <f t="shared" si="9"/>
        <v>NSW Country</v>
      </c>
      <c r="AG16" s="66">
        <f t="shared" si="1"/>
        <v>13.52</v>
      </c>
      <c r="AH16" s="66">
        <f t="shared" si="1"/>
        <v>15.85</v>
      </c>
      <c r="AI16" s="66">
        <f t="shared" si="1"/>
        <v>17.25</v>
      </c>
      <c r="AJ16" s="66">
        <f t="shared" si="1"/>
        <v>18.64</v>
      </c>
      <c r="AK16" s="66">
        <f t="shared" si="1"/>
        <v>20.29</v>
      </c>
      <c r="AL16" s="66">
        <f t="shared" si="1"/>
        <v>21.94</v>
      </c>
      <c r="AM16" s="66">
        <f t="shared" si="1"/>
        <v>23.54</v>
      </c>
      <c r="AN16" s="66">
        <f t="shared" si="1"/>
        <v>28.43</v>
      </c>
      <c r="AO16" s="66">
        <f t="shared" si="1"/>
        <v>33.32</v>
      </c>
      <c r="AP16" s="66">
        <f t="shared" si="1"/>
        <v>43.1</v>
      </c>
      <c r="AQ16" s="66">
        <f t="shared" si="1"/>
        <v>13.76</v>
      </c>
      <c r="AR16" s="66">
        <f t="shared" si="1"/>
        <v>4.38</v>
      </c>
      <c r="AT16" s="64" t="str">
        <f t="shared" si="10"/>
        <v>N2</v>
      </c>
      <c r="AU16" s="65" t="str">
        <f t="shared" si="11"/>
        <v>NSW Country</v>
      </c>
      <c r="AV16" s="66">
        <f t="shared" si="2"/>
        <v>13.86</v>
      </c>
      <c r="AW16" s="66">
        <f t="shared" si="2"/>
        <v>16.25</v>
      </c>
      <c r="AX16" s="66">
        <f t="shared" si="2"/>
        <v>17.690000000000001</v>
      </c>
      <c r="AY16" s="66">
        <f t="shared" si="2"/>
        <v>19.110000000000003</v>
      </c>
      <c r="AZ16" s="66">
        <f t="shared" si="2"/>
        <v>20.8</v>
      </c>
      <c r="BA16" s="66">
        <f t="shared" si="2"/>
        <v>22.490000000000002</v>
      </c>
      <c r="BB16" s="66">
        <f t="shared" si="2"/>
        <v>24.130000000000003</v>
      </c>
      <c r="BC16" s="66">
        <f t="shared" si="2"/>
        <v>29.150000000000002</v>
      </c>
      <c r="BD16" s="66">
        <f t="shared" si="2"/>
        <v>34.159999999999997</v>
      </c>
      <c r="BE16" s="66">
        <f t="shared" si="2"/>
        <v>44.18</v>
      </c>
      <c r="BF16" s="66">
        <f t="shared" si="2"/>
        <v>14.11</v>
      </c>
      <c r="BG16" s="66">
        <f t="shared" si="2"/>
        <v>4.49</v>
      </c>
      <c r="BI16" s="64" t="str">
        <f t="shared" si="12"/>
        <v>N2</v>
      </c>
      <c r="BJ16" s="65" t="str">
        <f t="shared" si="13"/>
        <v>NSW Country</v>
      </c>
      <c r="BK16" s="66">
        <f t="shared" si="3"/>
        <v>14.2</v>
      </c>
      <c r="BL16" s="66">
        <f t="shared" si="3"/>
        <v>16.650000000000002</v>
      </c>
      <c r="BM16" s="66">
        <f t="shared" si="3"/>
        <v>18.12</v>
      </c>
      <c r="BN16" s="66">
        <f t="shared" si="3"/>
        <v>19.580000000000002</v>
      </c>
      <c r="BO16" s="66">
        <f t="shared" si="3"/>
        <v>21.310000000000002</v>
      </c>
      <c r="BP16" s="66">
        <f t="shared" si="3"/>
        <v>23.040000000000003</v>
      </c>
      <c r="BQ16" s="66">
        <f t="shared" si="3"/>
        <v>24.720000000000002</v>
      </c>
      <c r="BR16" s="66">
        <f t="shared" si="3"/>
        <v>29.860000000000003</v>
      </c>
      <c r="BS16" s="66">
        <f t="shared" si="3"/>
        <v>34.989999999999995</v>
      </c>
      <c r="BT16" s="66">
        <f t="shared" si="3"/>
        <v>45.26</v>
      </c>
      <c r="BU16" s="66">
        <f t="shared" si="3"/>
        <v>14.45</v>
      </c>
      <c r="BV16" s="66">
        <f t="shared" si="3"/>
        <v>4.5999999999999996</v>
      </c>
      <c r="BX16" s="64" t="str">
        <f t="shared" si="14"/>
        <v>N2</v>
      </c>
      <c r="BY16" s="65" t="str">
        <f t="shared" si="15"/>
        <v>NSW Country</v>
      </c>
      <c r="BZ16" s="66">
        <f t="shared" si="4"/>
        <v>14.54</v>
      </c>
      <c r="CA16" s="66">
        <f t="shared" si="4"/>
        <v>17.040000000000003</v>
      </c>
      <c r="CB16" s="66">
        <f t="shared" si="4"/>
        <v>18.55</v>
      </c>
      <c r="CC16" s="66">
        <f t="shared" si="4"/>
        <v>20.040000000000003</v>
      </c>
      <c r="CD16" s="66">
        <f t="shared" si="4"/>
        <v>21.82</v>
      </c>
      <c r="CE16" s="66">
        <f t="shared" si="4"/>
        <v>23.59</v>
      </c>
      <c r="CF16" s="66">
        <f t="shared" si="4"/>
        <v>25.310000000000002</v>
      </c>
      <c r="CG16" s="66">
        <f t="shared" si="4"/>
        <v>30.57</v>
      </c>
      <c r="CH16" s="66">
        <f t="shared" si="4"/>
        <v>35.82</v>
      </c>
      <c r="CI16" s="66">
        <f t="shared" si="4"/>
        <v>46.339999999999996</v>
      </c>
      <c r="CJ16" s="66">
        <f t="shared" si="4"/>
        <v>14.799999999999999</v>
      </c>
      <c r="CK16" s="66">
        <f t="shared" si="4"/>
        <v>4.71</v>
      </c>
      <c r="CM16" s="64" t="str">
        <f t="shared" si="16"/>
        <v>N2</v>
      </c>
      <c r="CN16" s="65" t="str">
        <f t="shared" si="17"/>
        <v>NSW Country</v>
      </c>
      <c r="CO16" s="66">
        <f t="shared" si="5"/>
        <v>14.879999999999999</v>
      </c>
      <c r="CP16" s="66">
        <f t="shared" si="5"/>
        <v>17.440000000000001</v>
      </c>
      <c r="CQ16" s="66">
        <f t="shared" si="5"/>
        <v>18.98</v>
      </c>
      <c r="CR16" s="66">
        <f t="shared" si="5"/>
        <v>20.51</v>
      </c>
      <c r="CS16" s="66">
        <f t="shared" si="5"/>
        <v>22.32</v>
      </c>
      <c r="CT16" s="66">
        <f t="shared" si="5"/>
        <v>24.14</v>
      </c>
      <c r="CU16" s="66">
        <f t="shared" si="5"/>
        <v>25.900000000000002</v>
      </c>
      <c r="CV16" s="66">
        <f t="shared" si="5"/>
        <v>31.28</v>
      </c>
      <c r="CW16" s="66">
        <f t="shared" si="5"/>
        <v>36.659999999999997</v>
      </c>
      <c r="CX16" s="66">
        <f t="shared" si="5"/>
        <v>47.41</v>
      </c>
      <c r="CY16" s="66">
        <f t="shared" si="5"/>
        <v>15.14</v>
      </c>
      <c r="CZ16" s="66">
        <f t="shared" si="5"/>
        <v>4.8199999999999994</v>
      </c>
    </row>
    <row r="17" spans="1:104" ht="15.75" thickBot="1">
      <c r="A17" t="s">
        <v>41</v>
      </c>
      <c r="B17" t="s">
        <v>42</v>
      </c>
      <c r="C17">
        <v>5.73</v>
      </c>
      <c r="D17">
        <v>6.77</v>
      </c>
      <c r="E17">
        <v>6.84</v>
      </c>
      <c r="F17">
        <v>6.9</v>
      </c>
      <c r="G17">
        <v>6.93</v>
      </c>
      <c r="H17">
        <v>6.97</v>
      </c>
      <c r="I17">
        <v>7.39</v>
      </c>
      <c r="J17">
        <v>7.95</v>
      </c>
      <c r="K17">
        <v>9.5</v>
      </c>
      <c r="L17">
        <v>9.91</v>
      </c>
      <c r="M17">
        <v>7.02</v>
      </c>
      <c r="N17">
        <v>0.81</v>
      </c>
      <c r="P17" s="64" t="str">
        <f t="shared" si="6"/>
        <v>V0</v>
      </c>
      <c r="Q17" s="65" t="str">
        <f t="shared" si="7"/>
        <v>Melbourne Metro</v>
      </c>
      <c r="R17" s="66">
        <f t="shared" si="0"/>
        <v>5.6</v>
      </c>
      <c r="S17" s="66">
        <f t="shared" si="0"/>
        <v>6.62</v>
      </c>
      <c r="T17" s="66">
        <f t="shared" si="0"/>
        <v>6.6899999999999995</v>
      </c>
      <c r="U17" s="66">
        <f t="shared" si="0"/>
        <v>6.75</v>
      </c>
      <c r="V17" s="66">
        <f t="shared" si="0"/>
        <v>6.7799999999999994</v>
      </c>
      <c r="W17" s="66">
        <f t="shared" si="0"/>
        <v>6.8199999999999994</v>
      </c>
      <c r="X17" s="66">
        <f t="shared" si="0"/>
        <v>7.2299999999999995</v>
      </c>
      <c r="Y17" s="66">
        <f t="shared" si="0"/>
        <v>7.77</v>
      </c>
      <c r="Z17" s="66">
        <f t="shared" si="0"/>
        <v>9.2899999999999991</v>
      </c>
      <c r="AA17" s="66">
        <f t="shared" si="0"/>
        <v>9.69</v>
      </c>
      <c r="AB17" s="66">
        <f t="shared" si="0"/>
        <v>6.87</v>
      </c>
      <c r="AC17" s="66">
        <f t="shared" si="0"/>
        <v>0.8</v>
      </c>
      <c r="AE17" s="64" t="str">
        <f t="shared" si="8"/>
        <v>V0</v>
      </c>
      <c r="AF17" s="65" t="str">
        <f t="shared" si="9"/>
        <v>Melbourne Metro</v>
      </c>
      <c r="AG17" s="66">
        <f t="shared" si="1"/>
        <v>5.73</v>
      </c>
      <c r="AH17" s="66">
        <f t="shared" si="1"/>
        <v>6.77</v>
      </c>
      <c r="AI17" s="66">
        <f t="shared" si="1"/>
        <v>6.84</v>
      </c>
      <c r="AJ17" s="66">
        <f t="shared" si="1"/>
        <v>6.9</v>
      </c>
      <c r="AK17" s="66">
        <f t="shared" si="1"/>
        <v>6.93</v>
      </c>
      <c r="AL17" s="66">
        <f t="shared" si="1"/>
        <v>6.97</v>
      </c>
      <c r="AM17" s="66">
        <f t="shared" si="1"/>
        <v>7.39</v>
      </c>
      <c r="AN17" s="66">
        <f t="shared" si="1"/>
        <v>7.95</v>
      </c>
      <c r="AO17" s="66">
        <f t="shared" si="1"/>
        <v>9.5</v>
      </c>
      <c r="AP17" s="66">
        <f t="shared" si="1"/>
        <v>9.91</v>
      </c>
      <c r="AQ17" s="66">
        <f t="shared" si="1"/>
        <v>7.02</v>
      </c>
      <c r="AR17" s="66">
        <f t="shared" si="1"/>
        <v>0.81</v>
      </c>
      <c r="AT17" s="64" t="str">
        <f t="shared" si="10"/>
        <v>V0</v>
      </c>
      <c r="AU17" s="65" t="str">
        <f t="shared" si="11"/>
        <v>Melbourne Metro</v>
      </c>
      <c r="AV17" s="66">
        <f t="shared" si="2"/>
        <v>5.88</v>
      </c>
      <c r="AW17" s="66">
        <f t="shared" si="2"/>
        <v>6.9399999999999995</v>
      </c>
      <c r="AX17" s="66">
        <f t="shared" si="2"/>
        <v>7.02</v>
      </c>
      <c r="AY17" s="66">
        <f t="shared" si="2"/>
        <v>7.08</v>
      </c>
      <c r="AZ17" s="66">
        <f t="shared" si="2"/>
        <v>7.1099999999999994</v>
      </c>
      <c r="BA17" s="66">
        <f t="shared" si="2"/>
        <v>7.1499999999999995</v>
      </c>
      <c r="BB17" s="66">
        <f t="shared" si="2"/>
        <v>7.58</v>
      </c>
      <c r="BC17" s="66">
        <f t="shared" si="2"/>
        <v>8.15</v>
      </c>
      <c r="BD17" s="66">
        <f t="shared" si="2"/>
        <v>9.74</v>
      </c>
      <c r="BE17" s="66">
        <f t="shared" si="2"/>
        <v>10.16</v>
      </c>
      <c r="BF17" s="66">
        <f t="shared" si="2"/>
        <v>7.2</v>
      </c>
      <c r="BG17" s="66">
        <f t="shared" si="2"/>
        <v>0.84</v>
      </c>
      <c r="BI17" s="64" t="str">
        <f t="shared" si="12"/>
        <v>V0</v>
      </c>
      <c r="BJ17" s="65" t="str">
        <f t="shared" si="13"/>
        <v>Melbourne Metro</v>
      </c>
      <c r="BK17" s="66">
        <f t="shared" si="3"/>
        <v>6.02</v>
      </c>
      <c r="BL17" s="66">
        <f t="shared" si="3"/>
        <v>7.1099999999999994</v>
      </c>
      <c r="BM17" s="66">
        <f t="shared" si="3"/>
        <v>7.1899999999999995</v>
      </c>
      <c r="BN17" s="66">
        <f t="shared" si="3"/>
        <v>7.25</v>
      </c>
      <c r="BO17" s="66">
        <f t="shared" si="3"/>
        <v>7.2799999999999994</v>
      </c>
      <c r="BP17" s="66">
        <f t="shared" si="3"/>
        <v>7.3199999999999994</v>
      </c>
      <c r="BQ17" s="66">
        <f t="shared" si="3"/>
        <v>7.76</v>
      </c>
      <c r="BR17" s="66">
        <f t="shared" si="3"/>
        <v>8.35</v>
      </c>
      <c r="BS17" s="66">
        <f t="shared" si="3"/>
        <v>9.98</v>
      </c>
      <c r="BT17" s="66">
        <f t="shared" si="3"/>
        <v>10.41</v>
      </c>
      <c r="BU17" s="66">
        <f t="shared" si="3"/>
        <v>7.38</v>
      </c>
      <c r="BV17" s="66">
        <f t="shared" si="3"/>
        <v>0.86</v>
      </c>
      <c r="BX17" s="64" t="str">
        <f t="shared" si="14"/>
        <v>V0</v>
      </c>
      <c r="BY17" s="65" t="str">
        <f t="shared" si="15"/>
        <v>Melbourne Metro</v>
      </c>
      <c r="BZ17" s="66">
        <f t="shared" si="4"/>
        <v>6.16</v>
      </c>
      <c r="CA17" s="66">
        <f t="shared" si="4"/>
        <v>7.2799999999999994</v>
      </c>
      <c r="CB17" s="66">
        <f t="shared" si="4"/>
        <v>7.3599999999999994</v>
      </c>
      <c r="CC17" s="66">
        <f t="shared" si="4"/>
        <v>7.42</v>
      </c>
      <c r="CD17" s="66">
        <f t="shared" si="4"/>
        <v>7.45</v>
      </c>
      <c r="CE17" s="66">
        <f t="shared" si="4"/>
        <v>7.5</v>
      </c>
      <c r="CF17" s="66">
        <f t="shared" si="4"/>
        <v>7.95</v>
      </c>
      <c r="CG17" s="66">
        <f t="shared" si="4"/>
        <v>8.5499999999999989</v>
      </c>
      <c r="CH17" s="66">
        <f t="shared" si="4"/>
        <v>10.220000000000001</v>
      </c>
      <c r="CI17" s="66">
        <f t="shared" si="4"/>
        <v>10.66</v>
      </c>
      <c r="CJ17" s="66">
        <f t="shared" si="4"/>
        <v>7.55</v>
      </c>
      <c r="CK17" s="66">
        <f t="shared" si="4"/>
        <v>0.88</v>
      </c>
      <c r="CM17" s="64" t="str">
        <f t="shared" si="16"/>
        <v>V0</v>
      </c>
      <c r="CN17" s="65" t="str">
        <f t="shared" si="17"/>
        <v>Melbourne Metro</v>
      </c>
      <c r="CO17" s="66">
        <f t="shared" si="5"/>
        <v>6.31</v>
      </c>
      <c r="CP17" s="66">
        <f t="shared" si="5"/>
        <v>7.45</v>
      </c>
      <c r="CQ17" s="66">
        <f t="shared" si="5"/>
        <v>7.5299999999999994</v>
      </c>
      <c r="CR17" s="66">
        <f t="shared" si="5"/>
        <v>7.59</v>
      </c>
      <c r="CS17" s="66">
        <f t="shared" si="5"/>
        <v>7.63</v>
      </c>
      <c r="CT17" s="66">
        <f t="shared" si="5"/>
        <v>7.67</v>
      </c>
      <c r="CU17" s="66">
        <f t="shared" si="5"/>
        <v>8.129999999999999</v>
      </c>
      <c r="CV17" s="66">
        <f t="shared" si="5"/>
        <v>8.75</v>
      </c>
      <c r="CW17" s="66">
        <f t="shared" si="5"/>
        <v>10.45</v>
      </c>
      <c r="CX17" s="66">
        <f t="shared" si="5"/>
        <v>10.91</v>
      </c>
      <c r="CY17" s="66">
        <f t="shared" si="5"/>
        <v>7.7299999999999995</v>
      </c>
      <c r="CZ17" s="66">
        <f t="shared" si="5"/>
        <v>0.9</v>
      </c>
    </row>
    <row r="18" spans="1:104" ht="15.75" thickBot="1">
      <c r="A18" t="s">
        <v>43</v>
      </c>
      <c r="B18" t="s">
        <v>44</v>
      </c>
      <c r="C18">
        <v>7.46</v>
      </c>
      <c r="D18">
        <v>8.0500000000000007</v>
      </c>
      <c r="E18">
        <v>8.39</v>
      </c>
      <c r="F18">
        <v>8.73</v>
      </c>
      <c r="G18">
        <v>9.1300000000000008</v>
      </c>
      <c r="H18">
        <v>9.5299999999999994</v>
      </c>
      <c r="I18">
        <v>9.98</v>
      </c>
      <c r="J18">
        <v>11.2</v>
      </c>
      <c r="K18">
        <v>12.42</v>
      </c>
      <c r="L18">
        <v>14.87</v>
      </c>
      <c r="M18">
        <v>7.53</v>
      </c>
      <c r="N18">
        <v>0.96</v>
      </c>
      <c r="P18" s="64" t="str">
        <f t="shared" si="6"/>
        <v>V1</v>
      </c>
      <c r="Q18" s="65" t="str">
        <f t="shared" si="7"/>
        <v>Melbourne</v>
      </c>
      <c r="R18" s="66">
        <f t="shared" si="0"/>
        <v>7.3</v>
      </c>
      <c r="S18" s="66">
        <f t="shared" si="0"/>
        <v>7.87</v>
      </c>
      <c r="T18" s="66">
        <f t="shared" si="0"/>
        <v>8.1999999999999993</v>
      </c>
      <c r="U18" s="66">
        <f t="shared" si="0"/>
        <v>8.5399999999999991</v>
      </c>
      <c r="V18" s="66">
        <f t="shared" si="0"/>
        <v>8.93</v>
      </c>
      <c r="W18" s="66">
        <f t="shared" si="0"/>
        <v>9.32</v>
      </c>
      <c r="X18" s="66">
        <f t="shared" si="0"/>
        <v>9.76</v>
      </c>
      <c r="Y18" s="66">
        <f t="shared" si="0"/>
        <v>10.95</v>
      </c>
      <c r="Z18" s="66">
        <f t="shared" si="0"/>
        <v>12.14</v>
      </c>
      <c r="AA18" s="66">
        <f t="shared" si="0"/>
        <v>14.54</v>
      </c>
      <c r="AB18" s="66">
        <f t="shared" si="0"/>
        <v>7.3599999999999994</v>
      </c>
      <c r="AC18" s="66">
        <f t="shared" si="0"/>
        <v>0.94000000000000006</v>
      </c>
      <c r="AE18" s="64" t="str">
        <f t="shared" si="8"/>
        <v>V1</v>
      </c>
      <c r="AF18" s="65" t="str">
        <f t="shared" si="9"/>
        <v>Melbourne</v>
      </c>
      <c r="AG18" s="66">
        <f t="shared" si="1"/>
        <v>7.46</v>
      </c>
      <c r="AH18" s="66">
        <f t="shared" si="1"/>
        <v>8.0500000000000007</v>
      </c>
      <c r="AI18" s="66">
        <f t="shared" si="1"/>
        <v>8.39</v>
      </c>
      <c r="AJ18" s="66">
        <f t="shared" si="1"/>
        <v>8.73</v>
      </c>
      <c r="AK18" s="66">
        <f t="shared" si="1"/>
        <v>9.1300000000000008</v>
      </c>
      <c r="AL18" s="66">
        <f t="shared" si="1"/>
        <v>9.5299999999999994</v>
      </c>
      <c r="AM18" s="66">
        <f t="shared" si="1"/>
        <v>9.98</v>
      </c>
      <c r="AN18" s="66">
        <f t="shared" si="1"/>
        <v>11.2</v>
      </c>
      <c r="AO18" s="66">
        <f t="shared" si="1"/>
        <v>12.42</v>
      </c>
      <c r="AP18" s="66">
        <f t="shared" si="1"/>
        <v>14.87</v>
      </c>
      <c r="AQ18" s="66">
        <f t="shared" si="1"/>
        <v>7.53</v>
      </c>
      <c r="AR18" s="66">
        <f t="shared" si="1"/>
        <v>0.96</v>
      </c>
      <c r="AT18" s="64" t="str">
        <f t="shared" si="10"/>
        <v>V1</v>
      </c>
      <c r="AU18" s="65" t="str">
        <f t="shared" si="11"/>
        <v>Melbourne</v>
      </c>
      <c r="AV18" s="66">
        <f t="shared" si="2"/>
        <v>7.6499999999999995</v>
      </c>
      <c r="AW18" s="66">
        <f t="shared" si="2"/>
        <v>8.26</v>
      </c>
      <c r="AX18" s="66">
        <f t="shared" si="2"/>
        <v>8.6</v>
      </c>
      <c r="AY18" s="66">
        <f t="shared" si="2"/>
        <v>8.9499999999999993</v>
      </c>
      <c r="AZ18" s="66">
        <f t="shared" si="2"/>
        <v>9.36</v>
      </c>
      <c r="BA18" s="66">
        <f t="shared" si="2"/>
        <v>9.77</v>
      </c>
      <c r="BB18" s="66">
        <f t="shared" si="2"/>
        <v>10.23</v>
      </c>
      <c r="BC18" s="66">
        <f t="shared" si="2"/>
        <v>11.48</v>
      </c>
      <c r="BD18" s="66">
        <f t="shared" si="2"/>
        <v>12.74</v>
      </c>
      <c r="BE18" s="66">
        <f t="shared" si="2"/>
        <v>15.25</v>
      </c>
      <c r="BF18" s="66">
        <f t="shared" si="2"/>
        <v>7.72</v>
      </c>
      <c r="BG18" s="66">
        <f t="shared" si="2"/>
        <v>0.99</v>
      </c>
      <c r="BI18" s="64" t="str">
        <f t="shared" si="12"/>
        <v>V1</v>
      </c>
      <c r="BJ18" s="65" t="str">
        <f t="shared" si="13"/>
        <v>Melbourne</v>
      </c>
      <c r="BK18" s="66">
        <f t="shared" si="3"/>
        <v>7.84</v>
      </c>
      <c r="BL18" s="66">
        <f t="shared" si="3"/>
        <v>8.4599999999999991</v>
      </c>
      <c r="BM18" s="66">
        <f t="shared" si="3"/>
        <v>8.81</v>
      </c>
      <c r="BN18" s="66">
        <f t="shared" si="3"/>
        <v>9.17</v>
      </c>
      <c r="BO18" s="66">
        <f t="shared" si="3"/>
        <v>9.59</v>
      </c>
      <c r="BP18" s="66">
        <f t="shared" si="3"/>
        <v>10.01</v>
      </c>
      <c r="BQ18" s="66">
        <f t="shared" si="3"/>
        <v>10.48</v>
      </c>
      <c r="BR18" s="66">
        <f t="shared" si="3"/>
        <v>11.76</v>
      </c>
      <c r="BS18" s="66">
        <f t="shared" si="3"/>
        <v>13.049999999999999</v>
      </c>
      <c r="BT18" s="66">
        <f t="shared" si="3"/>
        <v>15.62</v>
      </c>
      <c r="BU18" s="66">
        <f t="shared" si="3"/>
        <v>7.91</v>
      </c>
      <c r="BV18" s="66">
        <f t="shared" si="3"/>
        <v>1.01</v>
      </c>
      <c r="BX18" s="64" t="str">
        <f t="shared" si="14"/>
        <v>V1</v>
      </c>
      <c r="BY18" s="65" t="str">
        <f t="shared" si="15"/>
        <v>Melbourne</v>
      </c>
      <c r="BZ18" s="66">
        <f t="shared" si="4"/>
        <v>8.02</v>
      </c>
      <c r="CA18" s="66">
        <f t="shared" si="4"/>
        <v>8.66</v>
      </c>
      <c r="CB18" s="66">
        <f t="shared" si="4"/>
        <v>9.02</v>
      </c>
      <c r="CC18" s="66">
        <f t="shared" si="4"/>
        <v>9.39</v>
      </c>
      <c r="CD18" s="66">
        <f t="shared" si="4"/>
        <v>9.82</v>
      </c>
      <c r="CE18" s="66">
        <f t="shared" si="4"/>
        <v>10.25</v>
      </c>
      <c r="CF18" s="66">
        <f t="shared" si="4"/>
        <v>10.73</v>
      </c>
      <c r="CG18" s="66">
        <f t="shared" si="4"/>
        <v>12.04</v>
      </c>
      <c r="CH18" s="66">
        <f t="shared" si="4"/>
        <v>13.36</v>
      </c>
      <c r="CI18" s="66">
        <f t="shared" si="4"/>
        <v>15.99</v>
      </c>
      <c r="CJ18" s="66">
        <f t="shared" si="4"/>
        <v>8.1</v>
      </c>
      <c r="CK18" s="66">
        <f t="shared" si="4"/>
        <v>1.04</v>
      </c>
      <c r="CM18" s="64" t="str">
        <f t="shared" si="16"/>
        <v>V1</v>
      </c>
      <c r="CN18" s="65" t="str">
        <f t="shared" si="17"/>
        <v>Melbourne</v>
      </c>
      <c r="CO18" s="66">
        <f t="shared" si="5"/>
        <v>8.2099999999999991</v>
      </c>
      <c r="CP18" s="66">
        <f t="shared" si="5"/>
        <v>8.86</v>
      </c>
      <c r="CQ18" s="66">
        <f t="shared" si="5"/>
        <v>9.23</v>
      </c>
      <c r="CR18" s="66">
        <f t="shared" si="5"/>
        <v>9.61</v>
      </c>
      <c r="CS18" s="66">
        <f t="shared" si="5"/>
        <v>10.049999999999999</v>
      </c>
      <c r="CT18" s="66">
        <f t="shared" si="5"/>
        <v>10.49</v>
      </c>
      <c r="CU18" s="66">
        <f t="shared" si="5"/>
        <v>10.98</v>
      </c>
      <c r="CV18" s="66">
        <f t="shared" si="5"/>
        <v>12.32</v>
      </c>
      <c r="CW18" s="66">
        <f t="shared" si="5"/>
        <v>13.67</v>
      </c>
      <c r="CX18" s="66">
        <f t="shared" si="5"/>
        <v>16.360000000000003</v>
      </c>
      <c r="CY18" s="66">
        <f t="shared" si="5"/>
        <v>8.2899999999999991</v>
      </c>
      <c r="CZ18" s="66">
        <f t="shared" si="5"/>
        <v>1.06</v>
      </c>
    </row>
    <row r="19" spans="1:104" ht="15.75" thickBot="1">
      <c r="A19" t="s">
        <v>45</v>
      </c>
      <c r="B19" t="s">
        <v>46</v>
      </c>
      <c r="C19">
        <v>7.46</v>
      </c>
      <c r="D19">
        <v>8.0500000000000007</v>
      </c>
      <c r="E19">
        <v>8.39</v>
      </c>
      <c r="F19">
        <v>8.73</v>
      </c>
      <c r="G19">
        <v>9.1300000000000008</v>
      </c>
      <c r="H19">
        <v>9.5299999999999994</v>
      </c>
      <c r="I19">
        <v>9.98</v>
      </c>
      <c r="J19">
        <v>11.2</v>
      </c>
      <c r="K19">
        <v>12.42</v>
      </c>
      <c r="L19">
        <v>14.87</v>
      </c>
      <c r="M19">
        <v>7.53</v>
      </c>
      <c r="N19">
        <v>0.96</v>
      </c>
      <c r="P19" s="64" t="str">
        <f t="shared" si="6"/>
        <v>GL</v>
      </c>
      <c r="Q19" s="65" t="str">
        <f t="shared" si="7"/>
        <v>Geelong</v>
      </c>
      <c r="R19" s="66">
        <f t="shared" si="0"/>
        <v>7.3</v>
      </c>
      <c r="S19" s="66">
        <f t="shared" si="0"/>
        <v>7.87</v>
      </c>
      <c r="T19" s="66">
        <f t="shared" si="0"/>
        <v>8.1999999999999993</v>
      </c>
      <c r="U19" s="66">
        <f t="shared" si="0"/>
        <v>8.5399999999999991</v>
      </c>
      <c r="V19" s="66">
        <f t="shared" si="0"/>
        <v>8.93</v>
      </c>
      <c r="W19" s="66">
        <f t="shared" si="0"/>
        <v>9.32</v>
      </c>
      <c r="X19" s="66">
        <f t="shared" si="0"/>
        <v>9.76</v>
      </c>
      <c r="Y19" s="66">
        <f t="shared" si="0"/>
        <v>10.95</v>
      </c>
      <c r="Z19" s="66">
        <f t="shared" si="0"/>
        <v>12.14</v>
      </c>
      <c r="AA19" s="66">
        <f t="shared" si="0"/>
        <v>14.54</v>
      </c>
      <c r="AB19" s="66">
        <f t="shared" si="0"/>
        <v>7.3599999999999994</v>
      </c>
      <c r="AC19" s="66">
        <f t="shared" si="0"/>
        <v>0.94000000000000006</v>
      </c>
      <c r="AE19" s="64" t="str">
        <f t="shared" si="8"/>
        <v>GL</v>
      </c>
      <c r="AF19" s="65" t="str">
        <f t="shared" si="9"/>
        <v>Geelong</v>
      </c>
      <c r="AG19" s="66">
        <f t="shared" si="1"/>
        <v>7.46</v>
      </c>
      <c r="AH19" s="66">
        <f t="shared" si="1"/>
        <v>8.0500000000000007</v>
      </c>
      <c r="AI19" s="66">
        <f t="shared" si="1"/>
        <v>8.39</v>
      </c>
      <c r="AJ19" s="66">
        <f t="shared" si="1"/>
        <v>8.73</v>
      </c>
      <c r="AK19" s="66">
        <f t="shared" si="1"/>
        <v>9.1300000000000008</v>
      </c>
      <c r="AL19" s="66">
        <f t="shared" si="1"/>
        <v>9.5299999999999994</v>
      </c>
      <c r="AM19" s="66">
        <f t="shared" si="1"/>
        <v>9.98</v>
      </c>
      <c r="AN19" s="66">
        <f t="shared" si="1"/>
        <v>11.2</v>
      </c>
      <c r="AO19" s="66">
        <f t="shared" si="1"/>
        <v>12.42</v>
      </c>
      <c r="AP19" s="66">
        <f t="shared" si="1"/>
        <v>14.87</v>
      </c>
      <c r="AQ19" s="66">
        <f t="shared" si="1"/>
        <v>7.53</v>
      </c>
      <c r="AR19" s="66">
        <f t="shared" si="1"/>
        <v>0.96</v>
      </c>
      <c r="AT19" s="64" t="str">
        <f t="shared" si="10"/>
        <v>GL</v>
      </c>
      <c r="AU19" s="65" t="str">
        <f t="shared" si="11"/>
        <v>Geelong</v>
      </c>
      <c r="AV19" s="66">
        <f t="shared" si="2"/>
        <v>7.6499999999999995</v>
      </c>
      <c r="AW19" s="66">
        <f t="shared" si="2"/>
        <v>8.26</v>
      </c>
      <c r="AX19" s="66">
        <f t="shared" si="2"/>
        <v>8.6</v>
      </c>
      <c r="AY19" s="66">
        <f t="shared" si="2"/>
        <v>8.9499999999999993</v>
      </c>
      <c r="AZ19" s="66">
        <f t="shared" si="2"/>
        <v>9.36</v>
      </c>
      <c r="BA19" s="66">
        <f t="shared" si="2"/>
        <v>9.77</v>
      </c>
      <c r="BB19" s="66">
        <f t="shared" si="2"/>
        <v>10.23</v>
      </c>
      <c r="BC19" s="66">
        <f t="shared" si="2"/>
        <v>11.48</v>
      </c>
      <c r="BD19" s="66">
        <f t="shared" si="2"/>
        <v>12.74</v>
      </c>
      <c r="BE19" s="66">
        <f t="shared" si="2"/>
        <v>15.25</v>
      </c>
      <c r="BF19" s="66">
        <f t="shared" si="2"/>
        <v>7.72</v>
      </c>
      <c r="BG19" s="66">
        <f t="shared" si="2"/>
        <v>0.99</v>
      </c>
      <c r="BI19" s="64" t="str">
        <f t="shared" si="12"/>
        <v>GL</v>
      </c>
      <c r="BJ19" s="65" t="str">
        <f t="shared" si="13"/>
        <v>Geelong</v>
      </c>
      <c r="BK19" s="66">
        <f t="shared" si="3"/>
        <v>7.84</v>
      </c>
      <c r="BL19" s="66">
        <f t="shared" si="3"/>
        <v>8.4599999999999991</v>
      </c>
      <c r="BM19" s="66">
        <f t="shared" si="3"/>
        <v>8.81</v>
      </c>
      <c r="BN19" s="66">
        <f t="shared" si="3"/>
        <v>9.17</v>
      </c>
      <c r="BO19" s="66">
        <f t="shared" si="3"/>
        <v>9.59</v>
      </c>
      <c r="BP19" s="66">
        <f t="shared" si="3"/>
        <v>10.01</v>
      </c>
      <c r="BQ19" s="66">
        <f t="shared" si="3"/>
        <v>10.48</v>
      </c>
      <c r="BR19" s="66">
        <f t="shared" si="3"/>
        <v>11.76</v>
      </c>
      <c r="BS19" s="66">
        <f t="shared" si="3"/>
        <v>13.049999999999999</v>
      </c>
      <c r="BT19" s="66">
        <f t="shared" si="3"/>
        <v>15.62</v>
      </c>
      <c r="BU19" s="66">
        <f t="shared" si="3"/>
        <v>7.91</v>
      </c>
      <c r="BV19" s="66">
        <f t="shared" si="3"/>
        <v>1.01</v>
      </c>
      <c r="BX19" s="64" t="str">
        <f t="shared" si="14"/>
        <v>GL</v>
      </c>
      <c r="BY19" s="65" t="str">
        <f t="shared" si="15"/>
        <v>Geelong</v>
      </c>
      <c r="BZ19" s="66">
        <f t="shared" si="4"/>
        <v>8.02</v>
      </c>
      <c r="CA19" s="66">
        <f t="shared" si="4"/>
        <v>8.66</v>
      </c>
      <c r="CB19" s="66">
        <f t="shared" si="4"/>
        <v>9.02</v>
      </c>
      <c r="CC19" s="66">
        <f t="shared" si="4"/>
        <v>9.39</v>
      </c>
      <c r="CD19" s="66">
        <f t="shared" si="4"/>
        <v>9.82</v>
      </c>
      <c r="CE19" s="66">
        <f t="shared" si="4"/>
        <v>10.25</v>
      </c>
      <c r="CF19" s="66">
        <f t="shared" si="4"/>
        <v>10.73</v>
      </c>
      <c r="CG19" s="66">
        <f t="shared" si="4"/>
        <v>12.04</v>
      </c>
      <c r="CH19" s="66">
        <f t="shared" si="4"/>
        <v>13.36</v>
      </c>
      <c r="CI19" s="66">
        <f t="shared" si="4"/>
        <v>15.99</v>
      </c>
      <c r="CJ19" s="66">
        <f t="shared" si="4"/>
        <v>8.1</v>
      </c>
      <c r="CK19" s="66">
        <f t="shared" si="4"/>
        <v>1.04</v>
      </c>
      <c r="CM19" s="64" t="str">
        <f t="shared" si="16"/>
        <v>GL</v>
      </c>
      <c r="CN19" s="65" t="str">
        <f t="shared" si="17"/>
        <v>Geelong</v>
      </c>
      <c r="CO19" s="66">
        <f t="shared" si="5"/>
        <v>8.2099999999999991</v>
      </c>
      <c r="CP19" s="66">
        <f t="shared" si="5"/>
        <v>8.86</v>
      </c>
      <c r="CQ19" s="66">
        <f t="shared" si="5"/>
        <v>9.23</v>
      </c>
      <c r="CR19" s="66">
        <f t="shared" si="5"/>
        <v>9.61</v>
      </c>
      <c r="CS19" s="66">
        <f t="shared" si="5"/>
        <v>10.049999999999999</v>
      </c>
      <c r="CT19" s="66">
        <f t="shared" si="5"/>
        <v>10.49</v>
      </c>
      <c r="CU19" s="66">
        <f t="shared" si="5"/>
        <v>10.98</v>
      </c>
      <c r="CV19" s="66">
        <f t="shared" si="5"/>
        <v>12.32</v>
      </c>
      <c r="CW19" s="66">
        <f t="shared" si="5"/>
        <v>13.67</v>
      </c>
      <c r="CX19" s="66">
        <f t="shared" si="5"/>
        <v>16.360000000000003</v>
      </c>
      <c r="CY19" s="66">
        <f t="shared" si="5"/>
        <v>8.2899999999999991</v>
      </c>
      <c r="CZ19" s="66">
        <f t="shared" si="5"/>
        <v>1.06</v>
      </c>
    </row>
    <row r="20" spans="1:104" ht="15.75" thickBot="1">
      <c r="A20" t="s">
        <v>47</v>
      </c>
      <c r="B20" t="s">
        <v>48</v>
      </c>
      <c r="C20">
        <v>7.46</v>
      </c>
      <c r="D20">
        <v>8.0500000000000007</v>
      </c>
      <c r="E20">
        <v>8.39</v>
      </c>
      <c r="F20">
        <v>8.73</v>
      </c>
      <c r="G20">
        <v>9.1300000000000008</v>
      </c>
      <c r="H20">
        <v>9.5299999999999994</v>
      </c>
      <c r="I20">
        <v>9.98</v>
      </c>
      <c r="J20">
        <v>11.2</v>
      </c>
      <c r="K20">
        <v>12.42</v>
      </c>
      <c r="L20">
        <v>14.87</v>
      </c>
      <c r="M20">
        <v>7.53</v>
      </c>
      <c r="N20">
        <v>0.96</v>
      </c>
      <c r="P20" s="64" t="str">
        <f t="shared" si="6"/>
        <v>BR</v>
      </c>
      <c r="Q20" s="65" t="str">
        <f t="shared" si="7"/>
        <v>Ballarat</v>
      </c>
      <c r="R20" s="66">
        <f t="shared" si="0"/>
        <v>7.3</v>
      </c>
      <c r="S20" s="66">
        <f t="shared" si="0"/>
        <v>7.87</v>
      </c>
      <c r="T20" s="66">
        <f t="shared" si="0"/>
        <v>8.1999999999999993</v>
      </c>
      <c r="U20" s="66">
        <f t="shared" si="0"/>
        <v>8.5399999999999991</v>
      </c>
      <c r="V20" s="66">
        <f t="shared" si="0"/>
        <v>8.93</v>
      </c>
      <c r="W20" s="66">
        <f t="shared" si="0"/>
        <v>9.32</v>
      </c>
      <c r="X20" s="66">
        <f t="shared" si="0"/>
        <v>9.76</v>
      </c>
      <c r="Y20" s="66">
        <f t="shared" si="0"/>
        <v>10.95</v>
      </c>
      <c r="Z20" s="66">
        <f t="shared" si="0"/>
        <v>12.14</v>
      </c>
      <c r="AA20" s="66">
        <f t="shared" si="0"/>
        <v>14.54</v>
      </c>
      <c r="AB20" s="66">
        <f t="shared" si="0"/>
        <v>7.3599999999999994</v>
      </c>
      <c r="AC20" s="66">
        <f t="shared" si="0"/>
        <v>0.94000000000000006</v>
      </c>
      <c r="AE20" s="64" t="str">
        <f t="shared" si="8"/>
        <v>BR</v>
      </c>
      <c r="AF20" s="65" t="str">
        <f t="shared" si="9"/>
        <v>Ballarat</v>
      </c>
      <c r="AG20" s="66">
        <f t="shared" si="1"/>
        <v>7.46</v>
      </c>
      <c r="AH20" s="66">
        <f t="shared" si="1"/>
        <v>8.0500000000000007</v>
      </c>
      <c r="AI20" s="66">
        <f t="shared" si="1"/>
        <v>8.39</v>
      </c>
      <c r="AJ20" s="66">
        <f t="shared" si="1"/>
        <v>8.73</v>
      </c>
      <c r="AK20" s="66">
        <f t="shared" si="1"/>
        <v>9.1300000000000008</v>
      </c>
      <c r="AL20" s="66">
        <f t="shared" si="1"/>
        <v>9.5299999999999994</v>
      </c>
      <c r="AM20" s="66">
        <f t="shared" si="1"/>
        <v>9.98</v>
      </c>
      <c r="AN20" s="66">
        <f t="shared" si="1"/>
        <v>11.2</v>
      </c>
      <c r="AO20" s="66">
        <f t="shared" si="1"/>
        <v>12.42</v>
      </c>
      <c r="AP20" s="66">
        <f t="shared" si="1"/>
        <v>14.87</v>
      </c>
      <c r="AQ20" s="66">
        <f t="shared" si="1"/>
        <v>7.53</v>
      </c>
      <c r="AR20" s="66">
        <f t="shared" si="1"/>
        <v>0.96</v>
      </c>
      <c r="AT20" s="64" t="str">
        <f t="shared" si="10"/>
        <v>BR</v>
      </c>
      <c r="AU20" s="65" t="str">
        <f t="shared" si="11"/>
        <v>Ballarat</v>
      </c>
      <c r="AV20" s="66">
        <f t="shared" si="2"/>
        <v>7.6499999999999995</v>
      </c>
      <c r="AW20" s="66">
        <f t="shared" si="2"/>
        <v>8.26</v>
      </c>
      <c r="AX20" s="66">
        <f t="shared" si="2"/>
        <v>8.6</v>
      </c>
      <c r="AY20" s="66">
        <f t="shared" si="2"/>
        <v>8.9499999999999993</v>
      </c>
      <c r="AZ20" s="66">
        <f t="shared" si="2"/>
        <v>9.36</v>
      </c>
      <c r="BA20" s="66">
        <f t="shared" si="2"/>
        <v>9.77</v>
      </c>
      <c r="BB20" s="66">
        <f t="shared" si="2"/>
        <v>10.23</v>
      </c>
      <c r="BC20" s="66">
        <f t="shared" si="2"/>
        <v>11.48</v>
      </c>
      <c r="BD20" s="66">
        <f t="shared" si="2"/>
        <v>12.74</v>
      </c>
      <c r="BE20" s="66">
        <f t="shared" si="2"/>
        <v>15.25</v>
      </c>
      <c r="BF20" s="66">
        <f t="shared" si="2"/>
        <v>7.72</v>
      </c>
      <c r="BG20" s="66">
        <f t="shared" si="2"/>
        <v>0.99</v>
      </c>
      <c r="BI20" s="64" t="str">
        <f t="shared" si="12"/>
        <v>BR</v>
      </c>
      <c r="BJ20" s="65" t="str">
        <f t="shared" si="13"/>
        <v>Ballarat</v>
      </c>
      <c r="BK20" s="66">
        <f t="shared" si="3"/>
        <v>7.84</v>
      </c>
      <c r="BL20" s="66">
        <f t="shared" si="3"/>
        <v>8.4599999999999991</v>
      </c>
      <c r="BM20" s="66">
        <f t="shared" si="3"/>
        <v>8.81</v>
      </c>
      <c r="BN20" s="66">
        <f t="shared" si="3"/>
        <v>9.17</v>
      </c>
      <c r="BO20" s="66">
        <f t="shared" si="3"/>
        <v>9.59</v>
      </c>
      <c r="BP20" s="66">
        <f t="shared" si="3"/>
        <v>10.01</v>
      </c>
      <c r="BQ20" s="66">
        <f t="shared" si="3"/>
        <v>10.48</v>
      </c>
      <c r="BR20" s="66">
        <f t="shared" si="3"/>
        <v>11.76</v>
      </c>
      <c r="BS20" s="66">
        <f t="shared" si="3"/>
        <v>13.049999999999999</v>
      </c>
      <c r="BT20" s="66">
        <f t="shared" si="3"/>
        <v>15.62</v>
      </c>
      <c r="BU20" s="66">
        <f t="shared" si="3"/>
        <v>7.91</v>
      </c>
      <c r="BV20" s="66">
        <f t="shared" si="3"/>
        <v>1.01</v>
      </c>
      <c r="BX20" s="64" t="str">
        <f t="shared" si="14"/>
        <v>BR</v>
      </c>
      <c r="BY20" s="65" t="str">
        <f t="shared" si="15"/>
        <v>Ballarat</v>
      </c>
      <c r="BZ20" s="66">
        <f t="shared" si="4"/>
        <v>8.02</v>
      </c>
      <c r="CA20" s="66">
        <f t="shared" si="4"/>
        <v>8.66</v>
      </c>
      <c r="CB20" s="66">
        <f t="shared" si="4"/>
        <v>9.02</v>
      </c>
      <c r="CC20" s="66">
        <f t="shared" si="4"/>
        <v>9.39</v>
      </c>
      <c r="CD20" s="66">
        <f t="shared" si="4"/>
        <v>9.82</v>
      </c>
      <c r="CE20" s="66">
        <f t="shared" si="4"/>
        <v>10.25</v>
      </c>
      <c r="CF20" s="66">
        <f t="shared" si="4"/>
        <v>10.73</v>
      </c>
      <c r="CG20" s="66">
        <f t="shared" si="4"/>
        <v>12.04</v>
      </c>
      <c r="CH20" s="66">
        <f t="shared" si="4"/>
        <v>13.36</v>
      </c>
      <c r="CI20" s="66">
        <f t="shared" si="4"/>
        <v>15.99</v>
      </c>
      <c r="CJ20" s="66">
        <f t="shared" si="4"/>
        <v>8.1</v>
      </c>
      <c r="CK20" s="66">
        <f t="shared" si="4"/>
        <v>1.04</v>
      </c>
      <c r="CM20" s="64" t="str">
        <f t="shared" si="16"/>
        <v>BR</v>
      </c>
      <c r="CN20" s="65" t="str">
        <f t="shared" si="17"/>
        <v>Ballarat</v>
      </c>
      <c r="CO20" s="66">
        <f t="shared" si="5"/>
        <v>8.2099999999999991</v>
      </c>
      <c r="CP20" s="66">
        <f t="shared" si="5"/>
        <v>8.86</v>
      </c>
      <c r="CQ20" s="66">
        <f t="shared" si="5"/>
        <v>9.23</v>
      </c>
      <c r="CR20" s="66">
        <f t="shared" si="5"/>
        <v>9.61</v>
      </c>
      <c r="CS20" s="66">
        <f t="shared" si="5"/>
        <v>10.049999999999999</v>
      </c>
      <c r="CT20" s="66">
        <f t="shared" si="5"/>
        <v>10.49</v>
      </c>
      <c r="CU20" s="66">
        <f t="shared" si="5"/>
        <v>10.98</v>
      </c>
      <c r="CV20" s="66">
        <f t="shared" si="5"/>
        <v>12.32</v>
      </c>
      <c r="CW20" s="66">
        <f t="shared" si="5"/>
        <v>13.67</v>
      </c>
      <c r="CX20" s="66">
        <f t="shared" si="5"/>
        <v>16.360000000000003</v>
      </c>
      <c r="CY20" s="66">
        <f t="shared" si="5"/>
        <v>8.2899999999999991</v>
      </c>
      <c r="CZ20" s="66">
        <f t="shared" si="5"/>
        <v>1.06</v>
      </c>
    </row>
    <row r="21" spans="1:104" ht="15.75" thickBot="1">
      <c r="A21" t="s">
        <v>49</v>
      </c>
      <c r="B21" t="s">
        <v>50</v>
      </c>
      <c r="C21">
        <v>7.46</v>
      </c>
      <c r="D21">
        <v>8.0500000000000007</v>
      </c>
      <c r="E21">
        <v>8.39</v>
      </c>
      <c r="F21">
        <v>8.73</v>
      </c>
      <c r="G21">
        <v>9.1300000000000008</v>
      </c>
      <c r="H21">
        <v>9.5299999999999994</v>
      </c>
      <c r="I21">
        <v>9.98</v>
      </c>
      <c r="J21">
        <v>11.2</v>
      </c>
      <c r="K21">
        <v>12.42</v>
      </c>
      <c r="L21">
        <v>14.87</v>
      </c>
      <c r="M21">
        <v>7.53</v>
      </c>
      <c r="N21">
        <v>0.96</v>
      </c>
      <c r="P21" s="64" t="str">
        <f t="shared" si="6"/>
        <v>V3</v>
      </c>
      <c r="Q21" s="65" t="str">
        <f t="shared" si="7"/>
        <v>Wodonga</v>
      </c>
      <c r="R21" s="66">
        <f t="shared" si="0"/>
        <v>7.3</v>
      </c>
      <c r="S21" s="66">
        <f t="shared" si="0"/>
        <v>7.87</v>
      </c>
      <c r="T21" s="66">
        <f t="shared" si="0"/>
        <v>8.1999999999999993</v>
      </c>
      <c r="U21" s="66">
        <f t="shared" si="0"/>
        <v>8.5399999999999991</v>
      </c>
      <c r="V21" s="66">
        <f t="shared" si="0"/>
        <v>8.93</v>
      </c>
      <c r="W21" s="66">
        <f t="shared" si="0"/>
        <v>9.32</v>
      </c>
      <c r="X21" s="66">
        <f t="shared" si="0"/>
        <v>9.76</v>
      </c>
      <c r="Y21" s="66">
        <f t="shared" si="0"/>
        <v>10.95</v>
      </c>
      <c r="Z21" s="66">
        <f t="shared" si="0"/>
        <v>12.14</v>
      </c>
      <c r="AA21" s="66">
        <f t="shared" si="0"/>
        <v>14.54</v>
      </c>
      <c r="AB21" s="66">
        <f t="shared" si="0"/>
        <v>7.3599999999999994</v>
      </c>
      <c r="AC21" s="66">
        <f t="shared" si="0"/>
        <v>0.94000000000000006</v>
      </c>
      <c r="AE21" s="64" t="str">
        <f t="shared" si="8"/>
        <v>V3</v>
      </c>
      <c r="AF21" s="65" t="str">
        <f t="shared" si="9"/>
        <v>Wodonga</v>
      </c>
      <c r="AG21" s="66">
        <f t="shared" si="1"/>
        <v>7.46</v>
      </c>
      <c r="AH21" s="66">
        <f t="shared" si="1"/>
        <v>8.0500000000000007</v>
      </c>
      <c r="AI21" s="66">
        <f t="shared" si="1"/>
        <v>8.39</v>
      </c>
      <c r="AJ21" s="66">
        <f t="shared" si="1"/>
        <v>8.73</v>
      </c>
      <c r="AK21" s="66">
        <f t="shared" si="1"/>
        <v>9.1300000000000008</v>
      </c>
      <c r="AL21" s="66">
        <f t="shared" si="1"/>
        <v>9.5299999999999994</v>
      </c>
      <c r="AM21" s="66">
        <f t="shared" si="1"/>
        <v>9.98</v>
      </c>
      <c r="AN21" s="66">
        <f t="shared" si="1"/>
        <v>11.2</v>
      </c>
      <c r="AO21" s="66">
        <f t="shared" si="1"/>
        <v>12.42</v>
      </c>
      <c r="AP21" s="66">
        <f t="shared" si="1"/>
        <v>14.87</v>
      </c>
      <c r="AQ21" s="66">
        <f t="shared" si="1"/>
        <v>7.53</v>
      </c>
      <c r="AR21" s="66">
        <f t="shared" si="1"/>
        <v>0.96</v>
      </c>
      <c r="AT21" s="64" t="str">
        <f t="shared" si="10"/>
        <v>V3</v>
      </c>
      <c r="AU21" s="65" t="str">
        <f t="shared" si="11"/>
        <v>Wodonga</v>
      </c>
      <c r="AV21" s="66">
        <f t="shared" si="2"/>
        <v>7.6499999999999995</v>
      </c>
      <c r="AW21" s="66">
        <f t="shared" si="2"/>
        <v>8.26</v>
      </c>
      <c r="AX21" s="66">
        <f t="shared" si="2"/>
        <v>8.6</v>
      </c>
      <c r="AY21" s="66">
        <f t="shared" si="2"/>
        <v>8.9499999999999993</v>
      </c>
      <c r="AZ21" s="66">
        <f t="shared" si="2"/>
        <v>9.36</v>
      </c>
      <c r="BA21" s="66">
        <f t="shared" si="2"/>
        <v>9.77</v>
      </c>
      <c r="BB21" s="66">
        <f t="shared" si="2"/>
        <v>10.23</v>
      </c>
      <c r="BC21" s="66">
        <f t="shared" si="2"/>
        <v>11.48</v>
      </c>
      <c r="BD21" s="66">
        <f t="shared" si="2"/>
        <v>12.74</v>
      </c>
      <c r="BE21" s="66">
        <f t="shared" si="2"/>
        <v>15.25</v>
      </c>
      <c r="BF21" s="66">
        <f t="shared" si="2"/>
        <v>7.72</v>
      </c>
      <c r="BG21" s="66">
        <f t="shared" si="2"/>
        <v>0.99</v>
      </c>
      <c r="BI21" s="64" t="str">
        <f t="shared" si="12"/>
        <v>V3</v>
      </c>
      <c r="BJ21" s="65" t="str">
        <f t="shared" si="13"/>
        <v>Wodonga</v>
      </c>
      <c r="BK21" s="66">
        <f t="shared" si="3"/>
        <v>7.84</v>
      </c>
      <c r="BL21" s="66">
        <f t="shared" si="3"/>
        <v>8.4599999999999991</v>
      </c>
      <c r="BM21" s="66">
        <f t="shared" si="3"/>
        <v>8.81</v>
      </c>
      <c r="BN21" s="66">
        <f t="shared" si="3"/>
        <v>9.17</v>
      </c>
      <c r="BO21" s="66">
        <f t="shared" si="3"/>
        <v>9.59</v>
      </c>
      <c r="BP21" s="66">
        <f t="shared" si="3"/>
        <v>10.01</v>
      </c>
      <c r="BQ21" s="66">
        <f t="shared" si="3"/>
        <v>10.48</v>
      </c>
      <c r="BR21" s="66">
        <f t="shared" si="3"/>
        <v>11.76</v>
      </c>
      <c r="BS21" s="66">
        <f t="shared" si="3"/>
        <v>13.049999999999999</v>
      </c>
      <c r="BT21" s="66">
        <f t="shared" si="3"/>
        <v>15.62</v>
      </c>
      <c r="BU21" s="66">
        <f t="shared" si="3"/>
        <v>7.91</v>
      </c>
      <c r="BV21" s="66">
        <f t="shared" si="3"/>
        <v>1.01</v>
      </c>
      <c r="BX21" s="64" t="str">
        <f t="shared" si="14"/>
        <v>V3</v>
      </c>
      <c r="BY21" s="65" t="str">
        <f t="shared" si="15"/>
        <v>Wodonga</v>
      </c>
      <c r="BZ21" s="66">
        <f t="shared" si="4"/>
        <v>8.02</v>
      </c>
      <c r="CA21" s="66">
        <f t="shared" si="4"/>
        <v>8.66</v>
      </c>
      <c r="CB21" s="66">
        <f t="shared" si="4"/>
        <v>9.02</v>
      </c>
      <c r="CC21" s="66">
        <f t="shared" si="4"/>
        <v>9.39</v>
      </c>
      <c r="CD21" s="66">
        <f t="shared" si="4"/>
        <v>9.82</v>
      </c>
      <c r="CE21" s="66">
        <f t="shared" si="4"/>
        <v>10.25</v>
      </c>
      <c r="CF21" s="66">
        <f t="shared" si="4"/>
        <v>10.73</v>
      </c>
      <c r="CG21" s="66">
        <f t="shared" si="4"/>
        <v>12.04</v>
      </c>
      <c r="CH21" s="66">
        <f t="shared" si="4"/>
        <v>13.36</v>
      </c>
      <c r="CI21" s="66">
        <f t="shared" si="4"/>
        <v>15.99</v>
      </c>
      <c r="CJ21" s="66">
        <f t="shared" si="4"/>
        <v>8.1</v>
      </c>
      <c r="CK21" s="66">
        <f t="shared" si="4"/>
        <v>1.04</v>
      </c>
      <c r="CM21" s="64" t="str">
        <f t="shared" si="16"/>
        <v>V3</v>
      </c>
      <c r="CN21" s="65" t="str">
        <f t="shared" si="17"/>
        <v>Wodonga</v>
      </c>
      <c r="CO21" s="66">
        <f t="shared" si="5"/>
        <v>8.2099999999999991</v>
      </c>
      <c r="CP21" s="66">
        <f t="shared" si="5"/>
        <v>8.86</v>
      </c>
      <c r="CQ21" s="66">
        <f t="shared" si="5"/>
        <v>9.23</v>
      </c>
      <c r="CR21" s="66">
        <f t="shared" si="5"/>
        <v>9.61</v>
      </c>
      <c r="CS21" s="66">
        <f t="shared" si="5"/>
        <v>10.049999999999999</v>
      </c>
      <c r="CT21" s="66">
        <f t="shared" si="5"/>
        <v>10.49</v>
      </c>
      <c r="CU21" s="66">
        <f t="shared" si="5"/>
        <v>10.98</v>
      </c>
      <c r="CV21" s="66">
        <f t="shared" si="5"/>
        <v>12.32</v>
      </c>
      <c r="CW21" s="66">
        <f t="shared" si="5"/>
        <v>13.67</v>
      </c>
      <c r="CX21" s="66">
        <f t="shared" si="5"/>
        <v>16.360000000000003</v>
      </c>
      <c r="CY21" s="66">
        <f t="shared" si="5"/>
        <v>8.2899999999999991</v>
      </c>
      <c r="CZ21" s="66">
        <f t="shared" si="5"/>
        <v>1.06</v>
      </c>
    </row>
    <row r="22" spans="1:104" ht="15.75" thickBot="1">
      <c r="A22" t="s">
        <v>51</v>
      </c>
      <c r="B22" t="s">
        <v>52</v>
      </c>
      <c r="C22">
        <v>10.57</v>
      </c>
      <c r="D22">
        <v>12.45</v>
      </c>
      <c r="E22">
        <v>13.58</v>
      </c>
      <c r="F22">
        <v>14.71</v>
      </c>
      <c r="G22">
        <v>16.010000000000002</v>
      </c>
      <c r="H22">
        <v>17.3</v>
      </c>
      <c r="I22">
        <v>18.670000000000002</v>
      </c>
      <c r="J22">
        <v>22.63</v>
      </c>
      <c r="K22">
        <v>26.59</v>
      </c>
      <c r="L22">
        <v>34.51</v>
      </c>
      <c r="M22">
        <v>10.75</v>
      </c>
      <c r="N22">
        <v>4.07</v>
      </c>
      <c r="P22" s="64" t="str">
        <f t="shared" si="6"/>
        <v>V2</v>
      </c>
      <c r="Q22" s="65" t="str">
        <f t="shared" si="7"/>
        <v>VIC Country</v>
      </c>
      <c r="R22" s="66">
        <f t="shared" si="0"/>
        <v>10.33</v>
      </c>
      <c r="S22" s="66">
        <f t="shared" si="0"/>
        <v>12.17</v>
      </c>
      <c r="T22" s="66">
        <f t="shared" si="0"/>
        <v>13.28</v>
      </c>
      <c r="U22" s="66">
        <f t="shared" si="0"/>
        <v>14.379999999999999</v>
      </c>
      <c r="V22" s="66">
        <f t="shared" si="0"/>
        <v>15.65</v>
      </c>
      <c r="W22" s="66">
        <f t="shared" si="0"/>
        <v>16.91</v>
      </c>
      <c r="X22" s="66">
        <f t="shared" si="0"/>
        <v>18.25</v>
      </c>
      <c r="Y22" s="66">
        <f t="shared" si="0"/>
        <v>22.12</v>
      </c>
      <c r="Z22" s="66">
        <f t="shared" si="0"/>
        <v>25.990000000000002</v>
      </c>
      <c r="AA22" s="66">
        <f t="shared" si="0"/>
        <v>33.729999999999997</v>
      </c>
      <c r="AB22" s="66">
        <f t="shared" si="0"/>
        <v>10.51</v>
      </c>
      <c r="AC22" s="66">
        <f t="shared" si="0"/>
        <v>3.98</v>
      </c>
      <c r="AE22" s="64" t="str">
        <f t="shared" si="8"/>
        <v>V2</v>
      </c>
      <c r="AF22" s="65" t="str">
        <f t="shared" si="9"/>
        <v>VIC Country</v>
      </c>
      <c r="AG22" s="66">
        <f t="shared" si="1"/>
        <v>10.57</v>
      </c>
      <c r="AH22" s="66">
        <f t="shared" si="1"/>
        <v>12.45</v>
      </c>
      <c r="AI22" s="66">
        <f t="shared" si="1"/>
        <v>13.58</v>
      </c>
      <c r="AJ22" s="66">
        <f t="shared" si="1"/>
        <v>14.71</v>
      </c>
      <c r="AK22" s="66">
        <f t="shared" si="1"/>
        <v>16.010000000000002</v>
      </c>
      <c r="AL22" s="66">
        <f t="shared" si="1"/>
        <v>17.3</v>
      </c>
      <c r="AM22" s="66">
        <f t="shared" si="1"/>
        <v>18.670000000000002</v>
      </c>
      <c r="AN22" s="66">
        <f t="shared" si="1"/>
        <v>22.63</v>
      </c>
      <c r="AO22" s="66">
        <f t="shared" si="1"/>
        <v>26.59</v>
      </c>
      <c r="AP22" s="66">
        <f t="shared" si="1"/>
        <v>34.51</v>
      </c>
      <c r="AQ22" s="66">
        <f t="shared" si="1"/>
        <v>10.75</v>
      </c>
      <c r="AR22" s="66">
        <f t="shared" si="1"/>
        <v>4.07</v>
      </c>
      <c r="AT22" s="64" t="str">
        <f t="shared" si="10"/>
        <v>V2</v>
      </c>
      <c r="AU22" s="65" t="str">
        <f t="shared" si="11"/>
        <v>VIC Country</v>
      </c>
      <c r="AV22" s="66">
        <f t="shared" si="2"/>
        <v>10.84</v>
      </c>
      <c r="AW22" s="66">
        <f t="shared" si="2"/>
        <v>12.77</v>
      </c>
      <c r="AX22" s="66">
        <f t="shared" si="2"/>
        <v>13.92</v>
      </c>
      <c r="AY22" s="66">
        <f t="shared" si="2"/>
        <v>15.08</v>
      </c>
      <c r="AZ22" s="66">
        <f t="shared" si="2"/>
        <v>16.420000000000002</v>
      </c>
      <c r="BA22" s="66">
        <f t="shared" si="2"/>
        <v>17.740000000000002</v>
      </c>
      <c r="BB22" s="66">
        <f t="shared" si="2"/>
        <v>19.14</v>
      </c>
      <c r="BC22" s="66">
        <f t="shared" si="2"/>
        <v>23.200000000000003</v>
      </c>
      <c r="BD22" s="66">
        <f t="shared" si="2"/>
        <v>27.26</v>
      </c>
      <c r="BE22" s="66">
        <f t="shared" si="2"/>
        <v>35.379999999999995</v>
      </c>
      <c r="BF22" s="66">
        <f t="shared" si="2"/>
        <v>11.02</v>
      </c>
      <c r="BG22" s="66">
        <f t="shared" si="2"/>
        <v>4.18</v>
      </c>
      <c r="BI22" s="64" t="str">
        <f t="shared" si="12"/>
        <v>V2</v>
      </c>
      <c r="BJ22" s="65" t="str">
        <f t="shared" si="13"/>
        <v>VIC Country</v>
      </c>
      <c r="BK22" s="66">
        <f t="shared" si="3"/>
        <v>11.1</v>
      </c>
      <c r="BL22" s="66">
        <f t="shared" si="3"/>
        <v>13.08</v>
      </c>
      <c r="BM22" s="66">
        <f t="shared" si="3"/>
        <v>14.26</v>
      </c>
      <c r="BN22" s="66">
        <f t="shared" si="3"/>
        <v>15.45</v>
      </c>
      <c r="BO22" s="66">
        <f t="shared" si="3"/>
        <v>16.82</v>
      </c>
      <c r="BP22" s="66">
        <f t="shared" si="3"/>
        <v>18.170000000000002</v>
      </c>
      <c r="BQ22" s="66">
        <f t="shared" si="3"/>
        <v>19.610000000000003</v>
      </c>
      <c r="BR22" s="66">
        <f t="shared" si="3"/>
        <v>23.770000000000003</v>
      </c>
      <c r="BS22" s="66">
        <f t="shared" si="3"/>
        <v>27.92</v>
      </c>
      <c r="BT22" s="66">
        <f t="shared" si="3"/>
        <v>36.239999999999995</v>
      </c>
      <c r="BU22" s="66">
        <f t="shared" si="3"/>
        <v>11.29</v>
      </c>
      <c r="BV22" s="66">
        <f t="shared" si="3"/>
        <v>4.2799999999999994</v>
      </c>
      <c r="BX22" s="64" t="str">
        <f t="shared" si="14"/>
        <v>V2</v>
      </c>
      <c r="BY22" s="65" t="str">
        <f t="shared" si="15"/>
        <v>VIC Country</v>
      </c>
      <c r="BZ22" s="66">
        <f t="shared" si="4"/>
        <v>11.37</v>
      </c>
      <c r="CA22" s="66">
        <f t="shared" si="4"/>
        <v>13.39</v>
      </c>
      <c r="CB22" s="66">
        <f t="shared" si="4"/>
        <v>14.6</v>
      </c>
      <c r="CC22" s="66">
        <f t="shared" si="4"/>
        <v>15.82</v>
      </c>
      <c r="CD22" s="66">
        <f t="shared" si="4"/>
        <v>17.220000000000002</v>
      </c>
      <c r="CE22" s="66">
        <f t="shared" si="4"/>
        <v>18.600000000000001</v>
      </c>
      <c r="CF22" s="66">
        <f t="shared" si="4"/>
        <v>20.080000000000002</v>
      </c>
      <c r="CG22" s="66">
        <f t="shared" si="4"/>
        <v>24.330000000000002</v>
      </c>
      <c r="CH22" s="66">
        <f t="shared" si="4"/>
        <v>28.59</v>
      </c>
      <c r="CI22" s="66">
        <f t="shared" si="4"/>
        <v>37.1</v>
      </c>
      <c r="CJ22" s="66">
        <f t="shared" si="4"/>
        <v>11.56</v>
      </c>
      <c r="CK22" s="66">
        <f t="shared" si="4"/>
        <v>4.38</v>
      </c>
      <c r="CM22" s="64" t="str">
        <f t="shared" si="16"/>
        <v>V2</v>
      </c>
      <c r="CN22" s="65" t="str">
        <f t="shared" si="17"/>
        <v>VIC Country</v>
      </c>
      <c r="CO22" s="66">
        <f t="shared" si="5"/>
        <v>11.629999999999999</v>
      </c>
      <c r="CP22" s="66">
        <f t="shared" si="5"/>
        <v>13.7</v>
      </c>
      <c r="CQ22" s="66">
        <f t="shared" si="5"/>
        <v>14.94</v>
      </c>
      <c r="CR22" s="66">
        <f t="shared" si="5"/>
        <v>16.190000000000001</v>
      </c>
      <c r="CS22" s="66">
        <f t="shared" si="5"/>
        <v>17.62</v>
      </c>
      <c r="CT22" s="66">
        <f t="shared" si="5"/>
        <v>19.03</v>
      </c>
      <c r="CU22" s="66">
        <f t="shared" si="5"/>
        <v>20.540000000000003</v>
      </c>
      <c r="CV22" s="66">
        <f t="shared" si="5"/>
        <v>24.900000000000002</v>
      </c>
      <c r="CW22" s="66">
        <f t="shared" si="5"/>
        <v>29.25</v>
      </c>
      <c r="CX22" s="66">
        <f t="shared" si="5"/>
        <v>37.97</v>
      </c>
      <c r="CY22" s="66">
        <f t="shared" si="5"/>
        <v>11.83</v>
      </c>
      <c r="CZ22" s="66">
        <f t="shared" si="5"/>
        <v>4.4799999999999995</v>
      </c>
    </row>
    <row r="23" spans="1:104" ht="15.75" thickBot="1">
      <c r="A23" t="s">
        <v>53</v>
      </c>
      <c r="B23" t="s">
        <v>54</v>
      </c>
      <c r="C23">
        <v>7.51</v>
      </c>
      <c r="D23">
        <v>8.43</v>
      </c>
      <c r="E23">
        <v>8.98</v>
      </c>
      <c r="F23">
        <v>9.5299999999999994</v>
      </c>
      <c r="G23">
        <v>10.18</v>
      </c>
      <c r="H23">
        <v>10.84</v>
      </c>
      <c r="I23">
        <v>11.5</v>
      </c>
      <c r="J23">
        <v>13.44</v>
      </c>
      <c r="K23">
        <v>15.38</v>
      </c>
      <c r="L23">
        <v>19.27</v>
      </c>
      <c r="M23">
        <v>7.61</v>
      </c>
      <c r="N23">
        <v>1.2</v>
      </c>
      <c r="P23" s="64" t="str">
        <f t="shared" si="6"/>
        <v>Q0</v>
      </c>
      <c r="Q23" s="65" t="str">
        <f t="shared" si="7"/>
        <v>Brisbane Metro</v>
      </c>
      <c r="R23" s="66">
        <f t="shared" si="0"/>
        <v>7.34</v>
      </c>
      <c r="S23" s="66">
        <f t="shared" si="0"/>
        <v>8.24</v>
      </c>
      <c r="T23" s="66">
        <f t="shared" si="0"/>
        <v>8.7799999999999994</v>
      </c>
      <c r="U23" s="66">
        <f t="shared" si="0"/>
        <v>9.32</v>
      </c>
      <c r="V23" s="66">
        <f t="shared" si="0"/>
        <v>9.9499999999999993</v>
      </c>
      <c r="W23" s="66">
        <f t="shared" si="0"/>
        <v>10.6</v>
      </c>
      <c r="X23" s="66">
        <f t="shared" si="0"/>
        <v>11.24</v>
      </c>
      <c r="Y23" s="66">
        <f t="shared" si="0"/>
        <v>13.14</v>
      </c>
      <c r="Z23" s="66">
        <f t="shared" si="0"/>
        <v>15.04</v>
      </c>
      <c r="AA23" s="66">
        <f t="shared" si="0"/>
        <v>18.84</v>
      </c>
      <c r="AB23" s="66">
        <f t="shared" si="0"/>
        <v>7.4399999999999995</v>
      </c>
      <c r="AC23" s="66">
        <f t="shared" si="0"/>
        <v>1.18</v>
      </c>
      <c r="AE23" s="64" t="str">
        <f t="shared" si="8"/>
        <v>Q0</v>
      </c>
      <c r="AF23" s="65" t="str">
        <f t="shared" si="9"/>
        <v>Brisbane Metro</v>
      </c>
      <c r="AG23" s="66">
        <f t="shared" si="1"/>
        <v>7.51</v>
      </c>
      <c r="AH23" s="66">
        <f t="shared" si="1"/>
        <v>8.43</v>
      </c>
      <c r="AI23" s="66">
        <f t="shared" si="1"/>
        <v>8.98</v>
      </c>
      <c r="AJ23" s="66">
        <f t="shared" si="1"/>
        <v>9.5299999999999994</v>
      </c>
      <c r="AK23" s="66">
        <f t="shared" si="1"/>
        <v>10.18</v>
      </c>
      <c r="AL23" s="66">
        <f t="shared" si="1"/>
        <v>10.84</v>
      </c>
      <c r="AM23" s="66">
        <f t="shared" si="1"/>
        <v>11.5</v>
      </c>
      <c r="AN23" s="66">
        <f t="shared" si="1"/>
        <v>13.44</v>
      </c>
      <c r="AO23" s="66">
        <f t="shared" si="1"/>
        <v>15.38</v>
      </c>
      <c r="AP23" s="66">
        <f t="shared" si="1"/>
        <v>19.27</v>
      </c>
      <c r="AQ23" s="66">
        <f t="shared" si="1"/>
        <v>7.61</v>
      </c>
      <c r="AR23" s="66">
        <f t="shared" si="1"/>
        <v>1.2</v>
      </c>
      <c r="AT23" s="64" t="str">
        <f t="shared" si="10"/>
        <v>Q0</v>
      </c>
      <c r="AU23" s="65" t="str">
        <f t="shared" si="11"/>
        <v>Brisbane Metro</v>
      </c>
      <c r="AV23" s="66">
        <f t="shared" si="2"/>
        <v>7.7</v>
      </c>
      <c r="AW23" s="66">
        <f t="shared" si="2"/>
        <v>8.65</v>
      </c>
      <c r="AX23" s="66">
        <f t="shared" si="2"/>
        <v>9.2099999999999991</v>
      </c>
      <c r="AY23" s="66">
        <f t="shared" si="2"/>
        <v>9.77</v>
      </c>
      <c r="AZ23" s="66">
        <f t="shared" si="2"/>
        <v>10.44</v>
      </c>
      <c r="BA23" s="66">
        <f t="shared" si="2"/>
        <v>11.12</v>
      </c>
      <c r="BB23" s="66">
        <f t="shared" si="2"/>
        <v>11.79</v>
      </c>
      <c r="BC23" s="66">
        <f t="shared" si="2"/>
        <v>13.78</v>
      </c>
      <c r="BD23" s="66">
        <f t="shared" si="2"/>
        <v>15.77</v>
      </c>
      <c r="BE23" s="66">
        <f t="shared" si="2"/>
        <v>19.760000000000002</v>
      </c>
      <c r="BF23" s="66">
        <f t="shared" si="2"/>
        <v>7.81</v>
      </c>
      <c r="BG23" s="66">
        <f t="shared" si="2"/>
        <v>1.23</v>
      </c>
      <c r="BI23" s="64" t="str">
        <f t="shared" si="12"/>
        <v>Q0</v>
      </c>
      <c r="BJ23" s="65" t="str">
        <f t="shared" si="13"/>
        <v>Brisbane Metro</v>
      </c>
      <c r="BK23" s="66">
        <f t="shared" si="3"/>
        <v>7.89</v>
      </c>
      <c r="BL23" s="66">
        <f t="shared" si="3"/>
        <v>8.86</v>
      </c>
      <c r="BM23" s="66">
        <f t="shared" si="3"/>
        <v>9.43</v>
      </c>
      <c r="BN23" s="66">
        <f t="shared" si="3"/>
        <v>10.01</v>
      </c>
      <c r="BO23" s="66">
        <f t="shared" si="3"/>
        <v>10.69</v>
      </c>
      <c r="BP23" s="66">
        <f t="shared" si="3"/>
        <v>11.39</v>
      </c>
      <c r="BQ23" s="66">
        <f t="shared" si="3"/>
        <v>12.08</v>
      </c>
      <c r="BR23" s="66">
        <f t="shared" si="3"/>
        <v>14.12</v>
      </c>
      <c r="BS23" s="66">
        <f t="shared" si="3"/>
        <v>16.150000000000002</v>
      </c>
      <c r="BT23" s="66">
        <f t="shared" si="3"/>
        <v>20.240000000000002</v>
      </c>
      <c r="BU23" s="66">
        <f t="shared" si="3"/>
        <v>8</v>
      </c>
      <c r="BV23" s="66">
        <f t="shared" si="3"/>
        <v>1.26</v>
      </c>
      <c r="BX23" s="64" t="str">
        <f t="shared" si="14"/>
        <v>Q0</v>
      </c>
      <c r="BY23" s="65" t="str">
        <f t="shared" si="15"/>
        <v>Brisbane Metro</v>
      </c>
      <c r="BZ23" s="66">
        <f t="shared" si="4"/>
        <v>8.08</v>
      </c>
      <c r="CA23" s="66">
        <f t="shared" si="4"/>
        <v>9.07</v>
      </c>
      <c r="CB23" s="66">
        <f t="shared" si="4"/>
        <v>9.66</v>
      </c>
      <c r="CC23" s="66">
        <f t="shared" si="4"/>
        <v>10.25</v>
      </c>
      <c r="CD23" s="66">
        <f t="shared" si="4"/>
        <v>10.95</v>
      </c>
      <c r="CE23" s="66">
        <f t="shared" si="4"/>
        <v>11.66</v>
      </c>
      <c r="CF23" s="66">
        <f t="shared" si="4"/>
        <v>12.37</v>
      </c>
      <c r="CG23" s="66">
        <f t="shared" si="4"/>
        <v>14.45</v>
      </c>
      <c r="CH23" s="66">
        <f t="shared" si="4"/>
        <v>16.540000000000003</v>
      </c>
      <c r="CI23" s="66">
        <f t="shared" si="4"/>
        <v>20.720000000000002</v>
      </c>
      <c r="CJ23" s="66">
        <f t="shared" si="4"/>
        <v>8.19</v>
      </c>
      <c r="CK23" s="66">
        <f t="shared" si="4"/>
        <v>1.29</v>
      </c>
      <c r="CM23" s="64" t="str">
        <f t="shared" si="16"/>
        <v>Q0</v>
      </c>
      <c r="CN23" s="65" t="str">
        <f t="shared" si="17"/>
        <v>Brisbane Metro</v>
      </c>
      <c r="CO23" s="66">
        <f t="shared" si="5"/>
        <v>8.27</v>
      </c>
      <c r="CP23" s="66">
        <f t="shared" si="5"/>
        <v>9.2799999999999994</v>
      </c>
      <c r="CQ23" s="66">
        <f t="shared" si="5"/>
        <v>9.879999999999999</v>
      </c>
      <c r="CR23" s="66">
        <f t="shared" si="5"/>
        <v>10.49</v>
      </c>
      <c r="CS23" s="66">
        <f t="shared" si="5"/>
        <v>11.2</v>
      </c>
      <c r="CT23" s="66">
        <f t="shared" si="5"/>
        <v>11.93</v>
      </c>
      <c r="CU23" s="66">
        <f t="shared" si="5"/>
        <v>12.65</v>
      </c>
      <c r="CV23" s="66">
        <f t="shared" si="5"/>
        <v>14.79</v>
      </c>
      <c r="CW23" s="66">
        <f t="shared" si="5"/>
        <v>16.920000000000002</v>
      </c>
      <c r="CX23" s="66">
        <f t="shared" si="5"/>
        <v>21.200000000000003</v>
      </c>
      <c r="CY23" s="66">
        <f t="shared" si="5"/>
        <v>8.379999999999999</v>
      </c>
      <c r="CZ23" s="66">
        <f t="shared" si="5"/>
        <v>1.32</v>
      </c>
    </row>
    <row r="24" spans="1:104" ht="15.75" thickBot="1">
      <c r="A24" t="s">
        <v>55</v>
      </c>
      <c r="B24" t="s">
        <v>56</v>
      </c>
      <c r="C24">
        <v>8.0299999999999994</v>
      </c>
      <c r="D24">
        <v>9.17</v>
      </c>
      <c r="E24">
        <v>9.85</v>
      </c>
      <c r="F24">
        <v>10.54</v>
      </c>
      <c r="G24">
        <v>11.33</v>
      </c>
      <c r="H24">
        <v>12.13</v>
      </c>
      <c r="I24">
        <v>12.9</v>
      </c>
      <c r="J24">
        <v>15.27</v>
      </c>
      <c r="K24">
        <v>17.649999999999999</v>
      </c>
      <c r="L24">
        <v>22.4</v>
      </c>
      <c r="M24">
        <v>8.14</v>
      </c>
      <c r="N24">
        <v>1.34</v>
      </c>
      <c r="P24" s="64" t="str">
        <f t="shared" si="6"/>
        <v>Q1</v>
      </c>
      <c r="Q24" s="65" t="str">
        <f t="shared" si="7"/>
        <v>Brisbane</v>
      </c>
      <c r="R24" s="66">
        <f t="shared" ref="R24:AC45" si="18">ROUNDUP(C24*(1+$Q$4),2)</f>
        <v>7.85</v>
      </c>
      <c r="S24" s="66">
        <f t="shared" si="18"/>
        <v>8.9700000000000006</v>
      </c>
      <c r="T24" s="66">
        <f t="shared" si="18"/>
        <v>9.629999999999999</v>
      </c>
      <c r="U24" s="66">
        <f t="shared" si="18"/>
        <v>10.31</v>
      </c>
      <c r="V24" s="66">
        <f t="shared" si="18"/>
        <v>11.08</v>
      </c>
      <c r="W24" s="66">
        <f t="shared" si="18"/>
        <v>11.86</v>
      </c>
      <c r="X24" s="66">
        <f t="shared" si="18"/>
        <v>12.61</v>
      </c>
      <c r="Y24" s="66">
        <f t="shared" si="18"/>
        <v>14.93</v>
      </c>
      <c r="Z24" s="66">
        <f t="shared" si="18"/>
        <v>17.25</v>
      </c>
      <c r="AA24" s="66">
        <f t="shared" si="18"/>
        <v>21.900000000000002</v>
      </c>
      <c r="AB24" s="66">
        <f t="shared" si="18"/>
        <v>7.96</v>
      </c>
      <c r="AC24" s="66">
        <f t="shared" si="18"/>
        <v>1.31</v>
      </c>
      <c r="AE24" s="64" t="str">
        <f t="shared" si="8"/>
        <v>Q1</v>
      </c>
      <c r="AF24" s="65" t="str">
        <f t="shared" si="9"/>
        <v>Brisbane</v>
      </c>
      <c r="AG24" s="66">
        <f t="shared" si="1"/>
        <v>8.0299999999999994</v>
      </c>
      <c r="AH24" s="66">
        <f t="shared" si="1"/>
        <v>9.17</v>
      </c>
      <c r="AI24" s="66">
        <f t="shared" si="1"/>
        <v>9.85</v>
      </c>
      <c r="AJ24" s="66">
        <f t="shared" si="1"/>
        <v>10.54</v>
      </c>
      <c r="AK24" s="66">
        <f t="shared" si="1"/>
        <v>11.33</v>
      </c>
      <c r="AL24" s="66">
        <f t="shared" si="1"/>
        <v>12.13</v>
      </c>
      <c r="AM24" s="66">
        <f t="shared" si="1"/>
        <v>12.9</v>
      </c>
      <c r="AN24" s="66">
        <f t="shared" si="1"/>
        <v>15.27</v>
      </c>
      <c r="AO24" s="66">
        <f t="shared" si="1"/>
        <v>17.649999999999999</v>
      </c>
      <c r="AP24" s="66">
        <f t="shared" si="1"/>
        <v>22.4</v>
      </c>
      <c r="AQ24" s="66">
        <f t="shared" si="1"/>
        <v>8.14</v>
      </c>
      <c r="AR24" s="66">
        <f t="shared" si="1"/>
        <v>1.34</v>
      </c>
      <c r="AT24" s="64" t="str">
        <f t="shared" si="10"/>
        <v>Q1</v>
      </c>
      <c r="AU24" s="65" t="str">
        <f t="shared" si="11"/>
        <v>Brisbane</v>
      </c>
      <c r="AV24" s="66">
        <f t="shared" si="2"/>
        <v>8.24</v>
      </c>
      <c r="AW24" s="66">
        <f t="shared" si="2"/>
        <v>9.4</v>
      </c>
      <c r="AX24" s="66">
        <f t="shared" si="2"/>
        <v>10.1</v>
      </c>
      <c r="AY24" s="66">
        <f t="shared" si="2"/>
        <v>10.81</v>
      </c>
      <c r="AZ24" s="66">
        <f t="shared" si="2"/>
        <v>11.62</v>
      </c>
      <c r="BA24" s="66">
        <f t="shared" si="2"/>
        <v>12.44</v>
      </c>
      <c r="BB24" s="66">
        <f t="shared" si="2"/>
        <v>13.23</v>
      </c>
      <c r="BC24" s="66">
        <f t="shared" si="2"/>
        <v>15.66</v>
      </c>
      <c r="BD24" s="66">
        <f t="shared" si="2"/>
        <v>18.100000000000001</v>
      </c>
      <c r="BE24" s="66">
        <f t="shared" si="2"/>
        <v>22.96</v>
      </c>
      <c r="BF24" s="66">
        <f t="shared" si="2"/>
        <v>8.35</v>
      </c>
      <c r="BG24" s="66">
        <f t="shared" si="2"/>
        <v>1.3800000000000001</v>
      </c>
      <c r="BI24" s="64" t="str">
        <f t="shared" si="12"/>
        <v>Q1</v>
      </c>
      <c r="BJ24" s="65" t="str">
        <f t="shared" si="13"/>
        <v>Brisbane</v>
      </c>
      <c r="BK24" s="66">
        <f t="shared" si="3"/>
        <v>8.44</v>
      </c>
      <c r="BL24" s="66">
        <f t="shared" si="3"/>
        <v>9.629999999999999</v>
      </c>
      <c r="BM24" s="66">
        <f t="shared" si="3"/>
        <v>10.35</v>
      </c>
      <c r="BN24" s="66">
        <f t="shared" si="3"/>
        <v>11.07</v>
      </c>
      <c r="BO24" s="66">
        <f t="shared" si="3"/>
        <v>11.9</v>
      </c>
      <c r="BP24" s="66">
        <f t="shared" si="3"/>
        <v>12.74</v>
      </c>
      <c r="BQ24" s="66">
        <f t="shared" si="3"/>
        <v>13.549999999999999</v>
      </c>
      <c r="BR24" s="66">
        <f t="shared" si="3"/>
        <v>16.040000000000003</v>
      </c>
      <c r="BS24" s="66">
        <f t="shared" si="3"/>
        <v>18.540000000000003</v>
      </c>
      <c r="BT24" s="66">
        <f t="shared" si="3"/>
        <v>23.52</v>
      </c>
      <c r="BU24" s="66">
        <f t="shared" si="3"/>
        <v>8.5499999999999989</v>
      </c>
      <c r="BV24" s="66">
        <f t="shared" si="3"/>
        <v>1.41</v>
      </c>
      <c r="BX24" s="64" t="str">
        <f t="shared" si="14"/>
        <v>Q1</v>
      </c>
      <c r="BY24" s="65" t="str">
        <f t="shared" si="15"/>
        <v>Brisbane</v>
      </c>
      <c r="BZ24" s="66">
        <f t="shared" si="4"/>
        <v>8.64</v>
      </c>
      <c r="CA24" s="66">
        <f t="shared" si="4"/>
        <v>9.86</v>
      </c>
      <c r="CB24" s="66">
        <f t="shared" si="4"/>
        <v>10.59</v>
      </c>
      <c r="CC24" s="66">
        <f t="shared" si="4"/>
        <v>11.34</v>
      </c>
      <c r="CD24" s="66">
        <f t="shared" si="4"/>
        <v>12.18</v>
      </c>
      <c r="CE24" s="66">
        <f t="shared" si="4"/>
        <v>13.04</v>
      </c>
      <c r="CF24" s="66">
        <f t="shared" si="4"/>
        <v>13.87</v>
      </c>
      <c r="CG24" s="66">
        <f t="shared" si="4"/>
        <v>16.420000000000002</v>
      </c>
      <c r="CH24" s="66">
        <f t="shared" si="4"/>
        <v>18.98</v>
      </c>
      <c r="CI24" s="66">
        <f t="shared" si="4"/>
        <v>24.08</v>
      </c>
      <c r="CJ24" s="66">
        <f t="shared" si="4"/>
        <v>8.76</v>
      </c>
      <c r="CK24" s="66">
        <f t="shared" si="4"/>
        <v>1.45</v>
      </c>
      <c r="CM24" s="64" t="str">
        <f t="shared" si="16"/>
        <v>Q1</v>
      </c>
      <c r="CN24" s="65" t="str">
        <f t="shared" si="17"/>
        <v>Brisbane</v>
      </c>
      <c r="CO24" s="66">
        <f t="shared" si="5"/>
        <v>8.84</v>
      </c>
      <c r="CP24" s="66">
        <f t="shared" si="5"/>
        <v>10.09</v>
      </c>
      <c r="CQ24" s="66">
        <f t="shared" si="5"/>
        <v>10.84</v>
      </c>
      <c r="CR24" s="66">
        <f t="shared" si="5"/>
        <v>11.6</v>
      </c>
      <c r="CS24" s="66">
        <f t="shared" si="5"/>
        <v>12.47</v>
      </c>
      <c r="CT24" s="66">
        <f t="shared" si="5"/>
        <v>13.35</v>
      </c>
      <c r="CU24" s="66">
        <f t="shared" si="5"/>
        <v>14.19</v>
      </c>
      <c r="CV24" s="66">
        <f t="shared" si="5"/>
        <v>16.8</v>
      </c>
      <c r="CW24" s="66">
        <f t="shared" si="5"/>
        <v>19.420000000000002</v>
      </c>
      <c r="CX24" s="66">
        <f t="shared" si="5"/>
        <v>24.64</v>
      </c>
      <c r="CY24" s="66">
        <f t="shared" si="5"/>
        <v>8.9599999999999991</v>
      </c>
      <c r="CZ24" s="66">
        <f t="shared" si="5"/>
        <v>1.48</v>
      </c>
    </row>
    <row r="25" spans="1:104" ht="15.75" thickBot="1">
      <c r="A25" t="s">
        <v>57</v>
      </c>
      <c r="B25" t="s">
        <v>58</v>
      </c>
      <c r="C25">
        <v>8.0299999999999994</v>
      </c>
      <c r="D25">
        <v>9.17</v>
      </c>
      <c r="E25">
        <v>9.85</v>
      </c>
      <c r="F25">
        <v>10.54</v>
      </c>
      <c r="G25">
        <v>11.33</v>
      </c>
      <c r="H25">
        <v>12.13</v>
      </c>
      <c r="I25">
        <v>12.9</v>
      </c>
      <c r="J25">
        <v>15.27</v>
      </c>
      <c r="K25">
        <v>17.649999999999999</v>
      </c>
      <c r="L25">
        <v>22.4</v>
      </c>
      <c r="M25">
        <v>8.14</v>
      </c>
      <c r="N25">
        <v>1.34</v>
      </c>
      <c r="P25" s="64" t="str">
        <f t="shared" si="6"/>
        <v>IP</v>
      </c>
      <c r="Q25" s="65" t="str">
        <f t="shared" si="7"/>
        <v>Ipswich</v>
      </c>
      <c r="R25" s="66">
        <f t="shared" si="18"/>
        <v>7.85</v>
      </c>
      <c r="S25" s="66">
        <f t="shared" si="18"/>
        <v>8.9700000000000006</v>
      </c>
      <c r="T25" s="66">
        <f t="shared" si="18"/>
        <v>9.629999999999999</v>
      </c>
      <c r="U25" s="66">
        <f t="shared" si="18"/>
        <v>10.31</v>
      </c>
      <c r="V25" s="66">
        <f t="shared" si="18"/>
        <v>11.08</v>
      </c>
      <c r="W25" s="66">
        <f t="shared" si="18"/>
        <v>11.86</v>
      </c>
      <c r="X25" s="66">
        <f t="shared" si="18"/>
        <v>12.61</v>
      </c>
      <c r="Y25" s="66">
        <f t="shared" si="18"/>
        <v>14.93</v>
      </c>
      <c r="Z25" s="66">
        <f t="shared" si="18"/>
        <v>17.25</v>
      </c>
      <c r="AA25" s="66">
        <f t="shared" si="18"/>
        <v>21.900000000000002</v>
      </c>
      <c r="AB25" s="66">
        <f t="shared" si="18"/>
        <v>7.96</v>
      </c>
      <c r="AC25" s="66">
        <f t="shared" si="18"/>
        <v>1.31</v>
      </c>
      <c r="AE25" s="64" t="str">
        <f t="shared" si="8"/>
        <v>IP</v>
      </c>
      <c r="AF25" s="65" t="str">
        <f t="shared" si="9"/>
        <v>Ipswich</v>
      </c>
      <c r="AG25" s="66">
        <f t="shared" si="1"/>
        <v>8.0299999999999994</v>
      </c>
      <c r="AH25" s="66">
        <f t="shared" si="1"/>
        <v>9.17</v>
      </c>
      <c r="AI25" s="66">
        <f t="shared" si="1"/>
        <v>9.85</v>
      </c>
      <c r="AJ25" s="66">
        <f t="shared" si="1"/>
        <v>10.54</v>
      </c>
      <c r="AK25" s="66">
        <f t="shared" si="1"/>
        <v>11.33</v>
      </c>
      <c r="AL25" s="66">
        <f t="shared" si="1"/>
        <v>12.13</v>
      </c>
      <c r="AM25" s="66">
        <f t="shared" si="1"/>
        <v>12.9</v>
      </c>
      <c r="AN25" s="66">
        <f t="shared" si="1"/>
        <v>15.27</v>
      </c>
      <c r="AO25" s="66">
        <f t="shared" si="1"/>
        <v>17.649999999999999</v>
      </c>
      <c r="AP25" s="66">
        <f t="shared" si="1"/>
        <v>22.4</v>
      </c>
      <c r="AQ25" s="66">
        <f t="shared" si="1"/>
        <v>8.14</v>
      </c>
      <c r="AR25" s="66">
        <f t="shared" si="1"/>
        <v>1.34</v>
      </c>
      <c r="AT25" s="64" t="str">
        <f t="shared" si="10"/>
        <v>IP</v>
      </c>
      <c r="AU25" s="65" t="str">
        <f t="shared" si="11"/>
        <v>Ipswich</v>
      </c>
      <c r="AV25" s="66">
        <f t="shared" si="2"/>
        <v>8.24</v>
      </c>
      <c r="AW25" s="66">
        <f t="shared" si="2"/>
        <v>9.4</v>
      </c>
      <c r="AX25" s="66">
        <f t="shared" si="2"/>
        <v>10.1</v>
      </c>
      <c r="AY25" s="66">
        <f t="shared" si="2"/>
        <v>10.81</v>
      </c>
      <c r="AZ25" s="66">
        <f t="shared" si="2"/>
        <v>11.62</v>
      </c>
      <c r="BA25" s="66">
        <f t="shared" si="2"/>
        <v>12.44</v>
      </c>
      <c r="BB25" s="66">
        <f t="shared" si="2"/>
        <v>13.23</v>
      </c>
      <c r="BC25" s="66">
        <f t="shared" si="2"/>
        <v>15.66</v>
      </c>
      <c r="BD25" s="66">
        <f t="shared" si="2"/>
        <v>18.100000000000001</v>
      </c>
      <c r="BE25" s="66">
        <f t="shared" si="2"/>
        <v>22.96</v>
      </c>
      <c r="BF25" s="66">
        <f t="shared" si="2"/>
        <v>8.35</v>
      </c>
      <c r="BG25" s="66">
        <f t="shared" si="2"/>
        <v>1.3800000000000001</v>
      </c>
      <c r="BI25" s="64" t="str">
        <f t="shared" si="12"/>
        <v>IP</v>
      </c>
      <c r="BJ25" s="65" t="str">
        <f t="shared" si="13"/>
        <v>Ipswich</v>
      </c>
      <c r="BK25" s="66">
        <f t="shared" si="3"/>
        <v>8.44</v>
      </c>
      <c r="BL25" s="66">
        <f t="shared" si="3"/>
        <v>9.629999999999999</v>
      </c>
      <c r="BM25" s="66">
        <f t="shared" si="3"/>
        <v>10.35</v>
      </c>
      <c r="BN25" s="66">
        <f t="shared" si="3"/>
        <v>11.07</v>
      </c>
      <c r="BO25" s="66">
        <f t="shared" si="3"/>
        <v>11.9</v>
      </c>
      <c r="BP25" s="66">
        <f t="shared" si="3"/>
        <v>12.74</v>
      </c>
      <c r="BQ25" s="66">
        <f t="shared" si="3"/>
        <v>13.549999999999999</v>
      </c>
      <c r="BR25" s="66">
        <f t="shared" si="3"/>
        <v>16.040000000000003</v>
      </c>
      <c r="BS25" s="66">
        <f t="shared" si="3"/>
        <v>18.540000000000003</v>
      </c>
      <c r="BT25" s="66">
        <f t="shared" si="3"/>
        <v>23.52</v>
      </c>
      <c r="BU25" s="66">
        <f t="shared" si="3"/>
        <v>8.5499999999999989</v>
      </c>
      <c r="BV25" s="66">
        <f t="shared" si="3"/>
        <v>1.41</v>
      </c>
      <c r="BX25" s="64" t="str">
        <f t="shared" si="14"/>
        <v>IP</v>
      </c>
      <c r="BY25" s="65" t="str">
        <f t="shared" si="15"/>
        <v>Ipswich</v>
      </c>
      <c r="BZ25" s="66">
        <f t="shared" si="4"/>
        <v>8.64</v>
      </c>
      <c r="CA25" s="66">
        <f t="shared" si="4"/>
        <v>9.86</v>
      </c>
      <c r="CB25" s="66">
        <f t="shared" si="4"/>
        <v>10.59</v>
      </c>
      <c r="CC25" s="66">
        <f t="shared" si="4"/>
        <v>11.34</v>
      </c>
      <c r="CD25" s="66">
        <f t="shared" si="4"/>
        <v>12.18</v>
      </c>
      <c r="CE25" s="66">
        <f t="shared" si="4"/>
        <v>13.04</v>
      </c>
      <c r="CF25" s="66">
        <f t="shared" si="4"/>
        <v>13.87</v>
      </c>
      <c r="CG25" s="66">
        <f t="shared" si="4"/>
        <v>16.420000000000002</v>
      </c>
      <c r="CH25" s="66">
        <f t="shared" si="4"/>
        <v>18.98</v>
      </c>
      <c r="CI25" s="66">
        <f t="shared" si="4"/>
        <v>24.08</v>
      </c>
      <c r="CJ25" s="66">
        <f t="shared" si="4"/>
        <v>8.76</v>
      </c>
      <c r="CK25" s="66">
        <f t="shared" si="4"/>
        <v>1.45</v>
      </c>
      <c r="CM25" s="64" t="str">
        <f t="shared" si="16"/>
        <v>IP</v>
      </c>
      <c r="CN25" s="65" t="str">
        <f t="shared" si="17"/>
        <v>Ipswich</v>
      </c>
      <c r="CO25" s="66">
        <f t="shared" si="5"/>
        <v>8.84</v>
      </c>
      <c r="CP25" s="66">
        <f t="shared" si="5"/>
        <v>10.09</v>
      </c>
      <c r="CQ25" s="66">
        <f t="shared" si="5"/>
        <v>10.84</v>
      </c>
      <c r="CR25" s="66">
        <f t="shared" si="5"/>
        <v>11.6</v>
      </c>
      <c r="CS25" s="66">
        <f t="shared" si="5"/>
        <v>12.47</v>
      </c>
      <c r="CT25" s="66">
        <f t="shared" si="5"/>
        <v>13.35</v>
      </c>
      <c r="CU25" s="66">
        <f t="shared" si="5"/>
        <v>14.19</v>
      </c>
      <c r="CV25" s="66">
        <f t="shared" si="5"/>
        <v>16.8</v>
      </c>
      <c r="CW25" s="66">
        <f t="shared" si="5"/>
        <v>19.420000000000002</v>
      </c>
      <c r="CX25" s="66">
        <f t="shared" si="5"/>
        <v>24.64</v>
      </c>
      <c r="CY25" s="66">
        <f t="shared" si="5"/>
        <v>8.9599999999999991</v>
      </c>
      <c r="CZ25" s="66">
        <f t="shared" si="5"/>
        <v>1.48</v>
      </c>
    </row>
    <row r="26" spans="1:104" ht="15.75" thickBot="1">
      <c r="A26" t="s">
        <v>59</v>
      </c>
      <c r="B26" t="s">
        <v>60</v>
      </c>
      <c r="C26">
        <v>8.0299999999999994</v>
      </c>
      <c r="D26">
        <v>9.17</v>
      </c>
      <c r="E26">
        <v>9.85</v>
      </c>
      <c r="F26">
        <v>10.54</v>
      </c>
      <c r="G26">
        <v>11.33</v>
      </c>
      <c r="H26">
        <v>12.13</v>
      </c>
      <c r="I26">
        <v>12.9</v>
      </c>
      <c r="J26">
        <v>15.27</v>
      </c>
      <c r="K26">
        <v>17.649999999999999</v>
      </c>
      <c r="L26">
        <v>22.4</v>
      </c>
      <c r="M26">
        <v>8.14</v>
      </c>
      <c r="N26">
        <v>1.34</v>
      </c>
      <c r="P26" s="64" t="str">
        <f t="shared" si="6"/>
        <v>GC</v>
      </c>
      <c r="Q26" s="65" t="str">
        <f t="shared" si="7"/>
        <v>Gold Coast</v>
      </c>
      <c r="R26" s="66">
        <f t="shared" si="18"/>
        <v>7.85</v>
      </c>
      <c r="S26" s="66">
        <f t="shared" si="18"/>
        <v>8.9700000000000006</v>
      </c>
      <c r="T26" s="66">
        <f t="shared" si="18"/>
        <v>9.629999999999999</v>
      </c>
      <c r="U26" s="66">
        <f t="shared" si="18"/>
        <v>10.31</v>
      </c>
      <c r="V26" s="66">
        <f t="shared" si="18"/>
        <v>11.08</v>
      </c>
      <c r="W26" s="66">
        <f t="shared" si="18"/>
        <v>11.86</v>
      </c>
      <c r="X26" s="66">
        <f t="shared" si="18"/>
        <v>12.61</v>
      </c>
      <c r="Y26" s="66">
        <f t="shared" si="18"/>
        <v>14.93</v>
      </c>
      <c r="Z26" s="66">
        <f t="shared" si="18"/>
        <v>17.25</v>
      </c>
      <c r="AA26" s="66">
        <f t="shared" si="18"/>
        <v>21.900000000000002</v>
      </c>
      <c r="AB26" s="66">
        <f t="shared" si="18"/>
        <v>7.96</v>
      </c>
      <c r="AC26" s="66">
        <f t="shared" si="18"/>
        <v>1.31</v>
      </c>
      <c r="AE26" s="64" t="str">
        <f t="shared" si="8"/>
        <v>GC</v>
      </c>
      <c r="AF26" s="65" t="str">
        <f t="shared" si="9"/>
        <v>Gold Coast</v>
      </c>
      <c r="AG26" s="66">
        <f t="shared" si="1"/>
        <v>8.0299999999999994</v>
      </c>
      <c r="AH26" s="66">
        <f t="shared" si="1"/>
        <v>9.17</v>
      </c>
      <c r="AI26" s="66">
        <f t="shared" si="1"/>
        <v>9.85</v>
      </c>
      <c r="AJ26" s="66">
        <f t="shared" si="1"/>
        <v>10.54</v>
      </c>
      <c r="AK26" s="66">
        <f t="shared" si="1"/>
        <v>11.33</v>
      </c>
      <c r="AL26" s="66">
        <f t="shared" si="1"/>
        <v>12.13</v>
      </c>
      <c r="AM26" s="66">
        <f t="shared" si="1"/>
        <v>12.9</v>
      </c>
      <c r="AN26" s="66">
        <f t="shared" si="1"/>
        <v>15.27</v>
      </c>
      <c r="AO26" s="66">
        <f t="shared" si="1"/>
        <v>17.649999999999999</v>
      </c>
      <c r="AP26" s="66">
        <f t="shared" si="1"/>
        <v>22.4</v>
      </c>
      <c r="AQ26" s="66">
        <f t="shared" si="1"/>
        <v>8.14</v>
      </c>
      <c r="AR26" s="66">
        <f t="shared" si="1"/>
        <v>1.34</v>
      </c>
      <c r="AT26" s="64" t="str">
        <f t="shared" si="10"/>
        <v>GC</v>
      </c>
      <c r="AU26" s="65" t="str">
        <f t="shared" si="11"/>
        <v>Gold Coast</v>
      </c>
      <c r="AV26" s="66">
        <f t="shared" si="2"/>
        <v>8.24</v>
      </c>
      <c r="AW26" s="66">
        <f t="shared" si="2"/>
        <v>9.4</v>
      </c>
      <c r="AX26" s="66">
        <f t="shared" si="2"/>
        <v>10.1</v>
      </c>
      <c r="AY26" s="66">
        <f t="shared" si="2"/>
        <v>10.81</v>
      </c>
      <c r="AZ26" s="66">
        <f t="shared" si="2"/>
        <v>11.62</v>
      </c>
      <c r="BA26" s="66">
        <f t="shared" si="2"/>
        <v>12.44</v>
      </c>
      <c r="BB26" s="66">
        <f t="shared" si="2"/>
        <v>13.23</v>
      </c>
      <c r="BC26" s="66">
        <f t="shared" si="2"/>
        <v>15.66</v>
      </c>
      <c r="BD26" s="66">
        <f t="shared" si="2"/>
        <v>18.100000000000001</v>
      </c>
      <c r="BE26" s="66">
        <f t="shared" si="2"/>
        <v>22.96</v>
      </c>
      <c r="BF26" s="66">
        <f t="shared" si="2"/>
        <v>8.35</v>
      </c>
      <c r="BG26" s="66">
        <f t="shared" si="2"/>
        <v>1.3800000000000001</v>
      </c>
      <c r="BI26" s="64" t="str">
        <f t="shared" si="12"/>
        <v>GC</v>
      </c>
      <c r="BJ26" s="65" t="str">
        <f t="shared" si="13"/>
        <v>Gold Coast</v>
      </c>
      <c r="BK26" s="66">
        <f t="shared" si="3"/>
        <v>8.44</v>
      </c>
      <c r="BL26" s="66">
        <f t="shared" si="3"/>
        <v>9.629999999999999</v>
      </c>
      <c r="BM26" s="66">
        <f t="shared" si="3"/>
        <v>10.35</v>
      </c>
      <c r="BN26" s="66">
        <f t="shared" si="3"/>
        <v>11.07</v>
      </c>
      <c r="BO26" s="66">
        <f t="shared" si="3"/>
        <v>11.9</v>
      </c>
      <c r="BP26" s="66">
        <f t="shared" si="3"/>
        <v>12.74</v>
      </c>
      <c r="BQ26" s="66">
        <f t="shared" si="3"/>
        <v>13.549999999999999</v>
      </c>
      <c r="BR26" s="66">
        <f t="shared" si="3"/>
        <v>16.040000000000003</v>
      </c>
      <c r="BS26" s="66">
        <f t="shared" si="3"/>
        <v>18.540000000000003</v>
      </c>
      <c r="BT26" s="66">
        <f t="shared" si="3"/>
        <v>23.52</v>
      </c>
      <c r="BU26" s="66">
        <f t="shared" si="3"/>
        <v>8.5499999999999989</v>
      </c>
      <c r="BV26" s="66">
        <f t="shared" si="3"/>
        <v>1.41</v>
      </c>
      <c r="BX26" s="64" t="str">
        <f t="shared" si="14"/>
        <v>GC</v>
      </c>
      <c r="BY26" s="65" t="str">
        <f t="shared" si="15"/>
        <v>Gold Coast</v>
      </c>
      <c r="BZ26" s="66">
        <f t="shared" si="4"/>
        <v>8.64</v>
      </c>
      <c r="CA26" s="66">
        <f t="shared" si="4"/>
        <v>9.86</v>
      </c>
      <c r="CB26" s="66">
        <f t="shared" si="4"/>
        <v>10.59</v>
      </c>
      <c r="CC26" s="66">
        <f t="shared" si="4"/>
        <v>11.34</v>
      </c>
      <c r="CD26" s="66">
        <f t="shared" si="4"/>
        <v>12.18</v>
      </c>
      <c r="CE26" s="66">
        <f t="shared" si="4"/>
        <v>13.04</v>
      </c>
      <c r="CF26" s="66">
        <f t="shared" si="4"/>
        <v>13.87</v>
      </c>
      <c r="CG26" s="66">
        <f t="shared" si="4"/>
        <v>16.420000000000002</v>
      </c>
      <c r="CH26" s="66">
        <f t="shared" si="4"/>
        <v>18.98</v>
      </c>
      <c r="CI26" s="66">
        <f t="shared" si="4"/>
        <v>24.08</v>
      </c>
      <c r="CJ26" s="66">
        <f t="shared" si="4"/>
        <v>8.76</v>
      </c>
      <c r="CK26" s="66">
        <f t="shared" si="4"/>
        <v>1.45</v>
      </c>
      <c r="CM26" s="64" t="str">
        <f t="shared" si="16"/>
        <v>GC</v>
      </c>
      <c r="CN26" s="65" t="str">
        <f t="shared" si="17"/>
        <v>Gold Coast</v>
      </c>
      <c r="CO26" s="66">
        <f t="shared" si="5"/>
        <v>8.84</v>
      </c>
      <c r="CP26" s="66">
        <f t="shared" si="5"/>
        <v>10.09</v>
      </c>
      <c r="CQ26" s="66">
        <f t="shared" si="5"/>
        <v>10.84</v>
      </c>
      <c r="CR26" s="66">
        <f t="shared" si="5"/>
        <v>11.6</v>
      </c>
      <c r="CS26" s="66">
        <f t="shared" si="5"/>
        <v>12.47</v>
      </c>
      <c r="CT26" s="66">
        <f t="shared" si="5"/>
        <v>13.35</v>
      </c>
      <c r="CU26" s="66">
        <f t="shared" si="5"/>
        <v>14.19</v>
      </c>
      <c r="CV26" s="66">
        <f t="shared" si="5"/>
        <v>16.8</v>
      </c>
      <c r="CW26" s="66">
        <f t="shared" si="5"/>
        <v>19.420000000000002</v>
      </c>
      <c r="CX26" s="66">
        <f t="shared" si="5"/>
        <v>24.64</v>
      </c>
      <c r="CY26" s="66">
        <f t="shared" si="5"/>
        <v>8.9599999999999991</v>
      </c>
      <c r="CZ26" s="66">
        <f t="shared" si="5"/>
        <v>1.48</v>
      </c>
    </row>
    <row r="27" spans="1:104" ht="15.75" thickBot="1">
      <c r="A27" t="s">
        <v>61</v>
      </c>
      <c r="B27" t="s">
        <v>62</v>
      </c>
      <c r="C27">
        <v>8.0299999999999994</v>
      </c>
      <c r="D27">
        <v>9.17</v>
      </c>
      <c r="E27">
        <v>9.85</v>
      </c>
      <c r="F27">
        <v>10.54</v>
      </c>
      <c r="G27">
        <v>11.33</v>
      </c>
      <c r="H27">
        <v>12.13</v>
      </c>
      <c r="I27">
        <v>12.9</v>
      </c>
      <c r="J27">
        <v>15.27</v>
      </c>
      <c r="K27">
        <v>17.649999999999999</v>
      </c>
      <c r="L27">
        <v>22.4</v>
      </c>
      <c r="M27">
        <v>8.14</v>
      </c>
      <c r="N27">
        <v>1.34</v>
      </c>
      <c r="P27" s="64" t="str">
        <f t="shared" si="6"/>
        <v>Q5</v>
      </c>
      <c r="Q27" s="65" t="str">
        <f t="shared" si="7"/>
        <v>Coolangatta</v>
      </c>
      <c r="R27" s="66">
        <f t="shared" si="18"/>
        <v>7.85</v>
      </c>
      <c r="S27" s="66">
        <f t="shared" si="18"/>
        <v>8.9700000000000006</v>
      </c>
      <c r="T27" s="66">
        <f t="shared" si="18"/>
        <v>9.629999999999999</v>
      </c>
      <c r="U27" s="66">
        <f t="shared" si="18"/>
        <v>10.31</v>
      </c>
      <c r="V27" s="66">
        <f t="shared" si="18"/>
        <v>11.08</v>
      </c>
      <c r="W27" s="66">
        <f t="shared" si="18"/>
        <v>11.86</v>
      </c>
      <c r="X27" s="66">
        <f t="shared" si="18"/>
        <v>12.61</v>
      </c>
      <c r="Y27" s="66">
        <f t="shared" si="18"/>
        <v>14.93</v>
      </c>
      <c r="Z27" s="66">
        <f t="shared" si="18"/>
        <v>17.25</v>
      </c>
      <c r="AA27" s="66">
        <f t="shared" si="18"/>
        <v>21.900000000000002</v>
      </c>
      <c r="AB27" s="66">
        <f t="shared" si="18"/>
        <v>7.96</v>
      </c>
      <c r="AC27" s="66">
        <f t="shared" si="18"/>
        <v>1.31</v>
      </c>
      <c r="AE27" s="64" t="str">
        <f t="shared" si="8"/>
        <v>Q5</v>
      </c>
      <c r="AF27" s="65" t="str">
        <f t="shared" si="9"/>
        <v>Coolangatta</v>
      </c>
      <c r="AG27" s="66">
        <f t="shared" si="1"/>
        <v>8.0299999999999994</v>
      </c>
      <c r="AH27" s="66">
        <f t="shared" si="1"/>
        <v>9.17</v>
      </c>
      <c r="AI27" s="66">
        <f t="shared" si="1"/>
        <v>9.85</v>
      </c>
      <c r="AJ27" s="66">
        <f t="shared" si="1"/>
        <v>10.54</v>
      </c>
      <c r="AK27" s="66">
        <f t="shared" si="1"/>
        <v>11.33</v>
      </c>
      <c r="AL27" s="66">
        <f t="shared" si="1"/>
        <v>12.13</v>
      </c>
      <c r="AM27" s="66">
        <f t="shared" si="1"/>
        <v>12.9</v>
      </c>
      <c r="AN27" s="66">
        <f t="shared" si="1"/>
        <v>15.27</v>
      </c>
      <c r="AO27" s="66">
        <f t="shared" si="1"/>
        <v>17.649999999999999</v>
      </c>
      <c r="AP27" s="66">
        <f t="shared" si="1"/>
        <v>22.4</v>
      </c>
      <c r="AQ27" s="66">
        <f t="shared" si="1"/>
        <v>8.14</v>
      </c>
      <c r="AR27" s="66">
        <f t="shared" si="1"/>
        <v>1.34</v>
      </c>
      <c r="AT27" s="64" t="str">
        <f t="shared" si="10"/>
        <v>Q5</v>
      </c>
      <c r="AU27" s="65" t="str">
        <f t="shared" si="11"/>
        <v>Coolangatta</v>
      </c>
      <c r="AV27" s="66">
        <f t="shared" si="2"/>
        <v>8.24</v>
      </c>
      <c r="AW27" s="66">
        <f t="shared" si="2"/>
        <v>9.4</v>
      </c>
      <c r="AX27" s="66">
        <f t="shared" si="2"/>
        <v>10.1</v>
      </c>
      <c r="AY27" s="66">
        <f t="shared" si="2"/>
        <v>10.81</v>
      </c>
      <c r="AZ27" s="66">
        <f t="shared" si="2"/>
        <v>11.62</v>
      </c>
      <c r="BA27" s="66">
        <f t="shared" si="2"/>
        <v>12.44</v>
      </c>
      <c r="BB27" s="66">
        <f t="shared" si="2"/>
        <v>13.23</v>
      </c>
      <c r="BC27" s="66">
        <f t="shared" si="2"/>
        <v>15.66</v>
      </c>
      <c r="BD27" s="66">
        <f t="shared" si="2"/>
        <v>18.100000000000001</v>
      </c>
      <c r="BE27" s="66">
        <f t="shared" si="2"/>
        <v>22.96</v>
      </c>
      <c r="BF27" s="66">
        <f t="shared" si="2"/>
        <v>8.35</v>
      </c>
      <c r="BG27" s="66">
        <f t="shared" si="2"/>
        <v>1.3800000000000001</v>
      </c>
      <c r="BI27" s="64" t="str">
        <f t="shared" si="12"/>
        <v>Q5</v>
      </c>
      <c r="BJ27" s="65" t="str">
        <f t="shared" si="13"/>
        <v>Coolangatta</v>
      </c>
      <c r="BK27" s="66">
        <f t="shared" si="3"/>
        <v>8.44</v>
      </c>
      <c r="BL27" s="66">
        <f t="shared" si="3"/>
        <v>9.629999999999999</v>
      </c>
      <c r="BM27" s="66">
        <f t="shared" si="3"/>
        <v>10.35</v>
      </c>
      <c r="BN27" s="66">
        <f t="shared" si="3"/>
        <v>11.07</v>
      </c>
      <c r="BO27" s="66">
        <f t="shared" si="3"/>
        <v>11.9</v>
      </c>
      <c r="BP27" s="66">
        <f t="shared" si="3"/>
        <v>12.74</v>
      </c>
      <c r="BQ27" s="66">
        <f t="shared" si="3"/>
        <v>13.549999999999999</v>
      </c>
      <c r="BR27" s="66">
        <f t="shared" si="3"/>
        <v>16.040000000000003</v>
      </c>
      <c r="BS27" s="66">
        <f t="shared" si="3"/>
        <v>18.540000000000003</v>
      </c>
      <c r="BT27" s="66">
        <f t="shared" si="3"/>
        <v>23.52</v>
      </c>
      <c r="BU27" s="66">
        <f t="shared" si="3"/>
        <v>8.5499999999999989</v>
      </c>
      <c r="BV27" s="66">
        <f t="shared" si="3"/>
        <v>1.41</v>
      </c>
      <c r="BX27" s="64" t="str">
        <f t="shared" si="14"/>
        <v>Q5</v>
      </c>
      <c r="BY27" s="65" t="str">
        <f t="shared" si="15"/>
        <v>Coolangatta</v>
      </c>
      <c r="BZ27" s="66">
        <f t="shared" si="4"/>
        <v>8.64</v>
      </c>
      <c r="CA27" s="66">
        <f t="shared" si="4"/>
        <v>9.86</v>
      </c>
      <c r="CB27" s="66">
        <f t="shared" si="4"/>
        <v>10.59</v>
      </c>
      <c r="CC27" s="66">
        <f t="shared" si="4"/>
        <v>11.34</v>
      </c>
      <c r="CD27" s="66">
        <f t="shared" si="4"/>
        <v>12.18</v>
      </c>
      <c r="CE27" s="66">
        <f t="shared" si="4"/>
        <v>13.04</v>
      </c>
      <c r="CF27" s="66">
        <f t="shared" si="4"/>
        <v>13.87</v>
      </c>
      <c r="CG27" s="66">
        <f t="shared" si="4"/>
        <v>16.420000000000002</v>
      </c>
      <c r="CH27" s="66">
        <f t="shared" si="4"/>
        <v>18.98</v>
      </c>
      <c r="CI27" s="66">
        <f t="shared" si="4"/>
        <v>24.08</v>
      </c>
      <c r="CJ27" s="66">
        <f t="shared" si="4"/>
        <v>8.76</v>
      </c>
      <c r="CK27" s="66">
        <f t="shared" si="4"/>
        <v>1.45</v>
      </c>
      <c r="CM27" s="64" t="str">
        <f t="shared" si="16"/>
        <v>Q5</v>
      </c>
      <c r="CN27" s="65" t="str">
        <f t="shared" si="17"/>
        <v>Coolangatta</v>
      </c>
      <c r="CO27" s="66">
        <f t="shared" si="5"/>
        <v>8.84</v>
      </c>
      <c r="CP27" s="66">
        <f t="shared" si="5"/>
        <v>10.09</v>
      </c>
      <c r="CQ27" s="66">
        <f t="shared" si="5"/>
        <v>10.84</v>
      </c>
      <c r="CR27" s="66">
        <f t="shared" si="5"/>
        <v>11.6</v>
      </c>
      <c r="CS27" s="66">
        <f t="shared" si="5"/>
        <v>12.47</v>
      </c>
      <c r="CT27" s="66">
        <f t="shared" si="5"/>
        <v>13.35</v>
      </c>
      <c r="CU27" s="66">
        <f t="shared" si="5"/>
        <v>14.19</v>
      </c>
      <c r="CV27" s="66">
        <f t="shared" si="5"/>
        <v>16.8</v>
      </c>
      <c r="CW27" s="66">
        <f t="shared" si="5"/>
        <v>19.420000000000002</v>
      </c>
      <c r="CX27" s="66">
        <f t="shared" si="5"/>
        <v>24.64</v>
      </c>
      <c r="CY27" s="66">
        <f t="shared" si="5"/>
        <v>8.9599999999999991</v>
      </c>
      <c r="CZ27" s="66">
        <f t="shared" si="5"/>
        <v>1.48</v>
      </c>
    </row>
    <row r="28" spans="1:104" ht="15.75" thickBot="1">
      <c r="A28" t="s">
        <v>63</v>
      </c>
      <c r="B28" t="s">
        <v>64</v>
      </c>
      <c r="C28">
        <v>8.0299999999999994</v>
      </c>
      <c r="D28">
        <v>9.17</v>
      </c>
      <c r="E28">
        <v>9.85</v>
      </c>
      <c r="F28">
        <v>10.54</v>
      </c>
      <c r="G28">
        <v>11.33</v>
      </c>
      <c r="H28">
        <v>12.13</v>
      </c>
      <c r="I28">
        <v>12.9</v>
      </c>
      <c r="J28">
        <v>15.27</v>
      </c>
      <c r="K28">
        <v>17.649999999999999</v>
      </c>
      <c r="L28">
        <v>22.4</v>
      </c>
      <c r="M28">
        <v>8.14</v>
      </c>
      <c r="N28">
        <v>1.34</v>
      </c>
      <c r="P28" s="64" t="str">
        <f t="shared" si="6"/>
        <v>SC</v>
      </c>
      <c r="Q28" s="65" t="str">
        <f t="shared" si="7"/>
        <v>Sunshine Coast</v>
      </c>
      <c r="R28" s="66">
        <f t="shared" si="18"/>
        <v>7.85</v>
      </c>
      <c r="S28" s="66">
        <f t="shared" si="18"/>
        <v>8.9700000000000006</v>
      </c>
      <c r="T28" s="66">
        <f t="shared" si="18"/>
        <v>9.629999999999999</v>
      </c>
      <c r="U28" s="66">
        <f t="shared" si="18"/>
        <v>10.31</v>
      </c>
      <c r="V28" s="66">
        <f t="shared" si="18"/>
        <v>11.08</v>
      </c>
      <c r="W28" s="66">
        <f t="shared" si="18"/>
        <v>11.86</v>
      </c>
      <c r="X28" s="66">
        <f t="shared" si="18"/>
        <v>12.61</v>
      </c>
      <c r="Y28" s="66">
        <f t="shared" si="18"/>
        <v>14.93</v>
      </c>
      <c r="Z28" s="66">
        <f t="shared" si="18"/>
        <v>17.25</v>
      </c>
      <c r="AA28" s="66">
        <f t="shared" si="18"/>
        <v>21.900000000000002</v>
      </c>
      <c r="AB28" s="66">
        <f t="shared" si="18"/>
        <v>7.96</v>
      </c>
      <c r="AC28" s="66">
        <f t="shared" si="18"/>
        <v>1.31</v>
      </c>
      <c r="AE28" s="64" t="str">
        <f t="shared" si="8"/>
        <v>SC</v>
      </c>
      <c r="AF28" s="65" t="str">
        <f t="shared" si="9"/>
        <v>Sunshine Coast</v>
      </c>
      <c r="AG28" s="66">
        <f t="shared" si="1"/>
        <v>8.0299999999999994</v>
      </c>
      <c r="AH28" s="66">
        <f t="shared" si="1"/>
        <v>9.17</v>
      </c>
      <c r="AI28" s="66">
        <f t="shared" si="1"/>
        <v>9.85</v>
      </c>
      <c r="AJ28" s="66">
        <f t="shared" si="1"/>
        <v>10.54</v>
      </c>
      <c r="AK28" s="66">
        <f t="shared" si="1"/>
        <v>11.33</v>
      </c>
      <c r="AL28" s="66">
        <f t="shared" si="1"/>
        <v>12.13</v>
      </c>
      <c r="AM28" s="66">
        <f t="shared" si="1"/>
        <v>12.9</v>
      </c>
      <c r="AN28" s="66">
        <f t="shared" si="1"/>
        <v>15.27</v>
      </c>
      <c r="AO28" s="66">
        <f t="shared" si="1"/>
        <v>17.649999999999999</v>
      </c>
      <c r="AP28" s="66">
        <f t="shared" si="1"/>
        <v>22.4</v>
      </c>
      <c r="AQ28" s="66">
        <f t="shared" si="1"/>
        <v>8.14</v>
      </c>
      <c r="AR28" s="66">
        <f t="shared" si="1"/>
        <v>1.34</v>
      </c>
      <c r="AT28" s="64" t="str">
        <f t="shared" si="10"/>
        <v>SC</v>
      </c>
      <c r="AU28" s="65" t="str">
        <f t="shared" si="11"/>
        <v>Sunshine Coast</v>
      </c>
      <c r="AV28" s="66">
        <f t="shared" si="2"/>
        <v>8.24</v>
      </c>
      <c r="AW28" s="66">
        <f t="shared" si="2"/>
        <v>9.4</v>
      </c>
      <c r="AX28" s="66">
        <f t="shared" si="2"/>
        <v>10.1</v>
      </c>
      <c r="AY28" s="66">
        <f t="shared" si="2"/>
        <v>10.81</v>
      </c>
      <c r="AZ28" s="66">
        <f t="shared" si="2"/>
        <v>11.62</v>
      </c>
      <c r="BA28" s="66">
        <f t="shared" si="2"/>
        <v>12.44</v>
      </c>
      <c r="BB28" s="66">
        <f t="shared" si="2"/>
        <v>13.23</v>
      </c>
      <c r="BC28" s="66">
        <f t="shared" si="2"/>
        <v>15.66</v>
      </c>
      <c r="BD28" s="66">
        <f t="shared" si="2"/>
        <v>18.100000000000001</v>
      </c>
      <c r="BE28" s="66">
        <f t="shared" si="2"/>
        <v>22.96</v>
      </c>
      <c r="BF28" s="66">
        <f t="shared" si="2"/>
        <v>8.35</v>
      </c>
      <c r="BG28" s="66">
        <f t="shared" si="2"/>
        <v>1.3800000000000001</v>
      </c>
      <c r="BI28" s="64" t="str">
        <f t="shared" si="12"/>
        <v>SC</v>
      </c>
      <c r="BJ28" s="65" t="str">
        <f t="shared" si="13"/>
        <v>Sunshine Coast</v>
      </c>
      <c r="BK28" s="66">
        <f t="shared" si="3"/>
        <v>8.44</v>
      </c>
      <c r="BL28" s="66">
        <f t="shared" si="3"/>
        <v>9.629999999999999</v>
      </c>
      <c r="BM28" s="66">
        <f t="shared" si="3"/>
        <v>10.35</v>
      </c>
      <c r="BN28" s="66">
        <f t="shared" si="3"/>
        <v>11.07</v>
      </c>
      <c r="BO28" s="66">
        <f t="shared" si="3"/>
        <v>11.9</v>
      </c>
      <c r="BP28" s="66">
        <f t="shared" si="3"/>
        <v>12.74</v>
      </c>
      <c r="BQ28" s="66">
        <f t="shared" si="3"/>
        <v>13.549999999999999</v>
      </c>
      <c r="BR28" s="66">
        <f t="shared" si="3"/>
        <v>16.040000000000003</v>
      </c>
      <c r="BS28" s="66">
        <f t="shared" si="3"/>
        <v>18.540000000000003</v>
      </c>
      <c r="BT28" s="66">
        <f t="shared" si="3"/>
        <v>23.52</v>
      </c>
      <c r="BU28" s="66">
        <f t="shared" si="3"/>
        <v>8.5499999999999989</v>
      </c>
      <c r="BV28" s="66">
        <f t="shared" si="3"/>
        <v>1.41</v>
      </c>
      <c r="BX28" s="64" t="str">
        <f t="shared" si="14"/>
        <v>SC</v>
      </c>
      <c r="BY28" s="65" t="str">
        <f t="shared" si="15"/>
        <v>Sunshine Coast</v>
      </c>
      <c r="BZ28" s="66">
        <f t="shared" si="4"/>
        <v>8.64</v>
      </c>
      <c r="CA28" s="66">
        <f t="shared" si="4"/>
        <v>9.86</v>
      </c>
      <c r="CB28" s="66">
        <f t="shared" si="4"/>
        <v>10.59</v>
      </c>
      <c r="CC28" s="66">
        <f t="shared" si="4"/>
        <v>11.34</v>
      </c>
      <c r="CD28" s="66">
        <f t="shared" si="4"/>
        <v>12.18</v>
      </c>
      <c r="CE28" s="66">
        <f t="shared" si="4"/>
        <v>13.04</v>
      </c>
      <c r="CF28" s="66">
        <f t="shared" si="4"/>
        <v>13.87</v>
      </c>
      <c r="CG28" s="66">
        <f t="shared" si="4"/>
        <v>16.420000000000002</v>
      </c>
      <c r="CH28" s="66">
        <f t="shared" si="4"/>
        <v>18.98</v>
      </c>
      <c r="CI28" s="66">
        <f t="shared" si="4"/>
        <v>24.08</v>
      </c>
      <c r="CJ28" s="66">
        <f t="shared" si="4"/>
        <v>8.76</v>
      </c>
      <c r="CK28" s="66">
        <f t="shared" si="4"/>
        <v>1.45</v>
      </c>
      <c r="CM28" s="64" t="str">
        <f t="shared" si="16"/>
        <v>SC</v>
      </c>
      <c r="CN28" s="65" t="str">
        <f t="shared" si="17"/>
        <v>Sunshine Coast</v>
      </c>
      <c r="CO28" s="66">
        <f t="shared" si="5"/>
        <v>8.84</v>
      </c>
      <c r="CP28" s="66">
        <f t="shared" si="5"/>
        <v>10.09</v>
      </c>
      <c r="CQ28" s="66">
        <f t="shared" si="5"/>
        <v>10.84</v>
      </c>
      <c r="CR28" s="66">
        <f t="shared" si="5"/>
        <v>11.6</v>
      </c>
      <c r="CS28" s="66">
        <f t="shared" si="5"/>
        <v>12.47</v>
      </c>
      <c r="CT28" s="66">
        <f t="shared" si="5"/>
        <v>13.35</v>
      </c>
      <c r="CU28" s="66">
        <f t="shared" si="5"/>
        <v>14.19</v>
      </c>
      <c r="CV28" s="66">
        <f t="shared" si="5"/>
        <v>16.8</v>
      </c>
      <c r="CW28" s="66">
        <f t="shared" si="5"/>
        <v>19.420000000000002</v>
      </c>
      <c r="CX28" s="66">
        <f t="shared" si="5"/>
        <v>24.64</v>
      </c>
      <c r="CY28" s="66">
        <f t="shared" si="5"/>
        <v>8.9599999999999991</v>
      </c>
      <c r="CZ28" s="66">
        <f t="shared" si="5"/>
        <v>1.48</v>
      </c>
    </row>
    <row r="29" spans="1:104" ht="15.75" thickBot="1">
      <c r="A29" t="s">
        <v>65</v>
      </c>
      <c r="B29" t="s">
        <v>66</v>
      </c>
      <c r="C29">
        <v>13.52</v>
      </c>
      <c r="D29">
        <v>15.85</v>
      </c>
      <c r="E29">
        <v>17.25</v>
      </c>
      <c r="F29">
        <v>18.64</v>
      </c>
      <c r="G29">
        <v>20.29</v>
      </c>
      <c r="H29">
        <v>21.94</v>
      </c>
      <c r="I29">
        <v>23.54</v>
      </c>
      <c r="J29">
        <v>28.43</v>
      </c>
      <c r="K29">
        <v>33.32</v>
      </c>
      <c r="L29">
        <v>43.1</v>
      </c>
      <c r="M29">
        <v>13.76</v>
      </c>
      <c r="N29">
        <v>4.38</v>
      </c>
      <c r="P29" s="64" t="str">
        <f t="shared" si="6"/>
        <v>Q2</v>
      </c>
      <c r="Q29" s="65" t="str">
        <f t="shared" si="7"/>
        <v>QLD Country Near</v>
      </c>
      <c r="R29" s="66">
        <f t="shared" si="18"/>
        <v>13.22</v>
      </c>
      <c r="S29" s="66">
        <f t="shared" si="18"/>
        <v>15.49</v>
      </c>
      <c r="T29" s="66">
        <f t="shared" si="18"/>
        <v>16.860000000000003</v>
      </c>
      <c r="U29" s="66">
        <f t="shared" si="18"/>
        <v>18.220000000000002</v>
      </c>
      <c r="V29" s="66">
        <f t="shared" si="18"/>
        <v>19.830000000000002</v>
      </c>
      <c r="W29" s="66">
        <f t="shared" si="18"/>
        <v>21.450000000000003</v>
      </c>
      <c r="X29" s="66">
        <f t="shared" si="18"/>
        <v>23.01</v>
      </c>
      <c r="Y29" s="66">
        <f t="shared" si="18"/>
        <v>27.790000000000003</v>
      </c>
      <c r="Z29" s="66">
        <f t="shared" si="18"/>
        <v>32.57</v>
      </c>
      <c r="AA29" s="66">
        <f t="shared" si="18"/>
        <v>42.129999999999995</v>
      </c>
      <c r="AB29" s="66">
        <f t="shared" si="18"/>
        <v>13.45</v>
      </c>
      <c r="AC29" s="66">
        <f t="shared" si="18"/>
        <v>4.29</v>
      </c>
      <c r="AE29" s="64" t="str">
        <f t="shared" si="8"/>
        <v>Q2</v>
      </c>
      <c r="AF29" s="65" t="str">
        <f t="shared" si="9"/>
        <v>QLD Country Near</v>
      </c>
      <c r="AG29" s="66">
        <f t="shared" si="1"/>
        <v>13.52</v>
      </c>
      <c r="AH29" s="66">
        <f t="shared" si="1"/>
        <v>15.85</v>
      </c>
      <c r="AI29" s="66">
        <f t="shared" si="1"/>
        <v>17.25</v>
      </c>
      <c r="AJ29" s="66">
        <f t="shared" ref="AJ29:AR45" si="19">ROUNDUP(F29*(1+$AF$4),2)</f>
        <v>18.64</v>
      </c>
      <c r="AK29" s="66">
        <f t="shared" si="19"/>
        <v>20.29</v>
      </c>
      <c r="AL29" s="66">
        <f t="shared" si="19"/>
        <v>21.94</v>
      </c>
      <c r="AM29" s="66">
        <f t="shared" si="19"/>
        <v>23.54</v>
      </c>
      <c r="AN29" s="66">
        <f t="shared" si="19"/>
        <v>28.43</v>
      </c>
      <c r="AO29" s="66">
        <f t="shared" si="19"/>
        <v>33.32</v>
      </c>
      <c r="AP29" s="66">
        <f t="shared" si="19"/>
        <v>43.1</v>
      </c>
      <c r="AQ29" s="66">
        <f t="shared" si="19"/>
        <v>13.76</v>
      </c>
      <c r="AR29" s="66">
        <f t="shared" si="19"/>
        <v>4.38</v>
      </c>
      <c r="AT29" s="64" t="str">
        <f t="shared" si="10"/>
        <v>Q2</v>
      </c>
      <c r="AU29" s="65" t="str">
        <f t="shared" si="11"/>
        <v>QLD Country Near</v>
      </c>
      <c r="AV29" s="66">
        <f t="shared" si="2"/>
        <v>13.86</v>
      </c>
      <c r="AW29" s="66">
        <f t="shared" si="2"/>
        <v>16.25</v>
      </c>
      <c r="AX29" s="66">
        <f t="shared" si="2"/>
        <v>17.690000000000001</v>
      </c>
      <c r="AY29" s="66">
        <f t="shared" ref="AY29:BG45" si="20">ROUNDUP(F29*(1+$AU$4),2)</f>
        <v>19.110000000000003</v>
      </c>
      <c r="AZ29" s="66">
        <f t="shared" si="20"/>
        <v>20.8</v>
      </c>
      <c r="BA29" s="66">
        <f t="shared" si="20"/>
        <v>22.490000000000002</v>
      </c>
      <c r="BB29" s="66">
        <f t="shared" si="20"/>
        <v>24.130000000000003</v>
      </c>
      <c r="BC29" s="66">
        <f t="shared" si="20"/>
        <v>29.150000000000002</v>
      </c>
      <c r="BD29" s="66">
        <f t="shared" si="20"/>
        <v>34.159999999999997</v>
      </c>
      <c r="BE29" s="66">
        <f t="shared" si="20"/>
        <v>44.18</v>
      </c>
      <c r="BF29" s="66">
        <f t="shared" si="20"/>
        <v>14.11</v>
      </c>
      <c r="BG29" s="66">
        <f t="shared" si="20"/>
        <v>4.49</v>
      </c>
      <c r="BI29" s="64" t="str">
        <f t="shared" si="12"/>
        <v>Q2</v>
      </c>
      <c r="BJ29" s="65" t="str">
        <f t="shared" si="13"/>
        <v>QLD Country Near</v>
      </c>
      <c r="BK29" s="66">
        <f t="shared" si="3"/>
        <v>14.2</v>
      </c>
      <c r="BL29" s="66">
        <f t="shared" si="3"/>
        <v>16.650000000000002</v>
      </c>
      <c r="BM29" s="66">
        <f t="shared" si="3"/>
        <v>18.12</v>
      </c>
      <c r="BN29" s="66">
        <f t="shared" ref="BN29:BV45" si="21">ROUNDUP(F29*(1+$BJ$4),2)</f>
        <v>19.580000000000002</v>
      </c>
      <c r="BO29" s="66">
        <f t="shared" si="21"/>
        <v>21.310000000000002</v>
      </c>
      <c r="BP29" s="66">
        <f t="shared" si="21"/>
        <v>23.040000000000003</v>
      </c>
      <c r="BQ29" s="66">
        <f t="shared" si="21"/>
        <v>24.720000000000002</v>
      </c>
      <c r="BR29" s="66">
        <f t="shared" si="21"/>
        <v>29.860000000000003</v>
      </c>
      <c r="BS29" s="66">
        <f t="shared" si="21"/>
        <v>34.989999999999995</v>
      </c>
      <c r="BT29" s="66">
        <f t="shared" si="21"/>
        <v>45.26</v>
      </c>
      <c r="BU29" s="66">
        <f t="shared" si="21"/>
        <v>14.45</v>
      </c>
      <c r="BV29" s="66">
        <f t="shared" si="21"/>
        <v>4.5999999999999996</v>
      </c>
      <c r="BX29" s="64" t="str">
        <f t="shared" si="14"/>
        <v>Q2</v>
      </c>
      <c r="BY29" s="65" t="str">
        <f t="shared" si="15"/>
        <v>QLD Country Near</v>
      </c>
      <c r="BZ29" s="66">
        <f t="shared" si="4"/>
        <v>14.54</v>
      </c>
      <c r="CA29" s="66">
        <f t="shared" si="4"/>
        <v>17.040000000000003</v>
      </c>
      <c r="CB29" s="66">
        <f t="shared" si="4"/>
        <v>18.55</v>
      </c>
      <c r="CC29" s="66">
        <f t="shared" ref="CC29:CK45" si="22">ROUNDUP(F29*(1+$BY$4),2)</f>
        <v>20.040000000000003</v>
      </c>
      <c r="CD29" s="66">
        <f t="shared" si="22"/>
        <v>21.82</v>
      </c>
      <c r="CE29" s="66">
        <f t="shared" si="22"/>
        <v>23.59</v>
      </c>
      <c r="CF29" s="66">
        <f t="shared" si="22"/>
        <v>25.310000000000002</v>
      </c>
      <c r="CG29" s="66">
        <f t="shared" si="22"/>
        <v>30.57</v>
      </c>
      <c r="CH29" s="66">
        <f t="shared" si="22"/>
        <v>35.82</v>
      </c>
      <c r="CI29" s="66">
        <f t="shared" si="22"/>
        <v>46.339999999999996</v>
      </c>
      <c r="CJ29" s="66">
        <f t="shared" si="22"/>
        <v>14.799999999999999</v>
      </c>
      <c r="CK29" s="66">
        <f t="shared" si="22"/>
        <v>4.71</v>
      </c>
      <c r="CM29" s="64" t="str">
        <f t="shared" si="16"/>
        <v>Q2</v>
      </c>
      <c r="CN29" s="65" t="str">
        <f t="shared" si="17"/>
        <v>QLD Country Near</v>
      </c>
      <c r="CO29" s="66">
        <f t="shared" si="5"/>
        <v>14.879999999999999</v>
      </c>
      <c r="CP29" s="66">
        <f t="shared" si="5"/>
        <v>17.440000000000001</v>
      </c>
      <c r="CQ29" s="66">
        <f t="shared" si="5"/>
        <v>18.98</v>
      </c>
      <c r="CR29" s="66">
        <f t="shared" ref="CR29:CZ45" si="23">ROUNDUP(F29*(1+$CN$4),2)</f>
        <v>20.51</v>
      </c>
      <c r="CS29" s="66">
        <f t="shared" si="23"/>
        <v>22.32</v>
      </c>
      <c r="CT29" s="66">
        <f t="shared" si="23"/>
        <v>24.14</v>
      </c>
      <c r="CU29" s="66">
        <f t="shared" si="23"/>
        <v>25.900000000000002</v>
      </c>
      <c r="CV29" s="66">
        <f t="shared" si="23"/>
        <v>31.28</v>
      </c>
      <c r="CW29" s="66">
        <f t="shared" si="23"/>
        <v>36.659999999999997</v>
      </c>
      <c r="CX29" s="66">
        <f t="shared" si="23"/>
        <v>47.41</v>
      </c>
      <c r="CY29" s="66">
        <f t="shared" si="23"/>
        <v>15.14</v>
      </c>
      <c r="CZ29" s="66">
        <f t="shared" si="23"/>
        <v>4.8199999999999994</v>
      </c>
    </row>
    <row r="30" spans="1:104" ht="15.75" thickBot="1">
      <c r="A30" t="s">
        <v>67</v>
      </c>
      <c r="B30" t="s">
        <v>68</v>
      </c>
      <c r="C30">
        <v>13.52</v>
      </c>
      <c r="D30">
        <v>15.85</v>
      </c>
      <c r="E30">
        <v>17.25</v>
      </c>
      <c r="F30">
        <v>18.64</v>
      </c>
      <c r="G30">
        <v>20.29</v>
      </c>
      <c r="H30">
        <v>21.94</v>
      </c>
      <c r="I30">
        <v>23.54</v>
      </c>
      <c r="J30">
        <v>28.43</v>
      </c>
      <c r="K30">
        <v>33.32</v>
      </c>
      <c r="L30">
        <v>43.1</v>
      </c>
      <c r="M30">
        <v>13.76</v>
      </c>
      <c r="N30">
        <v>4.38</v>
      </c>
      <c r="P30" s="64" t="str">
        <f t="shared" si="6"/>
        <v>Q3</v>
      </c>
      <c r="Q30" s="65" t="str">
        <f t="shared" si="7"/>
        <v>QLD Country Mid</v>
      </c>
      <c r="R30" s="66">
        <f t="shared" si="18"/>
        <v>13.22</v>
      </c>
      <c r="S30" s="66">
        <f t="shared" si="18"/>
        <v>15.49</v>
      </c>
      <c r="T30" s="66">
        <f t="shared" si="18"/>
        <v>16.860000000000003</v>
      </c>
      <c r="U30" s="66">
        <f t="shared" si="18"/>
        <v>18.220000000000002</v>
      </c>
      <c r="V30" s="66">
        <f t="shared" si="18"/>
        <v>19.830000000000002</v>
      </c>
      <c r="W30" s="66">
        <f t="shared" si="18"/>
        <v>21.450000000000003</v>
      </c>
      <c r="X30" s="66">
        <f t="shared" si="18"/>
        <v>23.01</v>
      </c>
      <c r="Y30" s="66">
        <f t="shared" si="18"/>
        <v>27.790000000000003</v>
      </c>
      <c r="Z30" s="66">
        <f t="shared" si="18"/>
        <v>32.57</v>
      </c>
      <c r="AA30" s="66">
        <f t="shared" si="18"/>
        <v>42.129999999999995</v>
      </c>
      <c r="AB30" s="66">
        <f t="shared" si="18"/>
        <v>13.45</v>
      </c>
      <c r="AC30" s="66">
        <f t="shared" si="18"/>
        <v>4.29</v>
      </c>
      <c r="AE30" s="64" t="str">
        <f t="shared" si="8"/>
        <v>Q3</v>
      </c>
      <c r="AF30" s="65" t="str">
        <f t="shared" si="9"/>
        <v>QLD Country Mid</v>
      </c>
      <c r="AG30" s="66">
        <f t="shared" ref="AG30:AI45" si="24">ROUNDUP(C30*(1+$AF$4),2)</f>
        <v>13.52</v>
      </c>
      <c r="AH30" s="66">
        <f t="shared" si="24"/>
        <v>15.85</v>
      </c>
      <c r="AI30" s="66">
        <f t="shared" si="24"/>
        <v>17.25</v>
      </c>
      <c r="AJ30" s="66">
        <f t="shared" si="19"/>
        <v>18.64</v>
      </c>
      <c r="AK30" s="66">
        <f t="shared" si="19"/>
        <v>20.29</v>
      </c>
      <c r="AL30" s="66">
        <f t="shared" si="19"/>
        <v>21.94</v>
      </c>
      <c r="AM30" s="66">
        <f t="shared" si="19"/>
        <v>23.54</v>
      </c>
      <c r="AN30" s="66">
        <f t="shared" si="19"/>
        <v>28.43</v>
      </c>
      <c r="AO30" s="66">
        <f t="shared" si="19"/>
        <v>33.32</v>
      </c>
      <c r="AP30" s="66">
        <f t="shared" si="19"/>
        <v>43.1</v>
      </c>
      <c r="AQ30" s="66">
        <f t="shared" si="19"/>
        <v>13.76</v>
      </c>
      <c r="AR30" s="66">
        <f t="shared" si="19"/>
        <v>4.38</v>
      </c>
      <c r="AT30" s="64" t="str">
        <f t="shared" si="10"/>
        <v>Q3</v>
      </c>
      <c r="AU30" s="65" t="str">
        <f t="shared" si="11"/>
        <v>QLD Country Mid</v>
      </c>
      <c r="AV30" s="66">
        <f t="shared" ref="AV30:AX45" si="25">ROUNDUP(C30*(1+$AU$4),2)</f>
        <v>13.86</v>
      </c>
      <c r="AW30" s="66">
        <f t="shared" si="25"/>
        <v>16.25</v>
      </c>
      <c r="AX30" s="66">
        <f t="shared" si="25"/>
        <v>17.690000000000001</v>
      </c>
      <c r="AY30" s="66">
        <f t="shared" si="20"/>
        <v>19.110000000000003</v>
      </c>
      <c r="AZ30" s="66">
        <f t="shared" si="20"/>
        <v>20.8</v>
      </c>
      <c r="BA30" s="66">
        <f t="shared" si="20"/>
        <v>22.490000000000002</v>
      </c>
      <c r="BB30" s="66">
        <f t="shared" si="20"/>
        <v>24.130000000000003</v>
      </c>
      <c r="BC30" s="66">
        <f t="shared" si="20"/>
        <v>29.150000000000002</v>
      </c>
      <c r="BD30" s="66">
        <f t="shared" si="20"/>
        <v>34.159999999999997</v>
      </c>
      <c r="BE30" s="66">
        <f t="shared" si="20"/>
        <v>44.18</v>
      </c>
      <c r="BF30" s="66">
        <f t="shared" si="20"/>
        <v>14.11</v>
      </c>
      <c r="BG30" s="66">
        <f t="shared" si="20"/>
        <v>4.49</v>
      </c>
      <c r="BI30" s="64" t="str">
        <f t="shared" si="12"/>
        <v>Q3</v>
      </c>
      <c r="BJ30" s="65" t="str">
        <f t="shared" si="13"/>
        <v>QLD Country Mid</v>
      </c>
      <c r="BK30" s="66">
        <f t="shared" ref="BK30:BM45" si="26">ROUNDUP(C30*(1+$BJ$4),2)</f>
        <v>14.2</v>
      </c>
      <c r="BL30" s="66">
        <f t="shared" si="26"/>
        <v>16.650000000000002</v>
      </c>
      <c r="BM30" s="66">
        <f t="shared" si="26"/>
        <v>18.12</v>
      </c>
      <c r="BN30" s="66">
        <f t="shared" si="21"/>
        <v>19.580000000000002</v>
      </c>
      <c r="BO30" s="66">
        <f t="shared" si="21"/>
        <v>21.310000000000002</v>
      </c>
      <c r="BP30" s="66">
        <f t="shared" si="21"/>
        <v>23.040000000000003</v>
      </c>
      <c r="BQ30" s="66">
        <f t="shared" si="21"/>
        <v>24.720000000000002</v>
      </c>
      <c r="BR30" s="66">
        <f t="shared" si="21"/>
        <v>29.860000000000003</v>
      </c>
      <c r="BS30" s="66">
        <f t="shared" si="21"/>
        <v>34.989999999999995</v>
      </c>
      <c r="BT30" s="66">
        <f t="shared" si="21"/>
        <v>45.26</v>
      </c>
      <c r="BU30" s="66">
        <f t="shared" si="21"/>
        <v>14.45</v>
      </c>
      <c r="BV30" s="66">
        <f t="shared" si="21"/>
        <v>4.5999999999999996</v>
      </c>
      <c r="BX30" s="64" t="str">
        <f t="shared" si="14"/>
        <v>Q3</v>
      </c>
      <c r="BY30" s="65" t="str">
        <f t="shared" si="15"/>
        <v>QLD Country Mid</v>
      </c>
      <c r="BZ30" s="66">
        <f t="shared" ref="BZ30:CB45" si="27">ROUNDUP(C30*(1+$BY$4),2)</f>
        <v>14.54</v>
      </c>
      <c r="CA30" s="66">
        <f t="shared" si="27"/>
        <v>17.040000000000003</v>
      </c>
      <c r="CB30" s="66">
        <f t="shared" si="27"/>
        <v>18.55</v>
      </c>
      <c r="CC30" s="66">
        <f t="shared" si="22"/>
        <v>20.040000000000003</v>
      </c>
      <c r="CD30" s="66">
        <f t="shared" si="22"/>
        <v>21.82</v>
      </c>
      <c r="CE30" s="66">
        <f t="shared" si="22"/>
        <v>23.59</v>
      </c>
      <c r="CF30" s="66">
        <f t="shared" si="22"/>
        <v>25.310000000000002</v>
      </c>
      <c r="CG30" s="66">
        <f t="shared" si="22"/>
        <v>30.57</v>
      </c>
      <c r="CH30" s="66">
        <f t="shared" si="22"/>
        <v>35.82</v>
      </c>
      <c r="CI30" s="66">
        <f t="shared" si="22"/>
        <v>46.339999999999996</v>
      </c>
      <c r="CJ30" s="66">
        <f t="shared" si="22"/>
        <v>14.799999999999999</v>
      </c>
      <c r="CK30" s="66">
        <f t="shared" si="22"/>
        <v>4.71</v>
      </c>
      <c r="CM30" s="64" t="str">
        <f t="shared" si="16"/>
        <v>Q3</v>
      </c>
      <c r="CN30" s="65" t="str">
        <f t="shared" si="17"/>
        <v>QLD Country Mid</v>
      </c>
      <c r="CO30" s="66">
        <f t="shared" ref="CO30:CQ45" si="28">ROUNDUP(C30*(1+$CN$4),2)</f>
        <v>14.879999999999999</v>
      </c>
      <c r="CP30" s="66">
        <f t="shared" si="28"/>
        <v>17.440000000000001</v>
      </c>
      <c r="CQ30" s="66">
        <f t="shared" si="28"/>
        <v>18.98</v>
      </c>
      <c r="CR30" s="66">
        <f t="shared" si="23"/>
        <v>20.51</v>
      </c>
      <c r="CS30" s="66">
        <f t="shared" si="23"/>
        <v>22.32</v>
      </c>
      <c r="CT30" s="66">
        <f t="shared" si="23"/>
        <v>24.14</v>
      </c>
      <c r="CU30" s="66">
        <f t="shared" si="23"/>
        <v>25.900000000000002</v>
      </c>
      <c r="CV30" s="66">
        <f t="shared" si="23"/>
        <v>31.28</v>
      </c>
      <c r="CW30" s="66">
        <f t="shared" si="23"/>
        <v>36.659999999999997</v>
      </c>
      <c r="CX30" s="66">
        <f t="shared" si="23"/>
        <v>47.41</v>
      </c>
      <c r="CY30" s="66">
        <f t="shared" si="23"/>
        <v>15.14</v>
      </c>
      <c r="CZ30" s="66">
        <f t="shared" si="23"/>
        <v>4.8199999999999994</v>
      </c>
    </row>
    <row r="31" spans="1:104" ht="15.75" thickBot="1">
      <c r="A31" t="s">
        <v>69</v>
      </c>
      <c r="B31" t="s">
        <v>70</v>
      </c>
      <c r="C31">
        <v>13.52</v>
      </c>
      <c r="D31">
        <v>15.85</v>
      </c>
      <c r="E31">
        <v>17.25</v>
      </c>
      <c r="F31">
        <v>18.64</v>
      </c>
      <c r="G31">
        <v>20.29</v>
      </c>
      <c r="H31">
        <v>21.94</v>
      </c>
      <c r="I31">
        <v>23.54</v>
      </c>
      <c r="J31">
        <v>28.43</v>
      </c>
      <c r="K31">
        <v>33.32</v>
      </c>
      <c r="L31">
        <v>43.1</v>
      </c>
      <c r="M31">
        <v>13.76</v>
      </c>
      <c r="N31">
        <v>4.38</v>
      </c>
      <c r="P31" s="64" t="str">
        <f t="shared" si="6"/>
        <v>Q4</v>
      </c>
      <c r="Q31" s="65" t="str">
        <f t="shared" si="7"/>
        <v>QLD Country North</v>
      </c>
      <c r="R31" s="66">
        <f t="shared" si="18"/>
        <v>13.22</v>
      </c>
      <c r="S31" s="66">
        <f t="shared" si="18"/>
        <v>15.49</v>
      </c>
      <c r="T31" s="66">
        <f t="shared" si="18"/>
        <v>16.860000000000003</v>
      </c>
      <c r="U31" s="66">
        <f t="shared" si="18"/>
        <v>18.220000000000002</v>
      </c>
      <c r="V31" s="66">
        <f t="shared" si="18"/>
        <v>19.830000000000002</v>
      </c>
      <c r="W31" s="66">
        <f t="shared" si="18"/>
        <v>21.450000000000003</v>
      </c>
      <c r="X31" s="66">
        <f t="shared" si="18"/>
        <v>23.01</v>
      </c>
      <c r="Y31" s="66">
        <f t="shared" si="18"/>
        <v>27.790000000000003</v>
      </c>
      <c r="Z31" s="66">
        <f t="shared" si="18"/>
        <v>32.57</v>
      </c>
      <c r="AA31" s="66">
        <f t="shared" si="18"/>
        <v>42.129999999999995</v>
      </c>
      <c r="AB31" s="66">
        <f t="shared" si="18"/>
        <v>13.45</v>
      </c>
      <c r="AC31" s="66">
        <f t="shared" si="18"/>
        <v>4.29</v>
      </c>
      <c r="AE31" s="64" t="str">
        <f t="shared" si="8"/>
        <v>Q4</v>
      </c>
      <c r="AF31" s="65" t="str">
        <f t="shared" si="9"/>
        <v>QLD Country North</v>
      </c>
      <c r="AG31" s="66">
        <f t="shared" si="24"/>
        <v>13.52</v>
      </c>
      <c r="AH31" s="66">
        <f t="shared" si="24"/>
        <v>15.85</v>
      </c>
      <c r="AI31" s="66">
        <f t="shared" si="24"/>
        <v>17.25</v>
      </c>
      <c r="AJ31" s="66">
        <f t="shared" si="19"/>
        <v>18.64</v>
      </c>
      <c r="AK31" s="66">
        <f t="shared" si="19"/>
        <v>20.29</v>
      </c>
      <c r="AL31" s="66">
        <f t="shared" si="19"/>
        <v>21.94</v>
      </c>
      <c r="AM31" s="66">
        <f t="shared" si="19"/>
        <v>23.54</v>
      </c>
      <c r="AN31" s="66">
        <f t="shared" si="19"/>
        <v>28.43</v>
      </c>
      <c r="AO31" s="66">
        <f t="shared" si="19"/>
        <v>33.32</v>
      </c>
      <c r="AP31" s="66">
        <f t="shared" si="19"/>
        <v>43.1</v>
      </c>
      <c r="AQ31" s="66">
        <f t="shared" si="19"/>
        <v>13.76</v>
      </c>
      <c r="AR31" s="66">
        <f t="shared" si="19"/>
        <v>4.38</v>
      </c>
      <c r="AT31" s="64" t="str">
        <f t="shared" si="10"/>
        <v>Q4</v>
      </c>
      <c r="AU31" s="65" t="str">
        <f t="shared" si="11"/>
        <v>QLD Country North</v>
      </c>
      <c r="AV31" s="66">
        <f t="shared" si="25"/>
        <v>13.86</v>
      </c>
      <c r="AW31" s="66">
        <f t="shared" si="25"/>
        <v>16.25</v>
      </c>
      <c r="AX31" s="66">
        <f t="shared" si="25"/>
        <v>17.690000000000001</v>
      </c>
      <c r="AY31" s="66">
        <f t="shared" si="20"/>
        <v>19.110000000000003</v>
      </c>
      <c r="AZ31" s="66">
        <f t="shared" si="20"/>
        <v>20.8</v>
      </c>
      <c r="BA31" s="66">
        <f t="shared" si="20"/>
        <v>22.490000000000002</v>
      </c>
      <c r="BB31" s="66">
        <f t="shared" si="20"/>
        <v>24.130000000000003</v>
      </c>
      <c r="BC31" s="66">
        <f t="shared" si="20"/>
        <v>29.150000000000002</v>
      </c>
      <c r="BD31" s="66">
        <f t="shared" si="20"/>
        <v>34.159999999999997</v>
      </c>
      <c r="BE31" s="66">
        <f t="shared" si="20"/>
        <v>44.18</v>
      </c>
      <c r="BF31" s="66">
        <f t="shared" si="20"/>
        <v>14.11</v>
      </c>
      <c r="BG31" s="66">
        <f t="shared" si="20"/>
        <v>4.49</v>
      </c>
      <c r="BI31" s="64" t="str">
        <f t="shared" si="12"/>
        <v>Q4</v>
      </c>
      <c r="BJ31" s="65" t="str">
        <f t="shared" si="13"/>
        <v>QLD Country North</v>
      </c>
      <c r="BK31" s="66">
        <f t="shared" si="26"/>
        <v>14.2</v>
      </c>
      <c r="BL31" s="66">
        <f t="shared" si="26"/>
        <v>16.650000000000002</v>
      </c>
      <c r="BM31" s="66">
        <f t="shared" si="26"/>
        <v>18.12</v>
      </c>
      <c r="BN31" s="66">
        <f t="shared" si="21"/>
        <v>19.580000000000002</v>
      </c>
      <c r="BO31" s="66">
        <f t="shared" si="21"/>
        <v>21.310000000000002</v>
      </c>
      <c r="BP31" s="66">
        <f t="shared" si="21"/>
        <v>23.040000000000003</v>
      </c>
      <c r="BQ31" s="66">
        <f t="shared" si="21"/>
        <v>24.720000000000002</v>
      </c>
      <c r="BR31" s="66">
        <f t="shared" si="21"/>
        <v>29.860000000000003</v>
      </c>
      <c r="BS31" s="66">
        <f t="shared" si="21"/>
        <v>34.989999999999995</v>
      </c>
      <c r="BT31" s="66">
        <f t="shared" si="21"/>
        <v>45.26</v>
      </c>
      <c r="BU31" s="66">
        <f t="shared" si="21"/>
        <v>14.45</v>
      </c>
      <c r="BV31" s="66">
        <f t="shared" si="21"/>
        <v>4.5999999999999996</v>
      </c>
      <c r="BX31" s="64" t="str">
        <f t="shared" si="14"/>
        <v>Q4</v>
      </c>
      <c r="BY31" s="65" t="str">
        <f t="shared" si="15"/>
        <v>QLD Country North</v>
      </c>
      <c r="BZ31" s="66">
        <f t="shared" si="27"/>
        <v>14.54</v>
      </c>
      <c r="CA31" s="66">
        <f t="shared" si="27"/>
        <v>17.040000000000003</v>
      </c>
      <c r="CB31" s="66">
        <f t="shared" si="27"/>
        <v>18.55</v>
      </c>
      <c r="CC31" s="66">
        <f t="shared" si="22"/>
        <v>20.040000000000003</v>
      </c>
      <c r="CD31" s="66">
        <f t="shared" si="22"/>
        <v>21.82</v>
      </c>
      <c r="CE31" s="66">
        <f t="shared" si="22"/>
        <v>23.59</v>
      </c>
      <c r="CF31" s="66">
        <f t="shared" si="22"/>
        <v>25.310000000000002</v>
      </c>
      <c r="CG31" s="66">
        <f t="shared" si="22"/>
        <v>30.57</v>
      </c>
      <c r="CH31" s="66">
        <f t="shared" si="22"/>
        <v>35.82</v>
      </c>
      <c r="CI31" s="66">
        <f t="shared" si="22"/>
        <v>46.339999999999996</v>
      </c>
      <c r="CJ31" s="66">
        <f t="shared" si="22"/>
        <v>14.799999999999999</v>
      </c>
      <c r="CK31" s="66">
        <f t="shared" si="22"/>
        <v>4.71</v>
      </c>
      <c r="CM31" s="64" t="str">
        <f t="shared" si="16"/>
        <v>Q4</v>
      </c>
      <c r="CN31" s="65" t="str">
        <f t="shared" si="17"/>
        <v>QLD Country North</v>
      </c>
      <c r="CO31" s="66">
        <f t="shared" si="28"/>
        <v>14.879999999999999</v>
      </c>
      <c r="CP31" s="66">
        <f t="shared" si="28"/>
        <v>17.440000000000001</v>
      </c>
      <c r="CQ31" s="66">
        <f t="shared" si="28"/>
        <v>18.98</v>
      </c>
      <c r="CR31" s="66">
        <f t="shared" si="23"/>
        <v>20.51</v>
      </c>
      <c r="CS31" s="66">
        <f t="shared" si="23"/>
        <v>22.32</v>
      </c>
      <c r="CT31" s="66">
        <f t="shared" si="23"/>
        <v>24.14</v>
      </c>
      <c r="CU31" s="66">
        <f t="shared" si="23"/>
        <v>25.900000000000002</v>
      </c>
      <c r="CV31" s="66">
        <f t="shared" si="23"/>
        <v>31.28</v>
      </c>
      <c r="CW31" s="66">
        <f t="shared" si="23"/>
        <v>36.659999999999997</v>
      </c>
      <c r="CX31" s="66">
        <f t="shared" si="23"/>
        <v>47.41</v>
      </c>
      <c r="CY31" s="66">
        <f t="shared" si="23"/>
        <v>15.14</v>
      </c>
      <c r="CZ31" s="66">
        <f t="shared" si="23"/>
        <v>4.8199999999999994</v>
      </c>
    </row>
    <row r="32" spans="1:104" ht="15.75" thickBot="1">
      <c r="A32" t="s">
        <v>71</v>
      </c>
      <c r="B32" t="s">
        <v>72</v>
      </c>
      <c r="C32">
        <v>7.51</v>
      </c>
      <c r="D32">
        <v>8.43</v>
      </c>
      <c r="E32">
        <v>8.98</v>
      </c>
      <c r="F32">
        <v>9.5299999999999994</v>
      </c>
      <c r="G32">
        <v>10.18</v>
      </c>
      <c r="H32">
        <v>10.84</v>
      </c>
      <c r="I32">
        <v>11.5</v>
      </c>
      <c r="J32">
        <v>13.44</v>
      </c>
      <c r="K32">
        <v>15.38</v>
      </c>
      <c r="L32">
        <v>19.27</v>
      </c>
      <c r="M32">
        <v>7.61</v>
      </c>
      <c r="N32">
        <v>1.2</v>
      </c>
      <c r="P32" s="64" t="str">
        <f t="shared" si="6"/>
        <v>S0</v>
      </c>
      <c r="Q32" s="65" t="str">
        <f t="shared" si="7"/>
        <v>Adelaide Metro</v>
      </c>
      <c r="R32" s="66">
        <f t="shared" si="18"/>
        <v>7.34</v>
      </c>
      <c r="S32" s="66">
        <f t="shared" si="18"/>
        <v>8.24</v>
      </c>
      <c r="T32" s="66">
        <f t="shared" si="18"/>
        <v>8.7799999999999994</v>
      </c>
      <c r="U32" s="66">
        <f t="shared" si="18"/>
        <v>9.32</v>
      </c>
      <c r="V32" s="66">
        <f t="shared" si="18"/>
        <v>9.9499999999999993</v>
      </c>
      <c r="W32" s="66">
        <f t="shared" si="18"/>
        <v>10.6</v>
      </c>
      <c r="X32" s="66">
        <f t="shared" si="18"/>
        <v>11.24</v>
      </c>
      <c r="Y32" s="66">
        <f t="shared" si="18"/>
        <v>13.14</v>
      </c>
      <c r="Z32" s="66">
        <f t="shared" si="18"/>
        <v>15.04</v>
      </c>
      <c r="AA32" s="66">
        <f t="shared" si="18"/>
        <v>18.84</v>
      </c>
      <c r="AB32" s="66">
        <f t="shared" si="18"/>
        <v>7.4399999999999995</v>
      </c>
      <c r="AC32" s="66">
        <f t="shared" si="18"/>
        <v>1.18</v>
      </c>
      <c r="AE32" s="64" t="str">
        <f t="shared" si="8"/>
        <v>S0</v>
      </c>
      <c r="AF32" s="65" t="str">
        <f t="shared" si="9"/>
        <v>Adelaide Metro</v>
      </c>
      <c r="AG32" s="66">
        <f t="shared" si="24"/>
        <v>7.51</v>
      </c>
      <c r="AH32" s="66">
        <f t="shared" si="24"/>
        <v>8.43</v>
      </c>
      <c r="AI32" s="66">
        <f t="shared" si="24"/>
        <v>8.98</v>
      </c>
      <c r="AJ32" s="66">
        <f t="shared" si="19"/>
        <v>9.5299999999999994</v>
      </c>
      <c r="AK32" s="66">
        <f t="shared" si="19"/>
        <v>10.18</v>
      </c>
      <c r="AL32" s="66">
        <f t="shared" si="19"/>
        <v>10.84</v>
      </c>
      <c r="AM32" s="66">
        <f t="shared" si="19"/>
        <v>11.5</v>
      </c>
      <c r="AN32" s="66">
        <f t="shared" si="19"/>
        <v>13.44</v>
      </c>
      <c r="AO32" s="66">
        <f t="shared" si="19"/>
        <v>15.38</v>
      </c>
      <c r="AP32" s="66">
        <f t="shared" si="19"/>
        <v>19.27</v>
      </c>
      <c r="AQ32" s="66">
        <f t="shared" si="19"/>
        <v>7.61</v>
      </c>
      <c r="AR32" s="66">
        <f t="shared" si="19"/>
        <v>1.2</v>
      </c>
      <c r="AT32" s="64" t="str">
        <f t="shared" si="10"/>
        <v>S0</v>
      </c>
      <c r="AU32" s="65" t="str">
        <f t="shared" si="11"/>
        <v>Adelaide Metro</v>
      </c>
      <c r="AV32" s="66">
        <f t="shared" si="25"/>
        <v>7.7</v>
      </c>
      <c r="AW32" s="66">
        <f t="shared" si="25"/>
        <v>8.65</v>
      </c>
      <c r="AX32" s="66">
        <f t="shared" si="25"/>
        <v>9.2099999999999991</v>
      </c>
      <c r="AY32" s="66">
        <f t="shared" si="20"/>
        <v>9.77</v>
      </c>
      <c r="AZ32" s="66">
        <f t="shared" si="20"/>
        <v>10.44</v>
      </c>
      <c r="BA32" s="66">
        <f t="shared" si="20"/>
        <v>11.12</v>
      </c>
      <c r="BB32" s="66">
        <f t="shared" si="20"/>
        <v>11.79</v>
      </c>
      <c r="BC32" s="66">
        <f t="shared" si="20"/>
        <v>13.78</v>
      </c>
      <c r="BD32" s="66">
        <f t="shared" si="20"/>
        <v>15.77</v>
      </c>
      <c r="BE32" s="66">
        <f t="shared" si="20"/>
        <v>19.760000000000002</v>
      </c>
      <c r="BF32" s="66">
        <f t="shared" si="20"/>
        <v>7.81</v>
      </c>
      <c r="BG32" s="66">
        <f t="shared" si="20"/>
        <v>1.23</v>
      </c>
      <c r="BI32" s="64" t="str">
        <f t="shared" si="12"/>
        <v>S0</v>
      </c>
      <c r="BJ32" s="65" t="str">
        <f t="shared" si="13"/>
        <v>Adelaide Metro</v>
      </c>
      <c r="BK32" s="66">
        <f t="shared" si="26"/>
        <v>7.89</v>
      </c>
      <c r="BL32" s="66">
        <f t="shared" si="26"/>
        <v>8.86</v>
      </c>
      <c r="BM32" s="66">
        <f t="shared" si="26"/>
        <v>9.43</v>
      </c>
      <c r="BN32" s="66">
        <f t="shared" si="21"/>
        <v>10.01</v>
      </c>
      <c r="BO32" s="66">
        <f t="shared" si="21"/>
        <v>10.69</v>
      </c>
      <c r="BP32" s="66">
        <f t="shared" si="21"/>
        <v>11.39</v>
      </c>
      <c r="BQ32" s="66">
        <f t="shared" si="21"/>
        <v>12.08</v>
      </c>
      <c r="BR32" s="66">
        <f t="shared" si="21"/>
        <v>14.12</v>
      </c>
      <c r="BS32" s="66">
        <f t="shared" si="21"/>
        <v>16.150000000000002</v>
      </c>
      <c r="BT32" s="66">
        <f t="shared" si="21"/>
        <v>20.240000000000002</v>
      </c>
      <c r="BU32" s="66">
        <f t="shared" si="21"/>
        <v>8</v>
      </c>
      <c r="BV32" s="66">
        <f t="shared" si="21"/>
        <v>1.26</v>
      </c>
      <c r="BX32" s="64" t="str">
        <f t="shared" si="14"/>
        <v>S0</v>
      </c>
      <c r="BY32" s="65" t="str">
        <f t="shared" si="15"/>
        <v>Adelaide Metro</v>
      </c>
      <c r="BZ32" s="66">
        <f t="shared" si="27"/>
        <v>8.08</v>
      </c>
      <c r="CA32" s="66">
        <f t="shared" si="27"/>
        <v>9.07</v>
      </c>
      <c r="CB32" s="66">
        <f t="shared" si="27"/>
        <v>9.66</v>
      </c>
      <c r="CC32" s="66">
        <f t="shared" si="22"/>
        <v>10.25</v>
      </c>
      <c r="CD32" s="66">
        <f t="shared" si="22"/>
        <v>10.95</v>
      </c>
      <c r="CE32" s="66">
        <f t="shared" si="22"/>
        <v>11.66</v>
      </c>
      <c r="CF32" s="66">
        <f t="shared" si="22"/>
        <v>12.37</v>
      </c>
      <c r="CG32" s="66">
        <f t="shared" si="22"/>
        <v>14.45</v>
      </c>
      <c r="CH32" s="66">
        <f t="shared" si="22"/>
        <v>16.540000000000003</v>
      </c>
      <c r="CI32" s="66">
        <f t="shared" si="22"/>
        <v>20.720000000000002</v>
      </c>
      <c r="CJ32" s="66">
        <f t="shared" si="22"/>
        <v>8.19</v>
      </c>
      <c r="CK32" s="66">
        <f t="shared" si="22"/>
        <v>1.29</v>
      </c>
      <c r="CM32" s="64" t="str">
        <f t="shared" si="16"/>
        <v>S0</v>
      </c>
      <c r="CN32" s="65" t="str">
        <f t="shared" si="17"/>
        <v>Adelaide Metro</v>
      </c>
      <c r="CO32" s="66">
        <f t="shared" si="28"/>
        <v>8.27</v>
      </c>
      <c r="CP32" s="66">
        <f t="shared" si="28"/>
        <v>9.2799999999999994</v>
      </c>
      <c r="CQ32" s="66">
        <f t="shared" si="28"/>
        <v>9.879999999999999</v>
      </c>
      <c r="CR32" s="66">
        <f t="shared" si="23"/>
        <v>10.49</v>
      </c>
      <c r="CS32" s="66">
        <f t="shared" si="23"/>
        <v>11.2</v>
      </c>
      <c r="CT32" s="66">
        <f t="shared" si="23"/>
        <v>11.93</v>
      </c>
      <c r="CU32" s="66">
        <f t="shared" si="23"/>
        <v>12.65</v>
      </c>
      <c r="CV32" s="66">
        <f t="shared" si="23"/>
        <v>14.79</v>
      </c>
      <c r="CW32" s="66">
        <f t="shared" si="23"/>
        <v>16.920000000000002</v>
      </c>
      <c r="CX32" s="66">
        <f t="shared" si="23"/>
        <v>21.200000000000003</v>
      </c>
      <c r="CY32" s="66">
        <f t="shared" si="23"/>
        <v>8.379999999999999</v>
      </c>
      <c r="CZ32" s="66">
        <f t="shared" si="23"/>
        <v>1.32</v>
      </c>
    </row>
    <row r="33" spans="1:104" ht="15.75" thickBot="1">
      <c r="A33" t="s">
        <v>73</v>
      </c>
      <c r="B33" t="s">
        <v>74</v>
      </c>
      <c r="C33">
        <v>8.0299999999999994</v>
      </c>
      <c r="D33">
        <v>9.17</v>
      </c>
      <c r="E33">
        <v>9.85</v>
      </c>
      <c r="F33">
        <v>10.54</v>
      </c>
      <c r="G33">
        <v>11.33</v>
      </c>
      <c r="H33">
        <v>12.13</v>
      </c>
      <c r="I33">
        <v>12.9</v>
      </c>
      <c r="J33">
        <v>15.27</v>
      </c>
      <c r="K33">
        <v>17.649999999999999</v>
      </c>
      <c r="L33">
        <v>22.4</v>
      </c>
      <c r="M33">
        <v>8.14</v>
      </c>
      <c r="N33">
        <v>1.34</v>
      </c>
      <c r="P33" s="64" t="str">
        <f t="shared" si="6"/>
        <v>S1</v>
      </c>
      <c r="Q33" s="65" t="str">
        <f t="shared" si="7"/>
        <v>Adelaide</v>
      </c>
      <c r="R33" s="66">
        <f t="shared" si="18"/>
        <v>7.85</v>
      </c>
      <c r="S33" s="66">
        <f t="shared" si="18"/>
        <v>8.9700000000000006</v>
      </c>
      <c r="T33" s="66">
        <f t="shared" si="18"/>
        <v>9.629999999999999</v>
      </c>
      <c r="U33" s="66">
        <f t="shared" si="18"/>
        <v>10.31</v>
      </c>
      <c r="V33" s="66">
        <f t="shared" si="18"/>
        <v>11.08</v>
      </c>
      <c r="W33" s="66">
        <f t="shared" si="18"/>
        <v>11.86</v>
      </c>
      <c r="X33" s="66">
        <f t="shared" si="18"/>
        <v>12.61</v>
      </c>
      <c r="Y33" s="66">
        <f t="shared" si="18"/>
        <v>14.93</v>
      </c>
      <c r="Z33" s="66">
        <f t="shared" si="18"/>
        <v>17.25</v>
      </c>
      <c r="AA33" s="66">
        <f t="shared" si="18"/>
        <v>21.900000000000002</v>
      </c>
      <c r="AB33" s="66">
        <f t="shared" si="18"/>
        <v>7.96</v>
      </c>
      <c r="AC33" s="66">
        <f t="shared" si="18"/>
        <v>1.31</v>
      </c>
      <c r="AE33" s="64" t="str">
        <f t="shared" si="8"/>
        <v>S1</v>
      </c>
      <c r="AF33" s="65" t="str">
        <f t="shared" si="9"/>
        <v>Adelaide</v>
      </c>
      <c r="AG33" s="66">
        <f t="shared" si="24"/>
        <v>8.0299999999999994</v>
      </c>
      <c r="AH33" s="66">
        <f t="shared" si="24"/>
        <v>9.17</v>
      </c>
      <c r="AI33" s="66">
        <f t="shared" si="24"/>
        <v>9.85</v>
      </c>
      <c r="AJ33" s="66">
        <f t="shared" si="19"/>
        <v>10.54</v>
      </c>
      <c r="AK33" s="66">
        <f t="shared" si="19"/>
        <v>11.33</v>
      </c>
      <c r="AL33" s="66">
        <f t="shared" si="19"/>
        <v>12.13</v>
      </c>
      <c r="AM33" s="66">
        <f t="shared" si="19"/>
        <v>12.9</v>
      </c>
      <c r="AN33" s="66">
        <f t="shared" si="19"/>
        <v>15.27</v>
      </c>
      <c r="AO33" s="66">
        <f t="shared" si="19"/>
        <v>17.649999999999999</v>
      </c>
      <c r="AP33" s="66">
        <f t="shared" si="19"/>
        <v>22.4</v>
      </c>
      <c r="AQ33" s="66">
        <f t="shared" si="19"/>
        <v>8.14</v>
      </c>
      <c r="AR33" s="66">
        <f t="shared" si="19"/>
        <v>1.34</v>
      </c>
      <c r="AT33" s="64" t="str">
        <f t="shared" si="10"/>
        <v>S1</v>
      </c>
      <c r="AU33" s="65" t="str">
        <f t="shared" si="11"/>
        <v>Adelaide</v>
      </c>
      <c r="AV33" s="66">
        <f t="shared" si="25"/>
        <v>8.24</v>
      </c>
      <c r="AW33" s="66">
        <f t="shared" si="25"/>
        <v>9.4</v>
      </c>
      <c r="AX33" s="66">
        <f t="shared" si="25"/>
        <v>10.1</v>
      </c>
      <c r="AY33" s="66">
        <f t="shared" si="20"/>
        <v>10.81</v>
      </c>
      <c r="AZ33" s="66">
        <f t="shared" si="20"/>
        <v>11.62</v>
      </c>
      <c r="BA33" s="66">
        <f t="shared" si="20"/>
        <v>12.44</v>
      </c>
      <c r="BB33" s="66">
        <f t="shared" si="20"/>
        <v>13.23</v>
      </c>
      <c r="BC33" s="66">
        <f t="shared" si="20"/>
        <v>15.66</v>
      </c>
      <c r="BD33" s="66">
        <f t="shared" si="20"/>
        <v>18.100000000000001</v>
      </c>
      <c r="BE33" s="66">
        <f t="shared" si="20"/>
        <v>22.96</v>
      </c>
      <c r="BF33" s="66">
        <f t="shared" si="20"/>
        <v>8.35</v>
      </c>
      <c r="BG33" s="66">
        <f t="shared" si="20"/>
        <v>1.3800000000000001</v>
      </c>
      <c r="BI33" s="64" t="str">
        <f t="shared" si="12"/>
        <v>S1</v>
      </c>
      <c r="BJ33" s="65" t="str">
        <f t="shared" si="13"/>
        <v>Adelaide</v>
      </c>
      <c r="BK33" s="66">
        <f t="shared" si="26"/>
        <v>8.44</v>
      </c>
      <c r="BL33" s="66">
        <f t="shared" si="26"/>
        <v>9.629999999999999</v>
      </c>
      <c r="BM33" s="66">
        <f t="shared" si="26"/>
        <v>10.35</v>
      </c>
      <c r="BN33" s="66">
        <f t="shared" si="21"/>
        <v>11.07</v>
      </c>
      <c r="BO33" s="66">
        <f t="shared" si="21"/>
        <v>11.9</v>
      </c>
      <c r="BP33" s="66">
        <f t="shared" si="21"/>
        <v>12.74</v>
      </c>
      <c r="BQ33" s="66">
        <f t="shared" si="21"/>
        <v>13.549999999999999</v>
      </c>
      <c r="BR33" s="66">
        <f t="shared" si="21"/>
        <v>16.040000000000003</v>
      </c>
      <c r="BS33" s="66">
        <f t="shared" si="21"/>
        <v>18.540000000000003</v>
      </c>
      <c r="BT33" s="66">
        <f t="shared" si="21"/>
        <v>23.52</v>
      </c>
      <c r="BU33" s="66">
        <f t="shared" si="21"/>
        <v>8.5499999999999989</v>
      </c>
      <c r="BV33" s="66">
        <f t="shared" si="21"/>
        <v>1.41</v>
      </c>
      <c r="BX33" s="64" t="str">
        <f t="shared" si="14"/>
        <v>S1</v>
      </c>
      <c r="BY33" s="65" t="str">
        <f t="shared" si="15"/>
        <v>Adelaide</v>
      </c>
      <c r="BZ33" s="66">
        <f t="shared" si="27"/>
        <v>8.64</v>
      </c>
      <c r="CA33" s="66">
        <f t="shared" si="27"/>
        <v>9.86</v>
      </c>
      <c r="CB33" s="66">
        <f t="shared" si="27"/>
        <v>10.59</v>
      </c>
      <c r="CC33" s="66">
        <f t="shared" si="22"/>
        <v>11.34</v>
      </c>
      <c r="CD33" s="66">
        <f t="shared" si="22"/>
        <v>12.18</v>
      </c>
      <c r="CE33" s="66">
        <f t="shared" si="22"/>
        <v>13.04</v>
      </c>
      <c r="CF33" s="66">
        <f t="shared" si="22"/>
        <v>13.87</v>
      </c>
      <c r="CG33" s="66">
        <f t="shared" si="22"/>
        <v>16.420000000000002</v>
      </c>
      <c r="CH33" s="66">
        <f t="shared" si="22"/>
        <v>18.98</v>
      </c>
      <c r="CI33" s="66">
        <f t="shared" si="22"/>
        <v>24.08</v>
      </c>
      <c r="CJ33" s="66">
        <f t="shared" si="22"/>
        <v>8.76</v>
      </c>
      <c r="CK33" s="66">
        <f t="shared" si="22"/>
        <v>1.45</v>
      </c>
      <c r="CM33" s="64" t="str">
        <f t="shared" si="16"/>
        <v>S1</v>
      </c>
      <c r="CN33" s="65" t="str">
        <f t="shared" si="17"/>
        <v>Adelaide</v>
      </c>
      <c r="CO33" s="66">
        <f t="shared" si="28"/>
        <v>8.84</v>
      </c>
      <c r="CP33" s="66">
        <f t="shared" si="28"/>
        <v>10.09</v>
      </c>
      <c r="CQ33" s="66">
        <f t="shared" si="28"/>
        <v>10.84</v>
      </c>
      <c r="CR33" s="66">
        <f t="shared" si="23"/>
        <v>11.6</v>
      </c>
      <c r="CS33" s="66">
        <f t="shared" si="23"/>
        <v>12.47</v>
      </c>
      <c r="CT33" s="66">
        <f t="shared" si="23"/>
        <v>13.35</v>
      </c>
      <c r="CU33" s="66">
        <f t="shared" si="23"/>
        <v>14.19</v>
      </c>
      <c r="CV33" s="66">
        <f t="shared" si="23"/>
        <v>16.8</v>
      </c>
      <c r="CW33" s="66">
        <f t="shared" si="23"/>
        <v>19.420000000000002</v>
      </c>
      <c r="CX33" s="66">
        <f t="shared" si="23"/>
        <v>24.64</v>
      </c>
      <c r="CY33" s="66">
        <f t="shared" si="23"/>
        <v>8.9599999999999991</v>
      </c>
      <c r="CZ33" s="66">
        <f t="shared" si="23"/>
        <v>1.48</v>
      </c>
    </row>
    <row r="34" spans="1:104" ht="15.75" thickBot="1">
      <c r="A34" t="s">
        <v>75</v>
      </c>
      <c r="B34" t="s">
        <v>76</v>
      </c>
      <c r="C34">
        <v>13.52</v>
      </c>
      <c r="D34">
        <v>15.85</v>
      </c>
      <c r="E34">
        <v>17.25</v>
      </c>
      <c r="F34">
        <v>18.64</v>
      </c>
      <c r="G34">
        <v>20.29</v>
      </c>
      <c r="H34">
        <v>21.94</v>
      </c>
      <c r="I34">
        <v>23.54</v>
      </c>
      <c r="J34">
        <v>28.43</v>
      </c>
      <c r="K34">
        <v>33.32</v>
      </c>
      <c r="L34">
        <v>43.1</v>
      </c>
      <c r="M34">
        <v>13.76</v>
      </c>
      <c r="N34">
        <v>4.38</v>
      </c>
      <c r="P34" s="64" t="str">
        <f t="shared" si="6"/>
        <v>S2</v>
      </c>
      <c r="Q34" s="65" t="str">
        <f t="shared" si="7"/>
        <v>SA Country</v>
      </c>
      <c r="R34" s="66">
        <f t="shared" si="18"/>
        <v>13.22</v>
      </c>
      <c r="S34" s="66">
        <f t="shared" si="18"/>
        <v>15.49</v>
      </c>
      <c r="T34" s="66">
        <f t="shared" si="18"/>
        <v>16.860000000000003</v>
      </c>
      <c r="U34" s="66">
        <f t="shared" si="18"/>
        <v>18.220000000000002</v>
      </c>
      <c r="V34" s="66">
        <f t="shared" si="18"/>
        <v>19.830000000000002</v>
      </c>
      <c r="W34" s="66">
        <f t="shared" si="18"/>
        <v>21.450000000000003</v>
      </c>
      <c r="X34" s="66">
        <f t="shared" si="18"/>
        <v>23.01</v>
      </c>
      <c r="Y34" s="66">
        <f t="shared" si="18"/>
        <v>27.790000000000003</v>
      </c>
      <c r="Z34" s="66">
        <f t="shared" si="18"/>
        <v>32.57</v>
      </c>
      <c r="AA34" s="66">
        <f t="shared" si="18"/>
        <v>42.129999999999995</v>
      </c>
      <c r="AB34" s="66">
        <f t="shared" si="18"/>
        <v>13.45</v>
      </c>
      <c r="AC34" s="66">
        <f t="shared" si="18"/>
        <v>4.29</v>
      </c>
      <c r="AE34" s="64" t="str">
        <f t="shared" si="8"/>
        <v>S2</v>
      </c>
      <c r="AF34" s="65" t="str">
        <f t="shared" si="9"/>
        <v>SA Country</v>
      </c>
      <c r="AG34" s="66">
        <f t="shared" si="24"/>
        <v>13.52</v>
      </c>
      <c r="AH34" s="66">
        <f t="shared" si="24"/>
        <v>15.85</v>
      </c>
      <c r="AI34" s="66">
        <f t="shared" si="24"/>
        <v>17.25</v>
      </c>
      <c r="AJ34" s="66">
        <f t="shared" si="19"/>
        <v>18.64</v>
      </c>
      <c r="AK34" s="66">
        <f t="shared" si="19"/>
        <v>20.29</v>
      </c>
      <c r="AL34" s="66">
        <f t="shared" si="19"/>
        <v>21.94</v>
      </c>
      <c r="AM34" s="66">
        <f t="shared" si="19"/>
        <v>23.54</v>
      </c>
      <c r="AN34" s="66">
        <f t="shared" si="19"/>
        <v>28.43</v>
      </c>
      <c r="AO34" s="66">
        <f t="shared" si="19"/>
        <v>33.32</v>
      </c>
      <c r="AP34" s="66">
        <f t="shared" si="19"/>
        <v>43.1</v>
      </c>
      <c r="AQ34" s="66">
        <f t="shared" si="19"/>
        <v>13.76</v>
      </c>
      <c r="AR34" s="66">
        <f t="shared" si="19"/>
        <v>4.38</v>
      </c>
      <c r="AT34" s="64" t="str">
        <f t="shared" si="10"/>
        <v>S2</v>
      </c>
      <c r="AU34" s="65" t="str">
        <f t="shared" si="11"/>
        <v>SA Country</v>
      </c>
      <c r="AV34" s="66">
        <f t="shared" si="25"/>
        <v>13.86</v>
      </c>
      <c r="AW34" s="66">
        <f t="shared" si="25"/>
        <v>16.25</v>
      </c>
      <c r="AX34" s="66">
        <f t="shared" si="25"/>
        <v>17.690000000000001</v>
      </c>
      <c r="AY34" s="66">
        <f t="shared" si="20"/>
        <v>19.110000000000003</v>
      </c>
      <c r="AZ34" s="66">
        <f t="shared" si="20"/>
        <v>20.8</v>
      </c>
      <c r="BA34" s="66">
        <f t="shared" si="20"/>
        <v>22.490000000000002</v>
      </c>
      <c r="BB34" s="66">
        <f t="shared" si="20"/>
        <v>24.130000000000003</v>
      </c>
      <c r="BC34" s="66">
        <f t="shared" si="20"/>
        <v>29.150000000000002</v>
      </c>
      <c r="BD34" s="66">
        <f t="shared" si="20"/>
        <v>34.159999999999997</v>
      </c>
      <c r="BE34" s="66">
        <f t="shared" si="20"/>
        <v>44.18</v>
      </c>
      <c r="BF34" s="66">
        <f t="shared" si="20"/>
        <v>14.11</v>
      </c>
      <c r="BG34" s="66">
        <f t="shared" si="20"/>
        <v>4.49</v>
      </c>
      <c r="BI34" s="64" t="str">
        <f t="shared" si="12"/>
        <v>S2</v>
      </c>
      <c r="BJ34" s="65" t="str">
        <f t="shared" si="13"/>
        <v>SA Country</v>
      </c>
      <c r="BK34" s="66">
        <f t="shared" si="26"/>
        <v>14.2</v>
      </c>
      <c r="BL34" s="66">
        <f t="shared" si="26"/>
        <v>16.650000000000002</v>
      </c>
      <c r="BM34" s="66">
        <f t="shared" si="26"/>
        <v>18.12</v>
      </c>
      <c r="BN34" s="66">
        <f t="shared" si="21"/>
        <v>19.580000000000002</v>
      </c>
      <c r="BO34" s="66">
        <f t="shared" si="21"/>
        <v>21.310000000000002</v>
      </c>
      <c r="BP34" s="66">
        <f t="shared" si="21"/>
        <v>23.040000000000003</v>
      </c>
      <c r="BQ34" s="66">
        <f t="shared" si="21"/>
        <v>24.720000000000002</v>
      </c>
      <c r="BR34" s="66">
        <f t="shared" si="21"/>
        <v>29.860000000000003</v>
      </c>
      <c r="BS34" s="66">
        <f t="shared" si="21"/>
        <v>34.989999999999995</v>
      </c>
      <c r="BT34" s="66">
        <f t="shared" si="21"/>
        <v>45.26</v>
      </c>
      <c r="BU34" s="66">
        <f t="shared" si="21"/>
        <v>14.45</v>
      </c>
      <c r="BV34" s="66">
        <f t="shared" si="21"/>
        <v>4.5999999999999996</v>
      </c>
      <c r="BX34" s="64" t="str">
        <f t="shared" si="14"/>
        <v>S2</v>
      </c>
      <c r="BY34" s="65" t="str">
        <f t="shared" si="15"/>
        <v>SA Country</v>
      </c>
      <c r="BZ34" s="66">
        <f t="shared" si="27"/>
        <v>14.54</v>
      </c>
      <c r="CA34" s="66">
        <f t="shared" si="27"/>
        <v>17.040000000000003</v>
      </c>
      <c r="CB34" s="66">
        <f t="shared" si="27"/>
        <v>18.55</v>
      </c>
      <c r="CC34" s="66">
        <f t="shared" si="22"/>
        <v>20.040000000000003</v>
      </c>
      <c r="CD34" s="66">
        <f t="shared" si="22"/>
        <v>21.82</v>
      </c>
      <c r="CE34" s="66">
        <f t="shared" si="22"/>
        <v>23.59</v>
      </c>
      <c r="CF34" s="66">
        <f t="shared" si="22"/>
        <v>25.310000000000002</v>
      </c>
      <c r="CG34" s="66">
        <f t="shared" si="22"/>
        <v>30.57</v>
      </c>
      <c r="CH34" s="66">
        <f t="shared" si="22"/>
        <v>35.82</v>
      </c>
      <c r="CI34" s="66">
        <f t="shared" si="22"/>
        <v>46.339999999999996</v>
      </c>
      <c r="CJ34" s="66">
        <f t="shared" si="22"/>
        <v>14.799999999999999</v>
      </c>
      <c r="CK34" s="66">
        <f t="shared" si="22"/>
        <v>4.71</v>
      </c>
      <c r="CM34" s="64" t="str">
        <f t="shared" si="16"/>
        <v>S2</v>
      </c>
      <c r="CN34" s="65" t="str">
        <f t="shared" si="17"/>
        <v>SA Country</v>
      </c>
      <c r="CO34" s="66">
        <f t="shared" si="28"/>
        <v>14.879999999999999</v>
      </c>
      <c r="CP34" s="66">
        <f t="shared" si="28"/>
        <v>17.440000000000001</v>
      </c>
      <c r="CQ34" s="66">
        <f t="shared" si="28"/>
        <v>18.98</v>
      </c>
      <c r="CR34" s="66">
        <f t="shared" si="23"/>
        <v>20.51</v>
      </c>
      <c r="CS34" s="66">
        <f t="shared" si="23"/>
        <v>22.32</v>
      </c>
      <c r="CT34" s="66">
        <f t="shared" si="23"/>
        <v>24.14</v>
      </c>
      <c r="CU34" s="66">
        <f t="shared" si="23"/>
        <v>25.900000000000002</v>
      </c>
      <c r="CV34" s="66">
        <f t="shared" si="23"/>
        <v>31.28</v>
      </c>
      <c r="CW34" s="66">
        <f t="shared" si="23"/>
        <v>36.659999999999997</v>
      </c>
      <c r="CX34" s="66">
        <f t="shared" si="23"/>
        <v>47.41</v>
      </c>
      <c r="CY34" s="66">
        <f t="shared" si="23"/>
        <v>15.14</v>
      </c>
      <c r="CZ34" s="66">
        <f t="shared" si="23"/>
        <v>4.8199999999999994</v>
      </c>
    </row>
    <row r="35" spans="1:104" ht="15.75" thickBot="1">
      <c r="A35" t="s">
        <v>77</v>
      </c>
      <c r="B35" t="s">
        <v>78</v>
      </c>
      <c r="C35">
        <v>8.7100000000000009</v>
      </c>
      <c r="D35">
        <v>10.39</v>
      </c>
      <c r="E35">
        <v>11.37</v>
      </c>
      <c r="F35">
        <v>12.36</v>
      </c>
      <c r="G35">
        <v>13.53</v>
      </c>
      <c r="H35">
        <v>14.7</v>
      </c>
      <c r="I35">
        <v>15.88</v>
      </c>
      <c r="J35">
        <v>19.39</v>
      </c>
      <c r="K35">
        <v>22.89</v>
      </c>
      <c r="L35">
        <v>29.9</v>
      </c>
      <c r="M35">
        <v>8.8699999999999992</v>
      </c>
      <c r="N35">
        <v>1.72</v>
      </c>
      <c r="P35" s="64" t="str">
        <f t="shared" si="6"/>
        <v>W0</v>
      </c>
      <c r="Q35" s="65" t="str">
        <f t="shared" si="7"/>
        <v>Perth Metro</v>
      </c>
      <c r="R35" s="66">
        <f t="shared" si="18"/>
        <v>8.52</v>
      </c>
      <c r="S35" s="66">
        <f t="shared" si="18"/>
        <v>10.16</v>
      </c>
      <c r="T35" s="66">
        <f t="shared" si="18"/>
        <v>11.12</v>
      </c>
      <c r="U35" s="66">
        <f t="shared" si="18"/>
        <v>12.08</v>
      </c>
      <c r="V35" s="66">
        <f t="shared" si="18"/>
        <v>13.23</v>
      </c>
      <c r="W35" s="66">
        <f t="shared" si="18"/>
        <v>14.37</v>
      </c>
      <c r="X35" s="66">
        <f t="shared" si="18"/>
        <v>15.52</v>
      </c>
      <c r="Y35" s="66">
        <f t="shared" si="18"/>
        <v>18.950000000000003</v>
      </c>
      <c r="Z35" s="66">
        <f t="shared" si="18"/>
        <v>22.37</v>
      </c>
      <c r="AA35" s="66">
        <f t="shared" si="18"/>
        <v>29.23</v>
      </c>
      <c r="AB35" s="66">
        <f t="shared" si="18"/>
        <v>8.67</v>
      </c>
      <c r="AC35" s="66">
        <f t="shared" si="18"/>
        <v>1.69</v>
      </c>
      <c r="AE35" s="64" t="str">
        <f t="shared" si="8"/>
        <v>W0</v>
      </c>
      <c r="AF35" s="65" t="str">
        <f t="shared" si="9"/>
        <v>Perth Metro</v>
      </c>
      <c r="AG35" s="66">
        <f t="shared" si="24"/>
        <v>8.7100000000000009</v>
      </c>
      <c r="AH35" s="66">
        <f t="shared" si="24"/>
        <v>10.39</v>
      </c>
      <c r="AI35" s="66">
        <f t="shared" si="24"/>
        <v>11.37</v>
      </c>
      <c r="AJ35" s="66">
        <f t="shared" si="19"/>
        <v>12.36</v>
      </c>
      <c r="AK35" s="66">
        <f t="shared" si="19"/>
        <v>13.53</v>
      </c>
      <c r="AL35" s="66">
        <f t="shared" si="19"/>
        <v>14.7</v>
      </c>
      <c r="AM35" s="66">
        <f t="shared" si="19"/>
        <v>15.88</v>
      </c>
      <c r="AN35" s="66">
        <f t="shared" si="19"/>
        <v>19.39</v>
      </c>
      <c r="AO35" s="66">
        <f t="shared" si="19"/>
        <v>22.89</v>
      </c>
      <c r="AP35" s="66">
        <f t="shared" si="19"/>
        <v>29.9</v>
      </c>
      <c r="AQ35" s="66">
        <f t="shared" si="19"/>
        <v>8.8699999999999992</v>
      </c>
      <c r="AR35" s="66">
        <f t="shared" si="19"/>
        <v>1.72</v>
      </c>
      <c r="AT35" s="64" t="str">
        <f t="shared" si="10"/>
        <v>W0</v>
      </c>
      <c r="AU35" s="65" t="str">
        <f t="shared" si="11"/>
        <v>Perth Metro</v>
      </c>
      <c r="AV35" s="66">
        <f t="shared" si="25"/>
        <v>8.93</v>
      </c>
      <c r="AW35" s="66">
        <f t="shared" si="25"/>
        <v>10.65</v>
      </c>
      <c r="AX35" s="66">
        <f t="shared" si="25"/>
        <v>11.66</v>
      </c>
      <c r="AY35" s="66">
        <f t="shared" si="20"/>
        <v>12.67</v>
      </c>
      <c r="AZ35" s="66">
        <f t="shared" si="20"/>
        <v>13.87</v>
      </c>
      <c r="BA35" s="66">
        <f t="shared" si="20"/>
        <v>15.07</v>
      </c>
      <c r="BB35" s="66">
        <f t="shared" si="20"/>
        <v>16.28</v>
      </c>
      <c r="BC35" s="66">
        <f t="shared" si="20"/>
        <v>19.880000000000003</v>
      </c>
      <c r="BD35" s="66">
        <f t="shared" si="20"/>
        <v>23.470000000000002</v>
      </c>
      <c r="BE35" s="66">
        <f t="shared" si="20"/>
        <v>30.650000000000002</v>
      </c>
      <c r="BF35" s="66">
        <f t="shared" si="20"/>
        <v>9.1</v>
      </c>
      <c r="BG35" s="66">
        <f t="shared" si="20"/>
        <v>1.77</v>
      </c>
      <c r="BI35" s="64" t="str">
        <f t="shared" si="12"/>
        <v>W0</v>
      </c>
      <c r="BJ35" s="65" t="str">
        <f t="shared" si="13"/>
        <v>Perth Metro</v>
      </c>
      <c r="BK35" s="66">
        <f t="shared" si="26"/>
        <v>9.15</v>
      </c>
      <c r="BL35" s="66">
        <f t="shared" si="26"/>
        <v>10.91</v>
      </c>
      <c r="BM35" s="66">
        <f t="shared" si="26"/>
        <v>11.94</v>
      </c>
      <c r="BN35" s="66">
        <f t="shared" si="21"/>
        <v>12.98</v>
      </c>
      <c r="BO35" s="66">
        <f t="shared" si="21"/>
        <v>14.209999999999999</v>
      </c>
      <c r="BP35" s="66">
        <f t="shared" si="21"/>
        <v>15.44</v>
      </c>
      <c r="BQ35" s="66">
        <f t="shared" si="21"/>
        <v>16.680000000000003</v>
      </c>
      <c r="BR35" s="66">
        <f t="shared" si="21"/>
        <v>20.360000000000003</v>
      </c>
      <c r="BS35" s="66">
        <f t="shared" si="21"/>
        <v>24.040000000000003</v>
      </c>
      <c r="BT35" s="66">
        <f t="shared" si="21"/>
        <v>31.400000000000002</v>
      </c>
      <c r="BU35" s="66">
        <f t="shared" si="21"/>
        <v>9.32</v>
      </c>
      <c r="BV35" s="66">
        <f t="shared" si="21"/>
        <v>1.81</v>
      </c>
      <c r="BX35" s="64" t="str">
        <f t="shared" si="14"/>
        <v>W0</v>
      </c>
      <c r="BY35" s="65" t="str">
        <f t="shared" si="15"/>
        <v>Perth Metro</v>
      </c>
      <c r="BZ35" s="66">
        <f t="shared" si="27"/>
        <v>9.3699999999999992</v>
      </c>
      <c r="CA35" s="66">
        <f t="shared" si="27"/>
        <v>11.17</v>
      </c>
      <c r="CB35" s="66">
        <f t="shared" si="27"/>
        <v>12.23</v>
      </c>
      <c r="CC35" s="66">
        <f t="shared" si="22"/>
        <v>13.29</v>
      </c>
      <c r="CD35" s="66">
        <f t="shared" si="22"/>
        <v>14.549999999999999</v>
      </c>
      <c r="CE35" s="66">
        <f t="shared" si="22"/>
        <v>15.81</v>
      </c>
      <c r="CF35" s="66">
        <f t="shared" si="22"/>
        <v>17.080000000000002</v>
      </c>
      <c r="CG35" s="66">
        <f t="shared" si="22"/>
        <v>20.85</v>
      </c>
      <c r="CH35" s="66">
        <f t="shared" si="22"/>
        <v>24.610000000000003</v>
      </c>
      <c r="CI35" s="66">
        <f t="shared" si="22"/>
        <v>32.15</v>
      </c>
      <c r="CJ35" s="66">
        <f t="shared" si="22"/>
        <v>9.5399999999999991</v>
      </c>
      <c r="CK35" s="66">
        <f t="shared" si="22"/>
        <v>1.85</v>
      </c>
      <c r="CM35" s="64" t="str">
        <f t="shared" si="16"/>
        <v>W0</v>
      </c>
      <c r="CN35" s="65" t="str">
        <f t="shared" si="17"/>
        <v>Perth Metro</v>
      </c>
      <c r="CO35" s="66">
        <f t="shared" si="28"/>
        <v>9.59</v>
      </c>
      <c r="CP35" s="66">
        <f t="shared" si="28"/>
        <v>11.43</v>
      </c>
      <c r="CQ35" s="66">
        <f t="shared" si="28"/>
        <v>12.51</v>
      </c>
      <c r="CR35" s="66">
        <f t="shared" si="23"/>
        <v>13.6</v>
      </c>
      <c r="CS35" s="66">
        <f t="shared" si="23"/>
        <v>14.89</v>
      </c>
      <c r="CT35" s="66">
        <f t="shared" si="23"/>
        <v>16.170000000000002</v>
      </c>
      <c r="CU35" s="66">
        <f t="shared" si="23"/>
        <v>17.470000000000002</v>
      </c>
      <c r="CV35" s="66">
        <f t="shared" si="23"/>
        <v>21.330000000000002</v>
      </c>
      <c r="CW35" s="66">
        <f t="shared" si="23"/>
        <v>25.180000000000003</v>
      </c>
      <c r="CX35" s="66">
        <f t="shared" si="23"/>
        <v>32.89</v>
      </c>
      <c r="CY35" s="66">
        <f t="shared" si="23"/>
        <v>9.76</v>
      </c>
      <c r="CZ35" s="66">
        <f t="shared" si="23"/>
        <v>1.9</v>
      </c>
    </row>
    <row r="36" spans="1:104" ht="15.75" thickBot="1">
      <c r="A36" t="s">
        <v>79</v>
      </c>
      <c r="B36" t="s">
        <v>80</v>
      </c>
      <c r="C36">
        <v>9.9600000000000009</v>
      </c>
      <c r="D36">
        <v>12.67</v>
      </c>
      <c r="E36">
        <v>14.31</v>
      </c>
      <c r="F36">
        <v>15.95</v>
      </c>
      <c r="G36">
        <v>17.829999999999998</v>
      </c>
      <c r="H36">
        <v>19.72</v>
      </c>
      <c r="I36">
        <v>21.63</v>
      </c>
      <c r="J36">
        <v>27.33</v>
      </c>
      <c r="K36">
        <v>33.03</v>
      </c>
      <c r="L36">
        <v>44.43</v>
      </c>
      <c r="M36">
        <v>10.23</v>
      </c>
      <c r="N36">
        <v>2.4500000000000002</v>
      </c>
      <c r="P36" s="64" t="str">
        <f t="shared" si="6"/>
        <v>W1</v>
      </c>
      <c r="Q36" s="65" t="str">
        <f t="shared" si="7"/>
        <v>Perth</v>
      </c>
      <c r="R36" s="66">
        <f t="shared" si="18"/>
        <v>9.74</v>
      </c>
      <c r="S36" s="66">
        <f t="shared" si="18"/>
        <v>12.39</v>
      </c>
      <c r="T36" s="66">
        <f t="shared" si="18"/>
        <v>13.99</v>
      </c>
      <c r="U36" s="66">
        <f t="shared" si="18"/>
        <v>15.59</v>
      </c>
      <c r="V36" s="66">
        <f t="shared" si="18"/>
        <v>17.430000000000003</v>
      </c>
      <c r="W36" s="66">
        <f t="shared" si="18"/>
        <v>19.28</v>
      </c>
      <c r="X36" s="66">
        <f t="shared" si="18"/>
        <v>21.14</v>
      </c>
      <c r="Y36" s="66">
        <f t="shared" si="18"/>
        <v>26.71</v>
      </c>
      <c r="Z36" s="66">
        <f t="shared" si="18"/>
        <v>32.28</v>
      </c>
      <c r="AA36" s="66">
        <f t="shared" si="18"/>
        <v>43.43</v>
      </c>
      <c r="AB36" s="66">
        <f t="shared" si="18"/>
        <v>10</v>
      </c>
      <c r="AC36" s="66">
        <f t="shared" si="18"/>
        <v>2.4</v>
      </c>
      <c r="AE36" s="64" t="str">
        <f t="shared" si="8"/>
        <v>W1</v>
      </c>
      <c r="AF36" s="65" t="str">
        <f t="shared" si="9"/>
        <v>Perth</v>
      </c>
      <c r="AG36" s="66">
        <f t="shared" si="24"/>
        <v>9.9600000000000009</v>
      </c>
      <c r="AH36" s="66">
        <f t="shared" si="24"/>
        <v>12.67</v>
      </c>
      <c r="AI36" s="66">
        <f t="shared" si="24"/>
        <v>14.31</v>
      </c>
      <c r="AJ36" s="66">
        <f t="shared" si="19"/>
        <v>15.95</v>
      </c>
      <c r="AK36" s="66">
        <f t="shared" si="19"/>
        <v>17.829999999999998</v>
      </c>
      <c r="AL36" s="66">
        <f t="shared" si="19"/>
        <v>19.72</v>
      </c>
      <c r="AM36" s="66">
        <f t="shared" si="19"/>
        <v>21.63</v>
      </c>
      <c r="AN36" s="66">
        <f t="shared" si="19"/>
        <v>27.33</v>
      </c>
      <c r="AO36" s="66">
        <f t="shared" si="19"/>
        <v>33.03</v>
      </c>
      <c r="AP36" s="66">
        <f t="shared" si="19"/>
        <v>44.43</v>
      </c>
      <c r="AQ36" s="66">
        <f t="shared" si="19"/>
        <v>10.23</v>
      </c>
      <c r="AR36" s="66">
        <f t="shared" si="19"/>
        <v>2.4500000000000002</v>
      </c>
      <c r="AT36" s="64" t="str">
        <f t="shared" si="10"/>
        <v>W1</v>
      </c>
      <c r="AU36" s="65" t="str">
        <f t="shared" si="11"/>
        <v>Perth</v>
      </c>
      <c r="AV36" s="66">
        <f t="shared" si="25"/>
        <v>10.209999999999999</v>
      </c>
      <c r="AW36" s="66">
        <f t="shared" si="25"/>
        <v>12.99</v>
      </c>
      <c r="AX36" s="66">
        <f t="shared" si="25"/>
        <v>14.67</v>
      </c>
      <c r="AY36" s="66">
        <f t="shared" si="20"/>
        <v>16.350000000000001</v>
      </c>
      <c r="AZ36" s="66">
        <f t="shared" si="20"/>
        <v>18.28</v>
      </c>
      <c r="BA36" s="66">
        <f t="shared" si="20"/>
        <v>20.220000000000002</v>
      </c>
      <c r="BB36" s="66">
        <f t="shared" si="20"/>
        <v>22.180000000000003</v>
      </c>
      <c r="BC36" s="66">
        <f t="shared" si="20"/>
        <v>28.020000000000003</v>
      </c>
      <c r="BD36" s="66">
        <f t="shared" si="20"/>
        <v>33.86</v>
      </c>
      <c r="BE36" s="66">
        <f t="shared" si="20"/>
        <v>45.55</v>
      </c>
      <c r="BF36" s="66">
        <f t="shared" si="20"/>
        <v>10.49</v>
      </c>
      <c r="BG36" s="66">
        <f t="shared" si="20"/>
        <v>2.5199999999999996</v>
      </c>
      <c r="BI36" s="64" t="str">
        <f t="shared" si="12"/>
        <v>W1</v>
      </c>
      <c r="BJ36" s="65" t="str">
        <f t="shared" si="13"/>
        <v>Perth</v>
      </c>
      <c r="BK36" s="66">
        <f t="shared" si="26"/>
        <v>10.459999999999999</v>
      </c>
      <c r="BL36" s="66">
        <f t="shared" si="26"/>
        <v>13.31</v>
      </c>
      <c r="BM36" s="66">
        <f t="shared" si="26"/>
        <v>15.03</v>
      </c>
      <c r="BN36" s="66">
        <f t="shared" si="21"/>
        <v>16.75</v>
      </c>
      <c r="BO36" s="66">
        <f t="shared" si="21"/>
        <v>18.73</v>
      </c>
      <c r="BP36" s="66">
        <f t="shared" si="21"/>
        <v>20.71</v>
      </c>
      <c r="BQ36" s="66">
        <f t="shared" si="21"/>
        <v>22.720000000000002</v>
      </c>
      <c r="BR36" s="66">
        <f t="shared" si="21"/>
        <v>28.700000000000003</v>
      </c>
      <c r="BS36" s="66">
        <f t="shared" si="21"/>
        <v>34.69</v>
      </c>
      <c r="BT36" s="66">
        <f t="shared" si="21"/>
        <v>46.66</v>
      </c>
      <c r="BU36" s="66">
        <f t="shared" si="21"/>
        <v>10.75</v>
      </c>
      <c r="BV36" s="66">
        <f t="shared" si="21"/>
        <v>2.5799999999999996</v>
      </c>
      <c r="BX36" s="64" t="str">
        <f t="shared" si="14"/>
        <v>W1</v>
      </c>
      <c r="BY36" s="65" t="str">
        <f t="shared" si="15"/>
        <v>Perth</v>
      </c>
      <c r="BZ36" s="66">
        <f t="shared" si="27"/>
        <v>10.709999999999999</v>
      </c>
      <c r="CA36" s="66">
        <f t="shared" si="27"/>
        <v>13.629999999999999</v>
      </c>
      <c r="CB36" s="66">
        <f t="shared" si="27"/>
        <v>15.39</v>
      </c>
      <c r="CC36" s="66">
        <f t="shared" si="22"/>
        <v>17.150000000000002</v>
      </c>
      <c r="CD36" s="66">
        <f t="shared" si="22"/>
        <v>19.170000000000002</v>
      </c>
      <c r="CE36" s="66">
        <f t="shared" si="22"/>
        <v>21.200000000000003</v>
      </c>
      <c r="CF36" s="66">
        <f t="shared" si="22"/>
        <v>23.26</v>
      </c>
      <c r="CG36" s="66">
        <f t="shared" si="22"/>
        <v>29.380000000000003</v>
      </c>
      <c r="CH36" s="66">
        <f t="shared" si="22"/>
        <v>35.51</v>
      </c>
      <c r="CI36" s="66">
        <f t="shared" si="22"/>
        <v>47.769999999999996</v>
      </c>
      <c r="CJ36" s="66">
        <f t="shared" si="22"/>
        <v>11</v>
      </c>
      <c r="CK36" s="66">
        <f t="shared" si="22"/>
        <v>2.6399999999999997</v>
      </c>
      <c r="CM36" s="64" t="str">
        <f t="shared" si="16"/>
        <v>W1</v>
      </c>
      <c r="CN36" s="65" t="str">
        <f t="shared" si="17"/>
        <v>Perth</v>
      </c>
      <c r="CO36" s="66">
        <f t="shared" si="28"/>
        <v>10.959999999999999</v>
      </c>
      <c r="CP36" s="66">
        <f t="shared" si="28"/>
        <v>13.94</v>
      </c>
      <c r="CQ36" s="66">
        <f t="shared" si="28"/>
        <v>15.75</v>
      </c>
      <c r="CR36" s="66">
        <f t="shared" si="23"/>
        <v>17.55</v>
      </c>
      <c r="CS36" s="66">
        <f t="shared" si="23"/>
        <v>19.62</v>
      </c>
      <c r="CT36" s="66">
        <f t="shared" si="23"/>
        <v>21.700000000000003</v>
      </c>
      <c r="CU36" s="66">
        <f t="shared" si="23"/>
        <v>23.8</v>
      </c>
      <c r="CV36" s="66">
        <f t="shared" si="23"/>
        <v>30.07</v>
      </c>
      <c r="CW36" s="66">
        <f t="shared" si="23"/>
        <v>36.339999999999996</v>
      </c>
      <c r="CX36" s="66">
        <f t="shared" si="23"/>
        <v>48.879999999999995</v>
      </c>
      <c r="CY36" s="66">
        <f t="shared" si="23"/>
        <v>11.26</v>
      </c>
      <c r="CZ36" s="66">
        <f t="shared" si="23"/>
        <v>2.6999999999999997</v>
      </c>
    </row>
    <row r="37" spans="1:104" ht="15.75" thickBot="1">
      <c r="A37" t="s">
        <v>81</v>
      </c>
      <c r="B37" t="s">
        <v>82</v>
      </c>
      <c r="C37">
        <v>14.07</v>
      </c>
      <c r="D37">
        <v>18.260000000000002</v>
      </c>
      <c r="E37">
        <v>20.78</v>
      </c>
      <c r="F37">
        <v>23.3</v>
      </c>
      <c r="G37">
        <v>26.24</v>
      </c>
      <c r="H37">
        <v>29.18</v>
      </c>
      <c r="I37">
        <v>32.130000000000003</v>
      </c>
      <c r="J37">
        <v>40.950000000000003</v>
      </c>
      <c r="K37">
        <v>49.77</v>
      </c>
      <c r="L37">
        <v>67.41</v>
      </c>
      <c r="M37">
        <v>14.49</v>
      </c>
      <c r="N37">
        <v>5.69</v>
      </c>
      <c r="P37" s="64" t="str">
        <f t="shared" si="6"/>
        <v>W2</v>
      </c>
      <c r="Q37" s="65" t="str">
        <f t="shared" si="7"/>
        <v>WA Country South</v>
      </c>
      <c r="R37" s="66">
        <f t="shared" si="18"/>
        <v>13.76</v>
      </c>
      <c r="S37" s="66">
        <f t="shared" si="18"/>
        <v>17.850000000000001</v>
      </c>
      <c r="T37" s="66">
        <f t="shared" si="18"/>
        <v>20.310000000000002</v>
      </c>
      <c r="U37" s="66">
        <f t="shared" si="18"/>
        <v>22.78</v>
      </c>
      <c r="V37" s="66">
        <f t="shared" si="18"/>
        <v>25.650000000000002</v>
      </c>
      <c r="W37" s="66">
        <f t="shared" si="18"/>
        <v>28.520000000000003</v>
      </c>
      <c r="X37" s="66">
        <f t="shared" si="18"/>
        <v>31.400000000000002</v>
      </c>
      <c r="Y37" s="66">
        <f t="shared" si="18"/>
        <v>40.019999999999996</v>
      </c>
      <c r="Z37" s="66">
        <f t="shared" si="18"/>
        <v>48.64</v>
      </c>
      <c r="AA37" s="66">
        <f t="shared" si="18"/>
        <v>65.88000000000001</v>
      </c>
      <c r="AB37" s="66">
        <f t="shared" si="18"/>
        <v>14.17</v>
      </c>
      <c r="AC37" s="66">
        <f t="shared" si="18"/>
        <v>5.5699999999999994</v>
      </c>
      <c r="AE37" s="64" t="str">
        <f t="shared" si="8"/>
        <v>W2</v>
      </c>
      <c r="AF37" s="65" t="str">
        <f t="shared" si="9"/>
        <v>WA Country South</v>
      </c>
      <c r="AG37" s="66">
        <f t="shared" si="24"/>
        <v>14.07</v>
      </c>
      <c r="AH37" s="66">
        <f t="shared" si="24"/>
        <v>18.260000000000002</v>
      </c>
      <c r="AI37" s="66">
        <f t="shared" si="24"/>
        <v>20.78</v>
      </c>
      <c r="AJ37" s="66">
        <f t="shared" si="19"/>
        <v>23.3</v>
      </c>
      <c r="AK37" s="66">
        <f t="shared" si="19"/>
        <v>26.24</v>
      </c>
      <c r="AL37" s="66">
        <f t="shared" si="19"/>
        <v>29.18</v>
      </c>
      <c r="AM37" s="66">
        <f t="shared" si="19"/>
        <v>32.130000000000003</v>
      </c>
      <c r="AN37" s="66">
        <f t="shared" si="19"/>
        <v>40.950000000000003</v>
      </c>
      <c r="AO37" s="66">
        <f t="shared" si="19"/>
        <v>49.77</v>
      </c>
      <c r="AP37" s="66">
        <f t="shared" si="19"/>
        <v>67.41</v>
      </c>
      <c r="AQ37" s="66">
        <f t="shared" si="19"/>
        <v>14.49</v>
      </c>
      <c r="AR37" s="66">
        <f t="shared" si="19"/>
        <v>5.69</v>
      </c>
      <c r="AT37" s="64" t="str">
        <f t="shared" si="10"/>
        <v>W2</v>
      </c>
      <c r="AU37" s="65" t="str">
        <f t="shared" si="11"/>
        <v>WA Country South</v>
      </c>
      <c r="AV37" s="66">
        <f t="shared" si="25"/>
        <v>14.43</v>
      </c>
      <c r="AW37" s="66">
        <f t="shared" si="25"/>
        <v>18.720000000000002</v>
      </c>
      <c r="AX37" s="66">
        <f t="shared" si="25"/>
        <v>21.3</v>
      </c>
      <c r="AY37" s="66">
        <f t="shared" si="20"/>
        <v>23.89</v>
      </c>
      <c r="AZ37" s="66">
        <f t="shared" si="20"/>
        <v>26.900000000000002</v>
      </c>
      <c r="BA37" s="66">
        <f t="shared" si="20"/>
        <v>29.91</v>
      </c>
      <c r="BB37" s="66">
        <f t="shared" si="20"/>
        <v>32.94</v>
      </c>
      <c r="BC37" s="66">
        <f t="shared" si="20"/>
        <v>41.98</v>
      </c>
      <c r="BD37" s="66">
        <f t="shared" si="20"/>
        <v>51.019999999999996</v>
      </c>
      <c r="BE37" s="66">
        <f t="shared" si="20"/>
        <v>69.100000000000009</v>
      </c>
      <c r="BF37" s="66">
        <f t="shared" si="20"/>
        <v>14.86</v>
      </c>
      <c r="BG37" s="66">
        <f t="shared" si="20"/>
        <v>5.84</v>
      </c>
      <c r="BI37" s="64" t="str">
        <f t="shared" si="12"/>
        <v>W2</v>
      </c>
      <c r="BJ37" s="65" t="str">
        <f t="shared" si="13"/>
        <v>WA Country South</v>
      </c>
      <c r="BK37" s="66">
        <f t="shared" si="26"/>
        <v>14.78</v>
      </c>
      <c r="BL37" s="66">
        <f t="shared" si="26"/>
        <v>19.180000000000003</v>
      </c>
      <c r="BM37" s="66">
        <f t="shared" si="26"/>
        <v>21.82</v>
      </c>
      <c r="BN37" s="66">
        <f t="shared" si="21"/>
        <v>24.470000000000002</v>
      </c>
      <c r="BO37" s="66">
        <f t="shared" si="21"/>
        <v>27.560000000000002</v>
      </c>
      <c r="BP37" s="66">
        <f t="shared" si="21"/>
        <v>30.64</v>
      </c>
      <c r="BQ37" s="66">
        <f t="shared" si="21"/>
        <v>33.739999999999995</v>
      </c>
      <c r="BR37" s="66">
        <f t="shared" si="21"/>
        <v>43</v>
      </c>
      <c r="BS37" s="66">
        <f t="shared" si="21"/>
        <v>52.26</v>
      </c>
      <c r="BT37" s="66">
        <f t="shared" si="21"/>
        <v>70.790000000000006</v>
      </c>
      <c r="BU37" s="66">
        <f t="shared" si="21"/>
        <v>15.22</v>
      </c>
      <c r="BV37" s="66">
        <f t="shared" si="21"/>
        <v>5.9799999999999995</v>
      </c>
      <c r="BX37" s="64" t="str">
        <f t="shared" si="14"/>
        <v>W2</v>
      </c>
      <c r="BY37" s="65" t="str">
        <f t="shared" si="15"/>
        <v>WA Country South</v>
      </c>
      <c r="BZ37" s="66">
        <f t="shared" si="27"/>
        <v>15.129999999999999</v>
      </c>
      <c r="CA37" s="66">
        <f t="shared" si="27"/>
        <v>19.630000000000003</v>
      </c>
      <c r="CB37" s="66">
        <f t="shared" si="27"/>
        <v>22.34</v>
      </c>
      <c r="CC37" s="66">
        <f t="shared" si="22"/>
        <v>25.05</v>
      </c>
      <c r="CD37" s="66">
        <f t="shared" si="22"/>
        <v>28.21</v>
      </c>
      <c r="CE37" s="66">
        <f t="shared" si="22"/>
        <v>31.37</v>
      </c>
      <c r="CF37" s="66">
        <f t="shared" si="22"/>
        <v>34.54</v>
      </c>
      <c r="CG37" s="66">
        <f t="shared" si="22"/>
        <v>44.03</v>
      </c>
      <c r="CH37" s="66">
        <f t="shared" si="22"/>
        <v>53.51</v>
      </c>
      <c r="CI37" s="66">
        <f t="shared" si="22"/>
        <v>72.47</v>
      </c>
      <c r="CJ37" s="66">
        <f t="shared" si="22"/>
        <v>15.58</v>
      </c>
      <c r="CK37" s="66">
        <f t="shared" si="22"/>
        <v>6.12</v>
      </c>
      <c r="CM37" s="64" t="str">
        <f t="shared" si="16"/>
        <v>W2</v>
      </c>
      <c r="CN37" s="65" t="str">
        <f t="shared" si="17"/>
        <v>WA Country South</v>
      </c>
      <c r="CO37" s="66">
        <f t="shared" si="28"/>
        <v>15.48</v>
      </c>
      <c r="CP37" s="66">
        <f t="shared" si="28"/>
        <v>20.09</v>
      </c>
      <c r="CQ37" s="66">
        <f t="shared" si="28"/>
        <v>22.860000000000003</v>
      </c>
      <c r="CR37" s="66">
        <f t="shared" si="23"/>
        <v>25.63</v>
      </c>
      <c r="CS37" s="66">
        <f t="shared" si="23"/>
        <v>28.87</v>
      </c>
      <c r="CT37" s="66">
        <f t="shared" si="23"/>
        <v>32.1</v>
      </c>
      <c r="CU37" s="66">
        <f t="shared" si="23"/>
        <v>35.35</v>
      </c>
      <c r="CV37" s="66">
        <f t="shared" si="23"/>
        <v>45.05</v>
      </c>
      <c r="CW37" s="66">
        <f t="shared" si="23"/>
        <v>54.75</v>
      </c>
      <c r="CX37" s="66">
        <f t="shared" si="23"/>
        <v>74.160000000000011</v>
      </c>
      <c r="CY37" s="66">
        <f t="shared" si="23"/>
        <v>15.94</v>
      </c>
      <c r="CZ37" s="66">
        <f t="shared" si="23"/>
        <v>6.26</v>
      </c>
    </row>
    <row r="38" spans="1:104" ht="15.75" thickBot="1">
      <c r="A38" t="s">
        <v>83</v>
      </c>
      <c r="B38" t="s">
        <v>84</v>
      </c>
      <c r="C38">
        <v>14.07</v>
      </c>
      <c r="D38">
        <v>18.260000000000002</v>
      </c>
      <c r="E38">
        <v>20.78</v>
      </c>
      <c r="F38">
        <v>23.3</v>
      </c>
      <c r="G38">
        <v>26.24</v>
      </c>
      <c r="H38">
        <v>29.18</v>
      </c>
      <c r="I38">
        <v>32.130000000000003</v>
      </c>
      <c r="J38">
        <v>40.950000000000003</v>
      </c>
      <c r="K38">
        <v>49.77</v>
      </c>
      <c r="L38">
        <v>67.41</v>
      </c>
      <c r="M38">
        <v>14.49</v>
      </c>
      <c r="N38">
        <v>5.69</v>
      </c>
      <c r="P38" s="64" t="str">
        <f t="shared" si="6"/>
        <v>W3</v>
      </c>
      <c r="Q38" s="65" t="str">
        <f t="shared" si="7"/>
        <v>WA Country North</v>
      </c>
      <c r="R38" s="66">
        <f t="shared" si="18"/>
        <v>13.76</v>
      </c>
      <c r="S38" s="66">
        <f t="shared" si="18"/>
        <v>17.850000000000001</v>
      </c>
      <c r="T38" s="66">
        <f t="shared" si="18"/>
        <v>20.310000000000002</v>
      </c>
      <c r="U38" s="66">
        <f t="shared" si="18"/>
        <v>22.78</v>
      </c>
      <c r="V38" s="66">
        <f t="shared" si="18"/>
        <v>25.650000000000002</v>
      </c>
      <c r="W38" s="66">
        <f t="shared" si="18"/>
        <v>28.520000000000003</v>
      </c>
      <c r="X38" s="66">
        <f t="shared" si="18"/>
        <v>31.400000000000002</v>
      </c>
      <c r="Y38" s="66">
        <f t="shared" si="18"/>
        <v>40.019999999999996</v>
      </c>
      <c r="Z38" s="66">
        <f t="shared" si="18"/>
        <v>48.64</v>
      </c>
      <c r="AA38" s="66">
        <f t="shared" si="18"/>
        <v>65.88000000000001</v>
      </c>
      <c r="AB38" s="66">
        <f t="shared" si="18"/>
        <v>14.17</v>
      </c>
      <c r="AC38" s="66">
        <f t="shared" si="18"/>
        <v>5.5699999999999994</v>
      </c>
      <c r="AE38" s="64" t="str">
        <f t="shared" si="8"/>
        <v>W3</v>
      </c>
      <c r="AF38" s="65" t="str">
        <f t="shared" si="9"/>
        <v>WA Country North</v>
      </c>
      <c r="AG38" s="66">
        <f t="shared" si="24"/>
        <v>14.07</v>
      </c>
      <c r="AH38" s="66">
        <f t="shared" si="24"/>
        <v>18.260000000000002</v>
      </c>
      <c r="AI38" s="66">
        <f t="shared" si="24"/>
        <v>20.78</v>
      </c>
      <c r="AJ38" s="66">
        <f t="shared" si="19"/>
        <v>23.3</v>
      </c>
      <c r="AK38" s="66">
        <f t="shared" si="19"/>
        <v>26.24</v>
      </c>
      <c r="AL38" s="66">
        <f t="shared" si="19"/>
        <v>29.18</v>
      </c>
      <c r="AM38" s="66">
        <f t="shared" si="19"/>
        <v>32.130000000000003</v>
      </c>
      <c r="AN38" s="66">
        <f t="shared" si="19"/>
        <v>40.950000000000003</v>
      </c>
      <c r="AO38" s="66">
        <f t="shared" si="19"/>
        <v>49.77</v>
      </c>
      <c r="AP38" s="66">
        <f t="shared" si="19"/>
        <v>67.41</v>
      </c>
      <c r="AQ38" s="66">
        <f t="shared" si="19"/>
        <v>14.49</v>
      </c>
      <c r="AR38" s="66">
        <f t="shared" si="19"/>
        <v>5.69</v>
      </c>
      <c r="AT38" s="64" t="str">
        <f t="shared" si="10"/>
        <v>W3</v>
      </c>
      <c r="AU38" s="65" t="str">
        <f t="shared" si="11"/>
        <v>WA Country North</v>
      </c>
      <c r="AV38" s="66">
        <f t="shared" si="25"/>
        <v>14.43</v>
      </c>
      <c r="AW38" s="66">
        <f t="shared" si="25"/>
        <v>18.720000000000002</v>
      </c>
      <c r="AX38" s="66">
        <f t="shared" si="25"/>
        <v>21.3</v>
      </c>
      <c r="AY38" s="66">
        <f t="shared" si="20"/>
        <v>23.89</v>
      </c>
      <c r="AZ38" s="66">
        <f t="shared" si="20"/>
        <v>26.900000000000002</v>
      </c>
      <c r="BA38" s="66">
        <f t="shared" si="20"/>
        <v>29.91</v>
      </c>
      <c r="BB38" s="66">
        <f t="shared" si="20"/>
        <v>32.94</v>
      </c>
      <c r="BC38" s="66">
        <f t="shared" si="20"/>
        <v>41.98</v>
      </c>
      <c r="BD38" s="66">
        <f t="shared" si="20"/>
        <v>51.019999999999996</v>
      </c>
      <c r="BE38" s="66">
        <f t="shared" si="20"/>
        <v>69.100000000000009</v>
      </c>
      <c r="BF38" s="66">
        <f t="shared" si="20"/>
        <v>14.86</v>
      </c>
      <c r="BG38" s="66">
        <f t="shared" si="20"/>
        <v>5.84</v>
      </c>
      <c r="BI38" s="64" t="str">
        <f t="shared" si="12"/>
        <v>W3</v>
      </c>
      <c r="BJ38" s="65" t="str">
        <f t="shared" si="13"/>
        <v>WA Country North</v>
      </c>
      <c r="BK38" s="66">
        <f t="shared" si="26"/>
        <v>14.78</v>
      </c>
      <c r="BL38" s="66">
        <f t="shared" si="26"/>
        <v>19.180000000000003</v>
      </c>
      <c r="BM38" s="66">
        <f t="shared" si="26"/>
        <v>21.82</v>
      </c>
      <c r="BN38" s="66">
        <f t="shared" si="21"/>
        <v>24.470000000000002</v>
      </c>
      <c r="BO38" s="66">
        <f t="shared" si="21"/>
        <v>27.560000000000002</v>
      </c>
      <c r="BP38" s="66">
        <f t="shared" si="21"/>
        <v>30.64</v>
      </c>
      <c r="BQ38" s="66">
        <f t="shared" si="21"/>
        <v>33.739999999999995</v>
      </c>
      <c r="BR38" s="66">
        <f t="shared" si="21"/>
        <v>43</v>
      </c>
      <c r="BS38" s="66">
        <f t="shared" si="21"/>
        <v>52.26</v>
      </c>
      <c r="BT38" s="66">
        <f t="shared" si="21"/>
        <v>70.790000000000006</v>
      </c>
      <c r="BU38" s="66">
        <f t="shared" si="21"/>
        <v>15.22</v>
      </c>
      <c r="BV38" s="66">
        <f t="shared" si="21"/>
        <v>5.9799999999999995</v>
      </c>
      <c r="BX38" s="64" t="str">
        <f t="shared" si="14"/>
        <v>W3</v>
      </c>
      <c r="BY38" s="65" t="str">
        <f t="shared" si="15"/>
        <v>WA Country North</v>
      </c>
      <c r="BZ38" s="66">
        <f t="shared" si="27"/>
        <v>15.129999999999999</v>
      </c>
      <c r="CA38" s="66">
        <f t="shared" si="27"/>
        <v>19.630000000000003</v>
      </c>
      <c r="CB38" s="66">
        <f t="shared" si="27"/>
        <v>22.34</v>
      </c>
      <c r="CC38" s="66">
        <f t="shared" si="22"/>
        <v>25.05</v>
      </c>
      <c r="CD38" s="66">
        <f t="shared" si="22"/>
        <v>28.21</v>
      </c>
      <c r="CE38" s="66">
        <f t="shared" si="22"/>
        <v>31.37</v>
      </c>
      <c r="CF38" s="66">
        <f t="shared" si="22"/>
        <v>34.54</v>
      </c>
      <c r="CG38" s="66">
        <f t="shared" si="22"/>
        <v>44.03</v>
      </c>
      <c r="CH38" s="66">
        <f t="shared" si="22"/>
        <v>53.51</v>
      </c>
      <c r="CI38" s="66">
        <f t="shared" si="22"/>
        <v>72.47</v>
      </c>
      <c r="CJ38" s="66">
        <f t="shared" si="22"/>
        <v>15.58</v>
      </c>
      <c r="CK38" s="66">
        <f t="shared" si="22"/>
        <v>6.12</v>
      </c>
      <c r="CM38" s="64" t="str">
        <f t="shared" si="16"/>
        <v>W3</v>
      </c>
      <c r="CN38" s="65" t="str">
        <f t="shared" si="17"/>
        <v>WA Country North</v>
      </c>
      <c r="CO38" s="66">
        <f t="shared" si="28"/>
        <v>15.48</v>
      </c>
      <c r="CP38" s="66">
        <f t="shared" si="28"/>
        <v>20.09</v>
      </c>
      <c r="CQ38" s="66">
        <f t="shared" si="28"/>
        <v>22.860000000000003</v>
      </c>
      <c r="CR38" s="66">
        <f t="shared" si="23"/>
        <v>25.63</v>
      </c>
      <c r="CS38" s="66">
        <f t="shared" si="23"/>
        <v>28.87</v>
      </c>
      <c r="CT38" s="66">
        <f t="shared" si="23"/>
        <v>32.1</v>
      </c>
      <c r="CU38" s="66">
        <f t="shared" si="23"/>
        <v>35.35</v>
      </c>
      <c r="CV38" s="66">
        <f t="shared" si="23"/>
        <v>45.05</v>
      </c>
      <c r="CW38" s="66">
        <f t="shared" si="23"/>
        <v>54.75</v>
      </c>
      <c r="CX38" s="66">
        <f t="shared" si="23"/>
        <v>74.160000000000011</v>
      </c>
      <c r="CY38" s="66">
        <f t="shared" si="23"/>
        <v>15.94</v>
      </c>
      <c r="CZ38" s="66">
        <f t="shared" si="23"/>
        <v>6.26</v>
      </c>
    </row>
    <row r="39" spans="1:104" ht="15.75" thickBot="1">
      <c r="A39" t="s">
        <v>85</v>
      </c>
      <c r="B39" t="s">
        <v>86</v>
      </c>
      <c r="C39">
        <v>8.0299999999999994</v>
      </c>
      <c r="D39">
        <v>9.17</v>
      </c>
      <c r="E39">
        <v>9.85</v>
      </c>
      <c r="F39">
        <v>10.54</v>
      </c>
      <c r="G39">
        <v>11.33</v>
      </c>
      <c r="H39">
        <v>12.13</v>
      </c>
      <c r="I39">
        <v>12.9</v>
      </c>
      <c r="J39">
        <v>15.27</v>
      </c>
      <c r="K39">
        <v>17.649999999999999</v>
      </c>
      <c r="L39">
        <v>22.4</v>
      </c>
      <c r="M39">
        <v>8.14</v>
      </c>
      <c r="N39">
        <v>1.34</v>
      </c>
      <c r="P39" s="64" t="str">
        <f t="shared" si="6"/>
        <v>T0</v>
      </c>
      <c r="Q39" s="65" t="str">
        <f t="shared" si="7"/>
        <v>Tasmania Select</v>
      </c>
      <c r="R39" s="66">
        <f t="shared" si="18"/>
        <v>7.85</v>
      </c>
      <c r="S39" s="66">
        <f t="shared" si="18"/>
        <v>8.9700000000000006</v>
      </c>
      <c r="T39" s="66">
        <f t="shared" si="18"/>
        <v>9.629999999999999</v>
      </c>
      <c r="U39" s="66">
        <f t="shared" si="18"/>
        <v>10.31</v>
      </c>
      <c r="V39" s="66">
        <f t="shared" si="18"/>
        <v>11.08</v>
      </c>
      <c r="W39" s="66">
        <f t="shared" si="18"/>
        <v>11.86</v>
      </c>
      <c r="X39" s="66">
        <f t="shared" si="18"/>
        <v>12.61</v>
      </c>
      <c r="Y39" s="66">
        <f t="shared" si="18"/>
        <v>14.93</v>
      </c>
      <c r="Z39" s="66">
        <f t="shared" si="18"/>
        <v>17.25</v>
      </c>
      <c r="AA39" s="66">
        <f t="shared" si="18"/>
        <v>21.900000000000002</v>
      </c>
      <c r="AB39" s="66">
        <f t="shared" si="18"/>
        <v>7.96</v>
      </c>
      <c r="AC39" s="66">
        <f t="shared" si="18"/>
        <v>1.31</v>
      </c>
      <c r="AE39" s="64" t="str">
        <f t="shared" si="8"/>
        <v>T0</v>
      </c>
      <c r="AF39" s="65" t="str">
        <f t="shared" si="9"/>
        <v>Tasmania Select</v>
      </c>
      <c r="AG39" s="66">
        <f t="shared" si="24"/>
        <v>8.0299999999999994</v>
      </c>
      <c r="AH39" s="66">
        <f t="shared" si="24"/>
        <v>9.17</v>
      </c>
      <c r="AI39" s="66">
        <f t="shared" si="24"/>
        <v>9.85</v>
      </c>
      <c r="AJ39" s="66">
        <f t="shared" si="19"/>
        <v>10.54</v>
      </c>
      <c r="AK39" s="66">
        <f t="shared" si="19"/>
        <v>11.33</v>
      </c>
      <c r="AL39" s="66">
        <f t="shared" si="19"/>
        <v>12.13</v>
      </c>
      <c r="AM39" s="66">
        <f t="shared" si="19"/>
        <v>12.9</v>
      </c>
      <c r="AN39" s="66">
        <f t="shared" si="19"/>
        <v>15.27</v>
      </c>
      <c r="AO39" s="66">
        <f t="shared" si="19"/>
        <v>17.649999999999999</v>
      </c>
      <c r="AP39" s="66">
        <f t="shared" si="19"/>
        <v>22.4</v>
      </c>
      <c r="AQ39" s="66">
        <f t="shared" si="19"/>
        <v>8.14</v>
      </c>
      <c r="AR39" s="66">
        <f t="shared" si="19"/>
        <v>1.34</v>
      </c>
      <c r="AT39" s="64" t="str">
        <f t="shared" si="10"/>
        <v>T0</v>
      </c>
      <c r="AU39" s="65" t="str">
        <f t="shared" si="11"/>
        <v>Tasmania Select</v>
      </c>
      <c r="AV39" s="66">
        <f t="shared" si="25"/>
        <v>8.24</v>
      </c>
      <c r="AW39" s="66">
        <f t="shared" si="25"/>
        <v>9.4</v>
      </c>
      <c r="AX39" s="66">
        <f t="shared" si="25"/>
        <v>10.1</v>
      </c>
      <c r="AY39" s="66">
        <f t="shared" si="20"/>
        <v>10.81</v>
      </c>
      <c r="AZ39" s="66">
        <f t="shared" si="20"/>
        <v>11.62</v>
      </c>
      <c r="BA39" s="66">
        <f t="shared" si="20"/>
        <v>12.44</v>
      </c>
      <c r="BB39" s="66">
        <f t="shared" si="20"/>
        <v>13.23</v>
      </c>
      <c r="BC39" s="66">
        <f t="shared" si="20"/>
        <v>15.66</v>
      </c>
      <c r="BD39" s="66">
        <f t="shared" si="20"/>
        <v>18.100000000000001</v>
      </c>
      <c r="BE39" s="66">
        <f t="shared" si="20"/>
        <v>22.96</v>
      </c>
      <c r="BF39" s="66">
        <f t="shared" si="20"/>
        <v>8.35</v>
      </c>
      <c r="BG39" s="66">
        <f t="shared" si="20"/>
        <v>1.3800000000000001</v>
      </c>
      <c r="BI39" s="64" t="str">
        <f t="shared" si="12"/>
        <v>T0</v>
      </c>
      <c r="BJ39" s="65" t="str">
        <f t="shared" si="13"/>
        <v>Tasmania Select</v>
      </c>
      <c r="BK39" s="66">
        <f t="shared" si="26"/>
        <v>8.44</v>
      </c>
      <c r="BL39" s="66">
        <f t="shared" si="26"/>
        <v>9.629999999999999</v>
      </c>
      <c r="BM39" s="66">
        <f t="shared" si="26"/>
        <v>10.35</v>
      </c>
      <c r="BN39" s="66">
        <f t="shared" si="21"/>
        <v>11.07</v>
      </c>
      <c r="BO39" s="66">
        <f t="shared" si="21"/>
        <v>11.9</v>
      </c>
      <c r="BP39" s="66">
        <f t="shared" si="21"/>
        <v>12.74</v>
      </c>
      <c r="BQ39" s="66">
        <f t="shared" si="21"/>
        <v>13.549999999999999</v>
      </c>
      <c r="BR39" s="66">
        <f t="shared" si="21"/>
        <v>16.040000000000003</v>
      </c>
      <c r="BS39" s="66">
        <f t="shared" si="21"/>
        <v>18.540000000000003</v>
      </c>
      <c r="BT39" s="66">
        <f t="shared" si="21"/>
        <v>23.52</v>
      </c>
      <c r="BU39" s="66">
        <f t="shared" si="21"/>
        <v>8.5499999999999989</v>
      </c>
      <c r="BV39" s="66">
        <f t="shared" si="21"/>
        <v>1.41</v>
      </c>
      <c r="BX39" s="64" t="str">
        <f t="shared" si="14"/>
        <v>T0</v>
      </c>
      <c r="BY39" s="65" t="str">
        <f t="shared" si="15"/>
        <v>Tasmania Select</v>
      </c>
      <c r="BZ39" s="66">
        <f t="shared" si="27"/>
        <v>8.64</v>
      </c>
      <c r="CA39" s="66">
        <f t="shared" si="27"/>
        <v>9.86</v>
      </c>
      <c r="CB39" s="66">
        <f t="shared" si="27"/>
        <v>10.59</v>
      </c>
      <c r="CC39" s="66">
        <f t="shared" si="22"/>
        <v>11.34</v>
      </c>
      <c r="CD39" s="66">
        <f t="shared" si="22"/>
        <v>12.18</v>
      </c>
      <c r="CE39" s="66">
        <f t="shared" si="22"/>
        <v>13.04</v>
      </c>
      <c r="CF39" s="66">
        <f t="shared" si="22"/>
        <v>13.87</v>
      </c>
      <c r="CG39" s="66">
        <f t="shared" si="22"/>
        <v>16.420000000000002</v>
      </c>
      <c r="CH39" s="66">
        <f t="shared" si="22"/>
        <v>18.98</v>
      </c>
      <c r="CI39" s="66">
        <f t="shared" si="22"/>
        <v>24.08</v>
      </c>
      <c r="CJ39" s="66">
        <f t="shared" si="22"/>
        <v>8.76</v>
      </c>
      <c r="CK39" s="66">
        <f t="shared" si="22"/>
        <v>1.45</v>
      </c>
      <c r="CM39" s="64" t="str">
        <f t="shared" si="16"/>
        <v>T0</v>
      </c>
      <c r="CN39" s="65" t="str">
        <f t="shared" si="17"/>
        <v>Tasmania Select</v>
      </c>
      <c r="CO39" s="66">
        <f t="shared" si="28"/>
        <v>8.84</v>
      </c>
      <c r="CP39" s="66">
        <f t="shared" si="28"/>
        <v>10.09</v>
      </c>
      <c r="CQ39" s="66">
        <f t="shared" si="28"/>
        <v>10.84</v>
      </c>
      <c r="CR39" s="66">
        <f t="shared" si="23"/>
        <v>11.6</v>
      </c>
      <c r="CS39" s="66">
        <f t="shared" si="23"/>
        <v>12.47</v>
      </c>
      <c r="CT39" s="66">
        <f t="shared" si="23"/>
        <v>13.35</v>
      </c>
      <c r="CU39" s="66">
        <f t="shared" si="23"/>
        <v>14.19</v>
      </c>
      <c r="CV39" s="66">
        <f t="shared" si="23"/>
        <v>16.8</v>
      </c>
      <c r="CW39" s="66">
        <f t="shared" si="23"/>
        <v>19.420000000000002</v>
      </c>
      <c r="CX39" s="66">
        <f t="shared" si="23"/>
        <v>24.64</v>
      </c>
      <c r="CY39" s="66">
        <f t="shared" si="23"/>
        <v>8.9599999999999991</v>
      </c>
      <c r="CZ39" s="66">
        <f t="shared" si="23"/>
        <v>1.48</v>
      </c>
    </row>
    <row r="40" spans="1:104" ht="15.75" thickBot="1">
      <c r="A40" t="s">
        <v>87</v>
      </c>
      <c r="B40" t="s">
        <v>88</v>
      </c>
      <c r="C40">
        <v>13.52</v>
      </c>
      <c r="D40">
        <v>15.85</v>
      </c>
      <c r="E40">
        <v>17.25</v>
      </c>
      <c r="F40">
        <v>18.64</v>
      </c>
      <c r="G40">
        <v>20.29</v>
      </c>
      <c r="H40">
        <v>21.94</v>
      </c>
      <c r="I40">
        <v>23.54</v>
      </c>
      <c r="J40">
        <v>28.43</v>
      </c>
      <c r="K40">
        <v>33.32</v>
      </c>
      <c r="L40">
        <v>43.1</v>
      </c>
      <c r="M40">
        <v>13.76</v>
      </c>
      <c r="N40">
        <v>4.38</v>
      </c>
      <c r="P40" s="64" t="str">
        <f t="shared" si="6"/>
        <v>T1</v>
      </c>
      <c r="Q40" s="65" t="str">
        <f t="shared" si="7"/>
        <v>Tasmania</v>
      </c>
      <c r="R40" s="66">
        <f t="shared" si="18"/>
        <v>13.22</v>
      </c>
      <c r="S40" s="66">
        <f t="shared" si="18"/>
        <v>15.49</v>
      </c>
      <c r="T40" s="66">
        <f t="shared" si="18"/>
        <v>16.860000000000003</v>
      </c>
      <c r="U40" s="66">
        <f t="shared" si="18"/>
        <v>18.220000000000002</v>
      </c>
      <c r="V40" s="66">
        <f t="shared" si="18"/>
        <v>19.830000000000002</v>
      </c>
      <c r="W40" s="66">
        <f t="shared" si="18"/>
        <v>21.450000000000003</v>
      </c>
      <c r="X40" s="66">
        <f t="shared" si="18"/>
        <v>23.01</v>
      </c>
      <c r="Y40" s="66">
        <f t="shared" si="18"/>
        <v>27.790000000000003</v>
      </c>
      <c r="Z40" s="66">
        <f t="shared" si="18"/>
        <v>32.57</v>
      </c>
      <c r="AA40" s="66">
        <f t="shared" si="18"/>
        <v>42.129999999999995</v>
      </c>
      <c r="AB40" s="66">
        <f t="shared" si="18"/>
        <v>13.45</v>
      </c>
      <c r="AC40" s="66">
        <f t="shared" si="18"/>
        <v>4.29</v>
      </c>
      <c r="AE40" s="64" t="str">
        <f t="shared" si="8"/>
        <v>T1</v>
      </c>
      <c r="AF40" s="65" t="str">
        <f t="shared" si="9"/>
        <v>Tasmania</v>
      </c>
      <c r="AG40" s="66">
        <f t="shared" si="24"/>
        <v>13.52</v>
      </c>
      <c r="AH40" s="66">
        <f t="shared" si="24"/>
        <v>15.85</v>
      </c>
      <c r="AI40" s="66">
        <f t="shared" si="24"/>
        <v>17.25</v>
      </c>
      <c r="AJ40" s="66">
        <f t="shared" si="19"/>
        <v>18.64</v>
      </c>
      <c r="AK40" s="66">
        <f t="shared" si="19"/>
        <v>20.29</v>
      </c>
      <c r="AL40" s="66">
        <f t="shared" si="19"/>
        <v>21.94</v>
      </c>
      <c r="AM40" s="66">
        <f t="shared" si="19"/>
        <v>23.54</v>
      </c>
      <c r="AN40" s="66">
        <f t="shared" si="19"/>
        <v>28.43</v>
      </c>
      <c r="AO40" s="66">
        <f t="shared" si="19"/>
        <v>33.32</v>
      </c>
      <c r="AP40" s="66">
        <f t="shared" si="19"/>
        <v>43.1</v>
      </c>
      <c r="AQ40" s="66">
        <f t="shared" si="19"/>
        <v>13.76</v>
      </c>
      <c r="AR40" s="66">
        <f t="shared" si="19"/>
        <v>4.38</v>
      </c>
      <c r="AT40" s="64" t="str">
        <f t="shared" si="10"/>
        <v>T1</v>
      </c>
      <c r="AU40" s="65" t="str">
        <f t="shared" si="11"/>
        <v>Tasmania</v>
      </c>
      <c r="AV40" s="66">
        <f t="shared" si="25"/>
        <v>13.86</v>
      </c>
      <c r="AW40" s="66">
        <f t="shared" si="25"/>
        <v>16.25</v>
      </c>
      <c r="AX40" s="66">
        <f t="shared" si="25"/>
        <v>17.690000000000001</v>
      </c>
      <c r="AY40" s="66">
        <f t="shared" si="20"/>
        <v>19.110000000000003</v>
      </c>
      <c r="AZ40" s="66">
        <f t="shared" si="20"/>
        <v>20.8</v>
      </c>
      <c r="BA40" s="66">
        <f t="shared" si="20"/>
        <v>22.490000000000002</v>
      </c>
      <c r="BB40" s="66">
        <f t="shared" si="20"/>
        <v>24.130000000000003</v>
      </c>
      <c r="BC40" s="66">
        <f t="shared" si="20"/>
        <v>29.150000000000002</v>
      </c>
      <c r="BD40" s="66">
        <f t="shared" si="20"/>
        <v>34.159999999999997</v>
      </c>
      <c r="BE40" s="66">
        <f t="shared" si="20"/>
        <v>44.18</v>
      </c>
      <c r="BF40" s="66">
        <f t="shared" si="20"/>
        <v>14.11</v>
      </c>
      <c r="BG40" s="66">
        <f t="shared" si="20"/>
        <v>4.49</v>
      </c>
      <c r="BI40" s="64" t="str">
        <f t="shared" si="12"/>
        <v>T1</v>
      </c>
      <c r="BJ40" s="65" t="str">
        <f t="shared" si="13"/>
        <v>Tasmania</v>
      </c>
      <c r="BK40" s="66">
        <f t="shared" si="26"/>
        <v>14.2</v>
      </c>
      <c r="BL40" s="66">
        <f t="shared" si="26"/>
        <v>16.650000000000002</v>
      </c>
      <c r="BM40" s="66">
        <f t="shared" si="26"/>
        <v>18.12</v>
      </c>
      <c r="BN40" s="66">
        <f t="shared" si="21"/>
        <v>19.580000000000002</v>
      </c>
      <c r="BO40" s="66">
        <f t="shared" si="21"/>
        <v>21.310000000000002</v>
      </c>
      <c r="BP40" s="66">
        <f t="shared" si="21"/>
        <v>23.040000000000003</v>
      </c>
      <c r="BQ40" s="66">
        <f t="shared" si="21"/>
        <v>24.720000000000002</v>
      </c>
      <c r="BR40" s="66">
        <f t="shared" si="21"/>
        <v>29.860000000000003</v>
      </c>
      <c r="BS40" s="66">
        <f t="shared" si="21"/>
        <v>34.989999999999995</v>
      </c>
      <c r="BT40" s="66">
        <f t="shared" si="21"/>
        <v>45.26</v>
      </c>
      <c r="BU40" s="66">
        <f t="shared" si="21"/>
        <v>14.45</v>
      </c>
      <c r="BV40" s="66">
        <f t="shared" si="21"/>
        <v>4.5999999999999996</v>
      </c>
      <c r="BX40" s="64" t="str">
        <f t="shared" si="14"/>
        <v>T1</v>
      </c>
      <c r="BY40" s="65" t="str">
        <f t="shared" si="15"/>
        <v>Tasmania</v>
      </c>
      <c r="BZ40" s="66">
        <f t="shared" si="27"/>
        <v>14.54</v>
      </c>
      <c r="CA40" s="66">
        <f t="shared" si="27"/>
        <v>17.040000000000003</v>
      </c>
      <c r="CB40" s="66">
        <f t="shared" si="27"/>
        <v>18.55</v>
      </c>
      <c r="CC40" s="66">
        <f t="shared" si="22"/>
        <v>20.040000000000003</v>
      </c>
      <c r="CD40" s="66">
        <f t="shared" si="22"/>
        <v>21.82</v>
      </c>
      <c r="CE40" s="66">
        <f t="shared" si="22"/>
        <v>23.59</v>
      </c>
      <c r="CF40" s="66">
        <f t="shared" si="22"/>
        <v>25.310000000000002</v>
      </c>
      <c r="CG40" s="66">
        <f t="shared" si="22"/>
        <v>30.57</v>
      </c>
      <c r="CH40" s="66">
        <f t="shared" si="22"/>
        <v>35.82</v>
      </c>
      <c r="CI40" s="66">
        <f t="shared" si="22"/>
        <v>46.339999999999996</v>
      </c>
      <c r="CJ40" s="66">
        <f t="shared" si="22"/>
        <v>14.799999999999999</v>
      </c>
      <c r="CK40" s="66">
        <f t="shared" si="22"/>
        <v>4.71</v>
      </c>
      <c r="CM40" s="64" t="str">
        <f t="shared" si="16"/>
        <v>T1</v>
      </c>
      <c r="CN40" s="65" t="str">
        <f t="shared" si="17"/>
        <v>Tasmania</v>
      </c>
      <c r="CO40" s="66">
        <f t="shared" si="28"/>
        <v>14.879999999999999</v>
      </c>
      <c r="CP40" s="66">
        <f t="shared" si="28"/>
        <v>17.440000000000001</v>
      </c>
      <c r="CQ40" s="66">
        <f t="shared" si="28"/>
        <v>18.98</v>
      </c>
      <c r="CR40" s="66">
        <f t="shared" si="23"/>
        <v>20.51</v>
      </c>
      <c r="CS40" s="66">
        <f t="shared" si="23"/>
        <v>22.32</v>
      </c>
      <c r="CT40" s="66">
        <f t="shared" si="23"/>
        <v>24.14</v>
      </c>
      <c r="CU40" s="66">
        <f t="shared" si="23"/>
        <v>25.900000000000002</v>
      </c>
      <c r="CV40" s="66">
        <f t="shared" si="23"/>
        <v>31.28</v>
      </c>
      <c r="CW40" s="66">
        <f t="shared" si="23"/>
        <v>36.659999999999997</v>
      </c>
      <c r="CX40" s="66">
        <f t="shared" si="23"/>
        <v>47.41</v>
      </c>
      <c r="CY40" s="66">
        <f t="shared" si="23"/>
        <v>15.14</v>
      </c>
      <c r="CZ40" s="66">
        <f t="shared" si="23"/>
        <v>4.8199999999999994</v>
      </c>
    </row>
    <row r="41" spans="1:104" ht="15.75" thickBot="1">
      <c r="A41" t="s">
        <v>89</v>
      </c>
      <c r="B41" t="s">
        <v>90</v>
      </c>
      <c r="C41">
        <v>11.87</v>
      </c>
      <c r="D41">
        <v>16.059999999999999</v>
      </c>
      <c r="E41">
        <v>18.579999999999998</v>
      </c>
      <c r="F41">
        <v>21.1</v>
      </c>
      <c r="G41">
        <v>24.04</v>
      </c>
      <c r="H41">
        <v>26.98</v>
      </c>
      <c r="I41">
        <v>29.93</v>
      </c>
      <c r="J41">
        <v>38.75</v>
      </c>
      <c r="K41">
        <v>47.57</v>
      </c>
      <c r="L41">
        <v>65.209999999999994</v>
      </c>
      <c r="M41">
        <v>12.29</v>
      </c>
      <c r="N41">
        <v>3.49</v>
      </c>
      <c r="P41" s="64" t="str">
        <f t="shared" si="6"/>
        <v>NT1</v>
      </c>
      <c r="Q41" s="65" t="str">
        <f t="shared" si="7"/>
        <v>NT Near</v>
      </c>
      <c r="R41" s="66">
        <f t="shared" si="18"/>
        <v>11.61</v>
      </c>
      <c r="S41" s="66">
        <f t="shared" si="18"/>
        <v>15.7</v>
      </c>
      <c r="T41" s="66">
        <f t="shared" si="18"/>
        <v>18.16</v>
      </c>
      <c r="U41" s="66">
        <f t="shared" si="18"/>
        <v>20.630000000000003</v>
      </c>
      <c r="V41" s="66">
        <f t="shared" si="18"/>
        <v>23.5</v>
      </c>
      <c r="W41" s="66">
        <f t="shared" si="18"/>
        <v>26.37</v>
      </c>
      <c r="X41" s="66">
        <f t="shared" si="18"/>
        <v>29.25</v>
      </c>
      <c r="Y41" s="66">
        <f t="shared" si="18"/>
        <v>37.869999999999997</v>
      </c>
      <c r="Z41" s="66">
        <f t="shared" si="18"/>
        <v>46.489999999999995</v>
      </c>
      <c r="AA41" s="66">
        <f t="shared" si="18"/>
        <v>63.73</v>
      </c>
      <c r="AB41" s="66">
        <f t="shared" si="18"/>
        <v>12.02</v>
      </c>
      <c r="AC41" s="66">
        <f t="shared" si="18"/>
        <v>3.42</v>
      </c>
      <c r="AE41" s="64" t="str">
        <f t="shared" si="8"/>
        <v>NT1</v>
      </c>
      <c r="AF41" s="65" t="str">
        <f t="shared" si="9"/>
        <v>NT Near</v>
      </c>
      <c r="AG41" s="66">
        <f t="shared" si="24"/>
        <v>11.87</v>
      </c>
      <c r="AH41" s="66">
        <f t="shared" si="24"/>
        <v>16.059999999999999</v>
      </c>
      <c r="AI41" s="66">
        <f t="shared" si="24"/>
        <v>18.579999999999998</v>
      </c>
      <c r="AJ41" s="66">
        <f t="shared" si="19"/>
        <v>21.1</v>
      </c>
      <c r="AK41" s="66">
        <f t="shared" si="19"/>
        <v>24.04</v>
      </c>
      <c r="AL41" s="66">
        <f t="shared" si="19"/>
        <v>26.98</v>
      </c>
      <c r="AM41" s="66">
        <f t="shared" si="19"/>
        <v>29.93</v>
      </c>
      <c r="AN41" s="66">
        <f t="shared" si="19"/>
        <v>38.75</v>
      </c>
      <c r="AO41" s="66">
        <f t="shared" si="19"/>
        <v>47.57</v>
      </c>
      <c r="AP41" s="66">
        <f t="shared" si="19"/>
        <v>65.209999999999994</v>
      </c>
      <c r="AQ41" s="66">
        <f t="shared" si="19"/>
        <v>12.29</v>
      </c>
      <c r="AR41" s="66">
        <f t="shared" si="19"/>
        <v>3.49</v>
      </c>
      <c r="AT41" s="64" t="str">
        <f t="shared" si="10"/>
        <v>NT1</v>
      </c>
      <c r="AU41" s="65" t="str">
        <f t="shared" si="11"/>
        <v>NT Near</v>
      </c>
      <c r="AV41" s="66">
        <f t="shared" si="25"/>
        <v>12.17</v>
      </c>
      <c r="AW41" s="66">
        <f t="shared" si="25"/>
        <v>16.470000000000002</v>
      </c>
      <c r="AX41" s="66">
        <f t="shared" si="25"/>
        <v>19.05</v>
      </c>
      <c r="AY41" s="66">
        <f t="shared" si="20"/>
        <v>21.630000000000003</v>
      </c>
      <c r="AZ41" s="66">
        <f t="shared" si="20"/>
        <v>24.650000000000002</v>
      </c>
      <c r="BA41" s="66">
        <f t="shared" si="20"/>
        <v>27.66</v>
      </c>
      <c r="BB41" s="66">
        <f t="shared" si="20"/>
        <v>30.680000000000003</v>
      </c>
      <c r="BC41" s="66">
        <f t="shared" si="20"/>
        <v>39.72</v>
      </c>
      <c r="BD41" s="66">
        <f t="shared" si="20"/>
        <v>48.76</v>
      </c>
      <c r="BE41" s="66">
        <f t="shared" si="20"/>
        <v>66.850000000000009</v>
      </c>
      <c r="BF41" s="66">
        <f t="shared" si="20"/>
        <v>12.6</v>
      </c>
      <c r="BG41" s="66">
        <f t="shared" si="20"/>
        <v>3.5799999999999996</v>
      </c>
      <c r="BI41" s="64" t="str">
        <f t="shared" si="12"/>
        <v>NT1</v>
      </c>
      <c r="BJ41" s="65" t="str">
        <f t="shared" si="13"/>
        <v>NT Near</v>
      </c>
      <c r="BK41" s="66">
        <f t="shared" si="26"/>
        <v>12.47</v>
      </c>
      <c r="BL41" s="66">
        <f t="shared" si="26"/>
        <v>16.87</v>
      </c>
      <c r="BM41" s="66">
        <f t="shared" si="26"/>
        <v>19.510000000000002</v>
      </c>
      <c r="BN41" s="66">
        <f t="shared" si="21"/>
        <v>22.16</v>
      </c>
      <c r="BO41" s="66">
        <f t="shared" si="21"/>
        <v>25.25</v>
      </c>
      <c r="BP41" s="66">
        <f t="shared" si="21"/>
        <v>28.330000000000002</v>
      </c>
      <c r="BQ41" s="66">
        <f t="shared" si="21"/>
        <v>31.430000000000003</v>
      </c>
      <c r="BR41" s="66">
        <f t="shared" si="21"/>
        <v>40.69</v>
      </c>
      <c r="BS41" s="66">
        <f t="shared" si="21"/>
        <v>49.949999999999996</v>
      </c>
      <c r="BT41" s="66">
        <f t="shared" si="21"/>
        <v>68.48</v>
      </c>
      <c r="BU41" s="66">
        <f t="shared" si="21"/>
        <v>12.91</v>
      </c>
      <c r="BV41" s="66">
        <f t="shared" si="21"/>
        <v>3.67</v>
      </c>
      <c r="BX41" s="64" t="str">
        <f t="shared" si="14"/>
        <v>NT1</v>
      </c>
      <c r="BY41" s="65" t="str">
        <f t="shared" si="15"/>
        <v>NT Near</v>
      </c>
      <c r="BZ41" s="66">
        <f t="shared" si="27"/>
        <v>12.77</v>
      </c>
      <c r="CA41" s="66">
        <f t="shared" si="27"/>
        <v>17.270000000000003</v>
      </c>
      <c r="CB41" s="66">
        <f t="shared" si="27"/>
        <v>19.98</v>
      </c>
      <c r="CC41" s="66">
        <f t="shared" si="22"/>
        <v>22.69</v>
      </c>
      <c r="CD41" s="66">
        <f t="shared" si="22"/>
        <v>25.85</v>
      </c>
      <c r="CE41" s="66">
        <f t="shared" si="22"/>
        <v>29.01</v>
      </c>
      <c r="CF41" s="66">
        <f t="shared" si="22"/>
        <v>32.18</v>
      </c>
      <c r="CG41" s="66">
        <f t="shared" si="22"/>
        <v>41.66</v>
      </c>
      <c r="CH41" s="66">
        <f t="shared" si="22"/>
        <v>51.14</v>
      </c>
      <c r="CI41" s="66">
        <f t="shared" si="22"/>
        <v>70.11</v>
      </c>
      <c r="CJ41" s="66">
        <f t="shared" si="22"/>
        <v>13.22</v>
      </c>
      <c r="CK41" s="66">
        <f t="shared" si="22"/>
        <v>3.76</v>
      </c>
      <c r="CM41" s="64" t="str">
        <f t="shared" si="16"/>
        <v>NT1</v>
      </c>
      <c r="CN41" s="65" t="str">
        <f t="shared" si="17"/>
        <v>NT Near</v>
      </c>
      <c r="CO41" s="66">
        <f t="shared" si="28"/>
        <v>13.06</v>
      </c>
      <c r="CP41" s="66">
        <f t="shared" si="28"/>
        <v>17.670000000000002</v>
      </c>
      <c r="CQ41" s="66">
        <f t="shared" si="28"/>
        <v>20.440000000000001</v>
      </c>
      <c r="CR41" s="66">
        <f t="shared" si="23"/>
        <v>23.21</v>
      </c>
      <c r="CS41" s="66">
        <f t="shared" si="23"/>
        <v>26.450000000000003</v>
      </c>
      <c r="CT41" s="66">
        <f t="shared" si="23"/>
        <v>29.680000000000003</v>
      </c>
      <c r="CU41" s="66">
        <f t="shared" si="23"/>
        <v>32.93</v>
      </c>
      <c r="CV41" s="66">
        <f t="shared" si="23"/>
        <v>42.629999999999995</v>
      </c>
      <c r="CW41" s="66">
        <f t="shared" si="23"/>
        <v>52.33</v>
      </c>
      <c r="CX41" s="66">
        <f t="shared" si="23"/>
        <v>71.740000000000009</v>
      </c>
      <c r="CY41" s="66">
        <f t="shared" si="23"/>
        <v>13.52</v>
      </c>
      <c r="CZ41" s="66">
        <f t="shared" si="23"/>
        <v>3.84</v>
      </c>
    </row>
    <row r="42" spans="1:104" ht="15.75" thickBot="1">
      <c r="A42" t="s">
        <v>91</v>
      </c>
      <c r="B42" t="s">
        <v>92</v>
      </c>
      <c r="C42">
        <v>14.07</v>
      </c>
      <c r="D42">
        <v>18.260000000000002</v>
      </c>
      <c r="E42">
        <v>20.78</v>
      </c>
      <c r="F42">
        <v>23.3</v>
      </c>
      <c r="G42">
        <v>26.24</v>
      </c>
      <c r="H42">
        <v>29.18</v>
      </c>
      <c r="I42">
        <v>32.130000000000003</v>
      </c>
      <c r="J42">
        <v>40.950000000000003</v>
      </c>
      <c r="K42">
        <v>49.77</v>
      </c>
      <c r="L42">
        <v>67.41</v>
      </c>
      <c r="M42">
        <v>14.49</v>
      </c>
      <c r="N42">
        <v>5.69</v>
      </c>
      <c r="P42" s="64" t="str">
        <f t="shared" si="6"/>
        <v>NT2</v>
      </c>
      <c r="Q42" s="65" t="str">
        <f t="shared" si="7"/>
        <v>NT Remote</v>
      </c>
      <c r="R42" s="66">
        <f t="shared" si="18"/>
        <v>13.76</v>
      </c>
      <c r="S42" s="66">
        <f t="shared" si="18"/>
        <v>17.850000000000001</v>
      </c>
      <c r="T42" s="66">
        <f t="shared" si="18"/>
        <v>20.310000000000002</v>
      </c>
      <c r="U42" s="66">
        <f t="shared" si="18"/>
        <v>22.78</v>
      </c>
      <c r="V42" s="66">
        <f t="shared" si="18"/>
        <v>25.650000000000002</v>
      </c>
      <c r="W42" s="66">
        <f t="shared" si="18"/>
        <v>28.520000000000003</v>
      </c>
      <c r="X42" s="66">
        <f t="shared" si="18"/>
        <v>31.400000000000002</v>
      </c>
      <c r="Y42" s="66">
        <f t="shared" si="18"/>
        <v>40.019999999999996</v>
      </c>
      <c r="Z42" s="66">
        <f t="shared" si="18"/>
        <v>48.64</v>
      </c>
      <c r="AA42" s="66">
        <f t="shared" si="18"/>
        <v>65.88000000000001</v>
      </c>
      <c r="AB42" s="66">
        <f t="shared" si="18"/>
        <v>14.17</v>
      </c>
      <c r="AC42" s="66">
        <f t="shared" si="18"/>
        <v>5.5699999999999994</v>
      </c>
      <c r="AE42" s="64" t="str">
        <f t="shared" si="8"/>
        <v>NT2</v>
      </c>
      <c r="AF42" s="65" t="str">
        <f t="shared" si="9"/>
        <v>NT Remote</v>
      </c>
      <c r="AG42" s="66">
        <f t="shared" si="24"/>
        <v>14.07</v>
      </c>
      <c r="AH42" s="66">
        <f t="shared" si="24"/>
        <v>18.260000000000002</v>
      </c>
      <c r="AI42" s="66">
        <f t="shared" si="24"/>
        <v>20.78</v>
      </c>
      <c r="AJ42" s="66">
        <f t="shared" si="19"/>
        <v>23.3</v>
      </c>
      <c r="AK42" s="66">
        <f t="shared" si="19"/>
        <v>26.24</v>
      </c>
      <c r="AL42" s="66">
        <f t="shared" si="19"/>
        <v>29.18</v>
      </c>
      <c r="AM42" s="66">
        <f t="shared" si="19"/>
        <v>32.130000000000003</v>
      </c>
      <c r="AN42" s="66">
        <f t="shared" si="19"/>
        <v>40.950000000000003</v>
      </c>
      <c r="AO42" s="66">
        <f t="shared" si="19"/>
        <v>49.77</v>
      </c>
      <c r="AP42" s="66">
        <f t="shared" si="19"/>
        <v>67.41</v>
      </c>
      <c r="AQ42" s="66">
        <f t="shared" si="19"/>
        <v>14.49</v>
      </c>
      <c r="AR42" s="66">
        <f t="shared" si="19"/>
        <v>5.69</v>
      </c>
      <c r="AT42" s="64" t="str">
        <f t="shared" si="10"/>
        <v>NT2</v>
      </c>
      <c r="AU42" s="65" t="str">
        <f t="shared" si="11"/>
        <v>NT Remote</v>
      </c>
      <c r="AV42" s="66">
        <f t="shared" si="25"/>
        <v>14.43</v>
      </c>
      <c r="AW42" s="66">
        <f t="shared" si="25"/>
        <v>18.720000000000002</v>
      </c>
      <c r="AX42" s="66">
        <f t="shared" si="25"/>
        <v>21.3</v>
      </c>
      <c r="AY42" s="66">
        <f t="shared" si="20"/>
        <v>23.89</v>
      </c>
      <c r="AZ42" s="66">
        <f t="shared" si="20"/>
        <v>26.900000000000002</v>
      </c>
      <c r="BA42" s="66">
        <f t="shared" si="20"/>
        <v>29.91</v>
      </c>
      <c r="BB42" s="66">
        <f t="shared" si="20"/>
        <v>32.94</v>
      </c>
      <c r="BC42" s="66">
        <f t="shared" si="20"/>
        <v>41.98</v>
      </c>
      <c r="BD42" s="66">
        <f t="shared" si="20"/>
        <v>51.019999999999996</v>
      </c>
      <c r="BE42" s="66">
        <f t="shared" si="20"/>
        <v>69.100000000000009</v>
      </c>
      <c r="BF42" s="66">
        <f t="shared" si="20"/>
        <v>14.86</v>
      </c>
      <c r="BG42" s="66">
        <f t="shared" si="20"/>
        <v>5.84</v>
      </c>
      <c r="BI42" s="64" t="str">
        <f t="shared" si="12"/>
        <v>NT2</v>
      </c>
      <c r="BJ42" s="65" t="str">
        <f t="shared" si="13"/>
        <v>NT Remote</v>
      </c>
      <c r="BK42" s="66">
        <f t="shared" si="26"/>
        <v>14.78</v>
      </c>
      <c r="BL42" s="66">
        <f t="shared" si="26"/>
        <v>19.180000000000003</v>
      </c>
      <c r="BM42" s="66">
        <f t="shared" si="26"/>
        <v>21.82</v>
      </c>
      <c r="BN42" s="66">
        <f t="shared" si="21"/>
        <v>24.470000000000002</v>
      </c>
      <c r="BO42" s="66">
        <f t="shared" si="21"/>
        <v>27.560000000000002</v>
      </c>
      <c r="BP42" s="66">
        <f t="shared" si="21"/>
        <v>30.64</v>
      </c>
      <c r="BQ42" s="66">
        <f t="shared" si="21"/>
        <v>33.739999999999995</v>
      </c>
      <c r="BR42" s="66">
        <f t="shared" si="21"/>
        <v>43</v>
      </c>
      <c r="BS42" s="66">
        <f t="shared" si="21"/>
        <v>52.26</v>
      </c>
      <c r="BT42" s="66">
        <f t="shared" si="21"/>
        <v>70.790000000000006</v>
      </c>
      <c r="BU42" s="66">
        <f t="shared" si="21"/>
        <v>15.22</v>
      </c>
      <c r="BV42" s="66">
        <f t="shared" si="21"/>
        <v>5.9799999999999995</v>
      </c>
      <c r="BX42" s="64" t="str">
        <f t="shared" si="14"/>
        <v>NT2</v>
      </c>
      <c r="BY42" s="65" t="str">
        <f t="shared" si="15"/>
        <v>NT Remote</v>
      </c>
      <c r="BZ42" s="66">
        <f t="shared" si="27"/>
        <v>15.129999999999999</v>
      </c>
      <c r="CA42" s="66">
        <f t="shared" si="27"/>
        <v>19.630000000000003</v>
      </c>
      <c r="CB42" s="66">
        <f t="shared" si="27"/>
        <v>22.34</v>
      </c>
      <c r="CC42" s="66">
        <f t="shared" si="22"/>
        <v>25.05</v>
      </c>
      <c r="CD42" s="66">
        <f t="shared" si="22"/>
        <v>28.21</v>
      </c>
      <c r="CE42" s="66">
        <f t="shared" si="22"/>
        <v>31.37</v>
      </c>
      <c r="CF42" s="66">
        <f t="shared" si="22"/>
        <v>34.54</v>
      </c>
      <c r="CG42" s="66">
        <f t="shared" si="22"/>
        <v>44.03</v>
      </c>
      <c r="CH42" s="66">
        <f t="shared" si="22"/>
        <v>53.51</v>
      </c>
      <c r="CI42" s="66">
        <f t="shared" si="22"/>
        <v>72.47</v>
      </c>
      <c r="CJ42" s="66">
        <f t="shared" si="22"/>
        <v>15.58</v>
      </c>
      <c r="CK42" s="66">
        <f t="shared" si="22"/>
        <v>6.12</v>
      </c>
      <c r="CM42" s="64" t="str">
        <f t="shared" si="16"/>
        <v>NT2</v>
      </c>
      <c r="CN42" s="65" t="str">
        <f t="shared" si="17"/>
        <v>NT Remote</v>
      </c>
      <c r="CO42" s="66">
        <f t="shared" si="28"/>
        <v>15.48</v>
      </c>
      <c r="CP42" s="66">
        <f t="shared" si="28"/>
        <v>20.09</v>
      </c>
      <c r="CQ42" s="66">
        <f t="shared" si="28"/>
        <v>22.860000000000003</v>
      </c>
      <c r="CR42" s="66">
        <f t="shared" si="23"/>
        <v>25.63</v>
      </c>
      <c r="CS42" s="66">
        <f t="shared" si="23"/>
        <v>28.87</v>
      </c>
      <c r="CT42" s="66">
        <f t="shared" si="23"/>
        <v>32.1</v>
      </c>
      <c r="CU42" s="66">
        <f t="shared" si="23"/>
        <v>35.35</v>
      </c>
      <c r="CV42" s="66">
        <f t="shared" si="23"/>
        <v>45.05</v>
      </c>
      <c r="CW42" s="66">
        <f t="shared" si="23"/>
        <v>54.75</v>
      </c>
      <c r="CX42" s="66">
        <f t="shared" si="23"/>
        <v>74.160000000000011</v>
      </c>
      <c r="CY42" s="66">
        <f t="shared" si="23"/>
        <v>15.94</v>
      </c>
      <c r="CZ42" s="66">
        <f t="shared" si="23"/>
        <v>6.26</v>
      </c>
    </row>
    <row r="43" spans="1:104" ht="15.75" thickBot="1">
      <c r="A43" t="s">
        <v>93</v>
      </c>
      <c r="B43" t="s">
        <v>94</v>
      </c>
      <c r="C43">
        <v>14.07</v>
      </c>
      <c r="D43">
        <v>18.260000000000002</v>
      </c>
      <c r="E43">
        <v>20.78</v>
      </c>
      <c r="F43">
        <v>23.3</v>
      </c>
      <c r="G43">
        <v>26.24</v>
      </c>
      <c r="H43">
        <v>29.18</v>
      </c>
      <c r="I43">
        <v>32.130000000000003</v>
      </c>
      <c r="J43">
        <v>40.950000000000003</v>
      </c>
      <c r="K43">
        <v>49.77</v>
      </c>
      <c r="L43">
        <v>67.41</v>
      </c>
      <c r="M43">
        <v>14.49</v>
      </c>
      <c r="N43">
        <v>5.69</v>
      </c>
      <c r="P43" s="64" t="str">
        <f t="shared" si="6"/>
        <v>NF</v>
      </c>
      <c r="Q43" s="65" t="str">
        <f t="shared" si="7"/>
        <v>Norfolk Is*</v>
      </c>
      <c r="R43" s="66">
        <f t="shared" si="18"/>
        <v>13.76</v>
      </c>
      <c r="S43" s="66">
        <f t="shared" si="18"/>
        <v>17.850000000000001</v>
      </c>
      <c r="T43" s="66">
        <f t="shared" si="18"/>
        <v>20.310000000000002</v>
      </c>
      <c r="U43" s="66">
        <f t="shared" si="18"/>
        <v>22.78</v>
      </c>
      <c r="V43" s="66">
        <f t="shared" si="18"/>
        <v>25.650000000000002</v>
      </c>
      <c r="W43" s="66">
        <f t="shared" si="18"/>
        <v>28.520000000000003</v>
      </c>
      <c r="X43" s="66">
        <f t="shared" si="18"/>
        <v>31.400000000000002</v>
      </c>
      <c r="Y43" s="66">
        <f t="shared" si="18"/>
        <v>40.019999999999996</v>
      </c>
      <c r="Z43" s="66">
        <f t="shared" si="18"/>
        <v>48.64</v>
      </c>
      <c r="AA43" s="66">
        <f t="shared" si="18"/>
        <v>65.88000000000001</v>
      </c>
      <c r="AB43" s="66">
        <f t="shared" si="18"/>
        <v>14.17</v>
      </c>
      <c r="AC43" s="66">
        <f t="shared" si="18"/>
        <v>5.5699999999999994</v>
      </c>
      <c r="AE43" s="64" t="str">
        <f t="shared" si="8"/>
        <v>NF</v>
      </c>
      <c r="AF43" s="65" t="str">
        <f t="shared" si="9"/>
        <v>Norfolk Is*</v>
      </c>
      <c r="AG43" s="66">
        <f t="shared" si="24"/>
        <v>14.07</v>
      </c>
      <c r="AH43" s="66">
        <f t="shared" si="24"/>
        <v>18.260000000000002</v>
      </c>
      <c r="AI43" s="66">
        <f t="shared" si="24"/>
        <v>20.78</v>
      </c>
      <c r="AJ43" s="66">
        <f t="shared" si="19"/>
        <v>23.3</v>
      </c>
      <c r="AK43" s="66">
        <f t="shared" si="19"/>
        <v>26.24</v>
      </c>
      <c r="AL43" s="66">
        <f t="shared" si="19"/>
        <v>29.18</v>
      </c>
      <c r="AM43" s="66">
        <f t="shared" si="19"/>
        <v>32.130000000000003</v>
      </c>
      <c r="AN43" s="66">
        <f t="shared" si="19"/>
        <v>40.950000000000003</v>
      </c>
      <c r="AO43" s="66">
        <f t="shared" si="19"/>
        <v>49.77</v>
      </c>
      <c r="AP43" s="66">
        <f t="shared" si="19"/>
        <v>67.41</v>
      </c>
      <c r="AQ43" s="66">
        <f t="shared" si="19"/>
        <v>14.49</v>
      </c>
      <c r="AR43" s="66">
        <f t="shared" si="19"/>
        <v>5.69</v>
      </c>
      <c r="AT43" s="64" t="str">
        <f t="shared" si="10"/>
        <v>NF</v>
      </c>
      <c r="AU43" s="65" t="str">
        <f t="shared" si="11"/>
        <v>Norfolk Is*</v>
      </c>
      <c r="AV43" s="66">
        <f t="shared" si="25"/>
        <v>14.43</v>
      </c>
      <c r="AW43" s="66">
        <f t="shared" si="25"/>
        <v>18.720000000000002</v>
      </c>
      <c r="AX43" s="66">
        <f t="shared" si="25"/>
        <v>21.3</v>
      </c>
      <c r="AY43" s="66">
        <f t="shared" si="20"/>
        <v>23.89</v>
      </c>
      <c r="AZ43" s="66">
        <f t="shared" si="20"/>
        <v>26.900000000000002</v>
      </c>
      <c r="BA43" s="66">
        <f t="shared" si="20"/>
        <v>29.91</v>
      </c>
      <c r="BB43" s="66">
        <f t="shared" si="20"/>
        <v>32.94</v>
      </c>
      <c r="BC43" s="66">
        <f t="shared" si="20"/>
        <v>41.98</v>
      </c>
      <c r="BD43" s="66">
        <f t="shared" si="20"/>
        <v>51.019999999999996</v>
      </c>
      <c r="BE43" s="66">
        <f t="shared" si="20"/>
        <v>69.100000000000009</v>
      </c>
      <c r="BF43" s="66">
        <f t="shared" si="20"/>
        <v>14.86</v>
      </c>
      <c r="BG43" s="66">
        <f t="shared" si="20"/>
        <v>5.84</v>
      </c>
      <c r="BI43" s="64" t="str">
        <f t="shared" si="12"/>
        <v>NF</v>
      </c>
      <c r="BJ43" s="65" t="str">
        <f t="shared" si="13"/>
        <v>Norfolk Is*</v>
      </c>
      <c r="BK43" s="66">
        <f t="shared" si="26"/>
        <v>14.78</v>
      </c>
      <c r="BL43" s="66">
        <f t="shared" si="26"/>
        <v>19.180000000000003</v>
      </c>
      <c r="BM43" s="66">
        <f t="shared" si="26"/>
        <v>21.82</v>
      </c>
      <c r="BN43" s="66">
        <f t="shared" si="21"/>
        <v>24.470000000000002</v>
      </c>
      <c r="BO43" s="66">
        <f t="shared" si="21"/>
        <v>27.560000000000002</v>
      </c>
      <c r="BP43" s="66">
        <f t="shared" si="21"/>
        <v>30.64</v>
      </c>
      <c r="BQ43" s="66">
        <f t="shared" si="21"/>
        <v>33.739999999999995</v>
      </c>
      <c r="BR43" s="66">
        <f t="shared" si="21"/>
        <v>43</v>
      </c>
      <c r="BS43" s="66">
        <f t="shared" si="21"/>
        <v>52.26</v>
      </c>
      <c r="BT43" s="66">
        <f t="shared" si="21"/>
        <v>70.790000000000006</v>
      </c>
      <c r="BU43" s="66">
        <f t="shared" si="21"/>
        <v>15.22</v>
      </c>
      <c r="BV43" s="66">
        <f t="shared" si="21"/>
        <v>5.9799999999999995</v>
      </c>
      <c r="BX43" s="64" t="str">
        <f t="shared" si="14"/>
        <v>NF</v>
      </c>
      <c r="BY43" s="65" t="str">
        <f t="shared" si="15"/>
        <v>Norfolk Is*</v>
      </c>
      <c r="BZ43" s="66">
        <f t="shared" si="27"/>
        <v>15.129999999999999</v>
      </c>
      <c r="CA43" s="66">
        <f t="shared" si="27"/>
        <v>19.630000000000003</v>
      </c>
      <c r="CB43" s="66">
        <f t="shared" si="27"/>
        <v>22.34</v>
      </c>
      <c r="CC43" s="66">
        <f t="shared" si="22"/>
        <v>25.05</v>
      </c>
      <c r="CD43" s="66">
        <f t="shared" si="22"/>
        <v>28.21</v>
      </c>
      <c r="CE43" s="66">
        <f t="shared" si="22"/>
        <v>31.37</v>
      </c>
      <c r="CF43" s="66">
        <f t="shared" si="22"/>
        <v>34.54</v>
      </c>
      <c r="CG43" s="66">
        <f t="shared" si="22"/>
        <v>44.03</v>
      </c>
      <c r="CH43" s="66">
        <f t="shared" si="22"/>
        <v>53.51</v>
      </c>
      <c r="CI43" s="66">
        <f t="shared" si="22"/>
        <v>72.47</v>
      </c>
      <c r="CJ43" s="66">
        <f t="shared" si="22"/>
        <v>15.58</v>
      </c>
      <c r="CK43" s="66">
        <f t="shared" si="22"/>
        <v>6.12</v>
      </c>
      <c r="CM43" s="64" t="str">
        <f t="shared" si="16"/>
        <v>NF</v>
      </c>
      <c r="CN43" s="65" t="str">
        <f t="shared" si="17"/>
        <v>Norfolk Is*</v>
      </c>
      <c r="CO43" s="66">
        <f t="shared" si="28"/>
        <v>15.48</v>
      </c>
      <c r="CP43" s="66">
        <f t="shared" si="28"/>
        <v>20.09</v>
      </c>
      <c r="CQ43" s="66">
        <f t="shared" si="28"/>
        <v>22.860000000000003</v>
      </c>
      <c r="CR43" s="66">
        <f t="shared" si="23"/>
        <v>25.63</v>
      </c>
      <c r="CS43" s="66">
        <f t="shared" si="23"/>
        <v>28.87</v>
      </c>
      <c r="CT43" s="66">
        <f t="shared" si="23"/>
        <v>32.1</v>
      </c>
      <c r="CU43" s="66">
        <f t="shared" si="23"/>
        <v>35.35</v>
      </c>
      <c r="CV43" s="66">
        <f t="shared" si="23"/>
        <v>45.05</v>
      </c>
      <c r="CW43" s="66">
        <f t="shared" si="23"/>
        <v>54.75</v>
      </c>
      <c r="CX43" s="66">
        <f t="shared" si="23"/>
        <v>74.160000000000011</v>
      </c>
      <c r="CY43" s="66">
        <f t="shared" si="23"/>
        <v>15.94</v>
      </c>
      <c r="CZ43" s="66">
        <f t="shared" si="23"/>
        <v>6.26</v>
      </c>
    </row>
    <row r="44" spans="1:104" ht="15.75" thickBot="1">
      <c r="A44" t="s">
        <v>95</v>
      </c>
      <c r="B44" t="s">
        <v>96</v>
      </c>
      <c r="C44">
        <v>14.07</v>
      </c>
      <c r="D44">
        <v>18.260000000000002</v>
      </c>
      <c r="E44">
        <v>20.78</v>
      </c>
      <c r="F44">
        <v>23.3</v>
      </c>
      <c r="G44">
        <v>26.24</v>
      </c>
      <c r="H44">
        <v>29.18</v>
      </c>
      <c r="I44">
        <v>32.130000000000003</v>
      </c>
      <c r="J44">
        <v>40.950000000000003</v>
      </c>
      <c r="K44">
        <v>49.77</v>
      </c>
      <c r="L44">
        <v>67.41</v>
      </c>
      <c r="M44">
        <v>14.49</v>
      </c>
      <c r="N44">
        <v>5.69</v>
      </c>
      <c r="P44" s="64" t="str">
        <f t="shared" si="6"/>
        <v>W4</v>
      </c>
      <c r="Q44" s="65" t="str">
        <f t="shared" si="7"/>
        <v>Christmas &amp; Cocos Is*</v>
      </c>
      <c r="R44" s="66">
        <f t="shared" si="18"/>
        <v>13.76</v>
      </c>
      <c r="S44" s="66">
        <f t="shared" si="18"/>
        <v>17.850000000000001</v>
      </c>
      <c r="T44" s="66">
        <f t="shared" si="18"/>
        <v>20.310000000000002</v>
      </c>
      <c r="U44" s="66">
        <f t="shared" si="18"/>
        <v>22.78</v>
      </c>
      <c r="V44" s="66">
        <f t="shared" si="18"/>
        <v>25.650000000000002</v>
      </c>
      <c r="W44" s="66">
        <f t="shared" si="18"/>
        <v>28.520000000000003</v>
      </c>
      <c r="X44" s="66">
        <f t="shared" si="18"/>
        <v>31.400000000000002</v>
      </c>
      <c r="Y44" s="66">
        <f t="shared" si="18"/>
        <v>40.019999999999996</v>
      </c>
      <c r="Z44" s="66">
        <f t="shared" si="18"/>
        <v>48.64</v>
      </c>
      <c r="AA44" s="66">
        <f t="shared" si="18"/>
        <v>65.88000000000001</v>
      </c>
      <c r="AB44" s="66">
        <f t="shared" si="18"/>
        <v>14.17</v>
      </c>
      <c r="AC44" s="66">
        <f t="shared" si="18"/>
        <v>5.5699999999999994</v>
      </c>
      <c r="AE44" s="64" t="str">
        <f t="shared" si="8"/>
        <v>W4</v>
      </c>
      <c r="AF44" s="65" t="str">
        <f t="shared" si="9"/>
        <v>Christmas &amp; Cocos Is*</v>
      </c>
      <c r="AG44" s="66">
        <f t="shared" si="24"/>
        <v>14.07</v>
      </c>
      <c r="AH44" s="66">
        <f t="shared" si="24"/>
        <v>18.260000000000002</v>
      </c>
      <c r="AI44" s="66">
        <f t="shared" si="24"/>
        <v>20.78</v>
      </c>
      <c r="AJ44" s="66">
        <f t="shared" si="19"/>
        <v>23.3</v>
      </c>
      <c r="AK44" s="66">
        <f t="shared" si="19"/>
        <v>26.24</v>
      </c>
      <c r="AL44" s="66">
        <f t="shared" si="19"/>
        <v>29.18</v>
      </c>
      <c r="AM44" s="66">
        <f t="shared" si="19"/>
        <v>32.130000000000003</v>
      </c>
      <c r="AN44" s="66">
        <f t="shared" si="19"/>
        <v>40.950000000000003</v>
      </c>
      <c r="AO44" s="66">
        <f t="shared" si="19"/>
        <v>49.77</v>
      </c>
      <c r="AP44" s="66">
        <f t="shared" si="19"/>
        <v>67.41</v>
      </c>
      <c r="AQ44" s="66">
        <f t="shared" si="19"/>
        <v>14.49</v>
      </c>
      <c r="AR44" s="66">
        <f t="shared" si="19"/>
        <v>5.69</v>
      </c>
      <c r="AT44" s="64" t="str">
        <f t="shared" si="10"/>
        <v>W4</v>
      </c>
      <c r="AU44" s="65" t="str">
        <f t="shared" si="11"/>
        <v>Christmas &amp; Cocos Is*</v>
      </c>
      <c r="AV44" s="66">
        <f t="shared" si="25"/>
        <v>14.43</v>
      </c>
      <c r="AW44" s="66">
        <f t="shared" si="25"/>
        <v>18.720000000000002</v>
      </c>
      <c r="AX44" s="66">
        <f t="shared" si="25"/>
        <v>21.3</v>
      </c>
      <c r="AY44" s="66">
        <f t="shared" si="20"/>
        <v>23.89</v>
      </c>
      <c r="AZ44" s="66">
        <f t="shared" si="20"/>
        <v>26.900000000000002</v>
      </c>
      <c r="BA44" s="66">
        <f t="shared" si="20"/>
        <v>29.91</v>
      </c>
      <c r="BB44" s="66">
        <f t="shared" si="20"/>
        <v>32.94</v>
      </c>
      <c r="BC44" s="66">
        <f t="shared" si="20"/>
        <v>41.98</v>
      </c>
      <c r="BD44" s="66">
        <f t="shared" si="20"/>
        <v>51.019999999999996</v>
      </c>
      <c r="BE44" s="66">
        <f t="shared" si="20"/>
        <v>69.100000000000009</v>
      </c>
      <c r="BF44" s="66">
        <f t="shared" si="20"/>
        <v>14.86</v>
      </c>
      <c r="BG44" s="66">
        <f t="shared" si="20"/>
        <v>5.84</v>
      </c>
      <c r="BI44" s="64" t="str">
        <f t="shared" si="12"/>
        <v>W4</v>
      </c>
      <c r="BJ44" s="65" t="str">
        <f t="shared" si="13"/>
        <v>Christmas &amp; Cocos Is*</v>
      </c>
      <c r="BK44" s="66">
        <f t="shared" si="26"/>
        <v>14.78</v>
      </c>
      <c r="BL44" s="66">
        <f t="shared" si="26"/>
        <v>19.180000000000003</v>
      </c>
      <c r="BM44" s="66">
        <f t="shared" si="26"/>
        <v>21.82</v>
      </c>
      <c r="BN44" s="66">
        <f t="shared" si="21"/>
        <v>24.470000000000002</v>
      </c>
      <c r="BO44" s="66">
        <f t="shared" si="21"/>
        <v>27.560000000000002</v>
      </c>
      <c r="BP44" s="66">
        <f t="shared" si="21"/>
        <v>30.64</v>
      </c>
      <c r="BQ44" s="66">
        <f t="shared" si="21"/>
        <v>33.739999999999995</v>
      </c>
      <c r="BR44" s="66">
        <f t="shared" si="21"/>
        <v>43</v>
      </c>
      <c r="BS44" s="66">
        <f t="shared" si="21"/>
        <v>52.26</v>
      </c>
      <c r="BT44" s="66">
        <f t="shared" si="21"/>
        <v>70.790000000000006</v>
      </c>
      <c r="BU44" s="66">
        <f t="shared" si="21"/>
        <v>15.22</v>
      </c>
      <c r="BV44" s="66">
        <f t="shared" si="21"/>
        <v>5.9799999999999995</v>
      </c>
      <c r="BX44" s="64" t="str">
        <f t="shared" si="14"/>
        <v>W4</v>
      </c>
      <c r="BY44" s="65" t="str">
        <f t="shared" si="15"/>
        <v>Christmas &amp; Cocos Is*</v>
      </c>
      <c r="BZ44" s="66">
        <f t="shared" si="27"/>
        <v>15.129999999999999</v>
      </c>
      <c r="CA44" s="66">
        <f t="shared" si="27"/>
        <v>19.630000000000003</v>
      </c>
      <c r="CB44" s="66">
        <f t="shared" si="27"/>
        <v>22.34</v>
      </c>
      <c r="CC44" s="66">
        <f t="shared" si="22"/>
        <v>25.05</v>
      </c>
      <c r="CD44" s="66">
        <f t="shared" si="22"/>
        <v>28.21</v>
      </c>
      <c r="CE44" s="66">
        <f t="shared" si="22"/>
        <v>31.37</v>
      </c>
      <c r="CF44" s="66">
        <f t="shared" si="22"/>
        <v>34.54</v>
      </c>
      <c r="CG44" s="66">
        <f t="shared" si="22"/>
        <v>44.03</v>
      </c>
      <c r="CH44" s="66">
        <f t="shared" si="22"/>
        <v>53.51</v>
      </c>
      <c r="CI44" s="66">
        <f t="shared" si="22"/>
        <v>72.47</v>
      </c>
      <c r="CJ44" s="66">
        <f t="shared" si="22"/>
        <v>15.58</v>
      </c>
      <c r="CK44" s="66">
        <f t="shared" si="22"/>
        <v>6.12</v>
      </c>
      <c r="CM44" s="64" t="str">
        <f t="shared" si="16"/>
        <v>W4</v>
      </c>
      <c r="CN44" s="65" t="str">
        <f t="shared" si="17"/>
        <v>Christmas &amp; Cocos Is*</v>
      </c>
      <c r="CO44" s="66">
        <f t="shared" si="28"/>
        <v>15.48</v>
      </c>
      <c r="CP44" s="66">
        <f t="shared" si="28"/>
        <v>20.09</v>
      </c>
      <c r="CQ44" s="66">
        <f t="shared" si="28"/>
        <v>22.860000000000003</v>
      </c>
      <c r="CR44" s="66">
        <f t="shared" si="23"/>
        <v>25.63</v>
      </c>
      <c r="CS44" s="66">
        <f t="shared" si="23"/>
        <v>28.87</v>
      </c>
      <c r="CT44" s="66">
        <f t="shared" si="23"/>
        <v>32.1</v>
      </c>
      <c r="CU44" s="66">
        <f t="shared" si="23"/>
        <v>35.35</v>
      </c>
      <c r="CV44" s="66">
        <f t="shared" si="23"/>
        <v>45.05</v>
      </c>
      <c r="CW44" s="66">
        <f t="shared" si="23"/>
        <v>54.75</v>
      </c>
      <c r="CX44" s="66">
        <f t="shared" si="23"/>
        <v>74.160000000000011</v>
      </c>
      <c r="CY44" s="66">
        <f t="shared" si="23"/>
        <v>15.94</v>
      </c>
      <c r="CZ44" s="66">
        <f t="shared" si="23"/>
        <v>6.26</v>
      </c>
    </row>
    <row r="45" spans="1:104" ht="15.75" thickBot="1">
      <c r="A45" t="s">
        <v>97</v>
      </c>
      <c r="B45" t="s">
        <v>98</v>
      </c>
      <c r="C45">
        <v>14.07</v>
      </c>
      <c r="D45">
        <v>18.260000000000002</v>
      </c>
      <c r="E45">
        <v>20.78</v>
      </c>
      <c r="F45">
        <v>23.3</v>
      </c>
      <c r="G45">
        <v>26.24</v>
      </c>
      <c r="H45">
        <v>29.18</v>
      </c>
      <c r="I45">
        <v>32.130000000000003</v>
      </c>
      <c r="J45">
        <v>40.950000000000003</v>
      </c>
      <c r="K45">
        <v>49.77</v>
      </c>
      <c r="L45">
        <v>67.41</v>
      </c>
      <c r="M45">
        <v>14.49</v>
      </c>
      <c r="N45">
        <v>5.69</v>
      </c>
      <c r="P45" s="64" t="str">
        <f t="shared" si="6"/>
        <v>AAT</v>
      </c>
      <c r="Q45" s="65" t="str">
        <f t="shared" si="7"/>
        <v>Aust Antarctic Territory*</v>
      </c>
      <c r="R45" s="66">
        <f t="shared" si="18"/>
        <v>13.76</v>
      </c>
      <c r="S45" s="66">
        <f t="shared" si="18"/>
        <v>17.850000000000001</v>
      </c>
      <c r="T45" s="66">
        <f t="shared" si="18"/>
        <v>20.310000000000002</v>
      </c>
      <c r="U45" s="66">
        <f t="shared" ref="U45:AC45" si="29">ROUNDUP(F45*(1+$Q$4),2)</f>
        <v>22.78</v>
      </c>
      <c r="V45" s="66">
        <f t="shared" si="29"/>
        <v>25.650000000000002</v>
      </c>
      <c r="W45" s="66">
        <f t="shared" si="29"/>
        <v>28.520000000000003</v>
      </c>
      <c r="X45" s="66">
        <f t="shared" si="29"/>
        <v>31.400000000000002</v>
      </c>
      <c r="Y45" s="66">
        <f t="shared" si="29"/>
        <v>40.019999999999996</v>
      </c>
      <c r="Z45" s="66">
        <f t="shared" si="29"/>
        <v>48.64</v>
      </c>
      <c r="AA45" s="66">
        <f t="shared" si="29"/>
        <v>65.88000000000001</v>
      </c>
      <c r="AB45" s="66">
        <f t="shared" si="29"/>
        <v>14.17</v>
      </c>
      <c r="AC45" s="66">
        <f t="shared" si="29"/>
        <v>5.5699999999999994</v>
      </c>
      <c r="AE45" s="64" t="str">
        <f t="shared" si="8"/>
        <v>AAT</v>
      </c>
      <c r="AF45" s="65" t="str">
        <f t="shared" si="9"/>
        <v>Aust Antarctic Territory*</v>
      </c>
      <c r="AG45" s="66">
        <f t="shared" si="24"/>
        <v>14.07</v>
      </c>
      <c r="AH45" s="66">
        <f t="shared" si="24"/>
        <v>18.260000000000002</v>
      </c>
      <c r="AI45" s="66">
        <f t="shared" si="24"/>
        <v>20.78</v>
      </c>
      <c r="AJ45" s="66">
        <f t="shared" si="19"/>
        <v>23.3</v>
      </c>
      <c r="AK45" s="66">
        <f t="shared" si="19"/>
        <v>26.24</v>
      </c>
      <c r="AL45" s="66">
        <f t="shared" si="19"/>
        <v>29.18</v>
      </c>
      <c r="AM45" s="66">
        <f t="shared" si="19"/>
        <v>32.130000000000003</v>
      </c>
      <c r="AN45" s="66">
        <f t="shared" si="19"/>
        <v>40.950000000000003</v>
      </c>
      <c r="AO45" s="66">
        <f t="shared" si="19"/>
        <v>49.77</v>
      </c>
      <c r="AP45" s="66">
        <f t="shared" si="19"/>
        <v>67.41</v>
      </c>
      <c r="AQ45" s="66">
        <f t="shared" si="19"/>
        <v>14.49</v>
      </c>
      <c r="AR45" s="66">
        <f t="shared" si="19"/>
        <v>5.69</v>
      </c>
      <c r="AT45" s="64" t="str">
        <f t="shared" si="10"/>
        <v>AAT</v>
      </c>
      <c r="AU45" s="65" t="str">
        <f t="shared" si="11"/>
        <v>Aust Antarctic Territory*</v>
      </c>
      <c r="AV45" s="66">
        <f t="shared" si="25"/>
        <v>14.43</v>
      </c>
      <c r="AW45" s="66">
        <f t="shared" si="25"/>
        <v>18.720000000000002</v>
      </c>
      <c r="AX45" s="66">
        <f t="shared" si="25"/>
        <v>21.3</v>
      </c>
      <c r="AY45" s="66">
        <f t="shared" si="20"/>
        <v>23.89</v>
      </c>
      <c r="AZ45" s="66">
        <f t="shared" si="20"/>
        <v>26.900000000000002</v>
      </c>
      <c r="BA45" s="66">
        <f t="shared" si="20"/>
        <v>29.91</v>
      </c>
      <c r="BB45" s="66">
        <f t="shared" si="20"/>
        <v>32.94</v>
      </c>
      <c r="BC45" s="66">
        <f t="shared" si="20"/>
        <v>41.98</v>
      </c>
      <c r="BD45" s="66">
        <f t="shared" si="20"/>
        <v>51.019999999999996</v>
      </c>
      <c r="BE45" s="66">
        <f t="shared" si="20"/>
        <v>69.100000000000009</v>
      </c>
      <c r="BF45" s="66">
        <f t="shared" si="20"/>
        <v>14.86</v>
      </c>
      <c r="BG45" s="66">
        <f t="shared" si="20"/>
        <v>5.84</v>
      </c>
      <c r="BI45" s="64" t="str">
        <f t="shared" si="12"/>
        <v>AAT</v>
      </c>
      <c r="BJ45" s="65" t="str">
        <f t="shared" si="13"/>
        <v>Aust Antarctic Territory*</v>
      </c>
      <c r="BK45" s="66">
        <f t="shared" si="26"/>
        <v>14.78</v>
      </c>
      <c r="BL45" s="66">
        <f t="shared" si="26"/>
        <v>19.180000000000003</v>
      </c>
      <c r="BM45" s="66">
        <f t="shared" si="26"/>
        <v>21.82</v>
      </c>
      <c r="BN45" s="66">
        <f t="shared" si="21"/>
        <v>24.470000000000002</v>
      </c>
      <c r="BO45" s="66">
        <f t="shared" si="21"/>
        <v>27.560000000000002</v>
      </c>
      <c r="BP45" s="66">
        <f t="shared" si="21"/>
        <v>30.64</v>
      </c>
      <c r="BQ45" s="66">
        <f t="shared" si="21"/>
        <v>33.739999999999995</v>
      </c>
      <c r="BR45" s="66">
        <f t="shared" si="21"/>
        <v>43</v>
      </c>
      <c r="BS45" s="66">
        <f t="shared" si="21"/>
        <v>52.26</v>
      </c>
      <c r="BT45" s="66">
        <f t="shared" si="21"/>
        <v>70.790000000000006</v>
      </c>
      <c r="BU45" s="66">
        <f t="shared" si="21"/>
        <v>15.22</v>
      </c>
      <c r="BV45" s="66">
        <f t="shared" si="21"/>
        <v>5.9799999999999995</v>
      </c>
      <c r="BX45" s="64" t="str">
        <f t="shared" si="14"/>
        <v>AAT</v>
      </c>
      <c r="BY45" s="65" t="str">
        <f t="shared" si="15"/>
        <v>Aust Antarctic Territory*</v>
      </c>
      <c r="BZ45" s="66">
        <f t="shared" si="27"/>
        <v>15.129999999999999</v>
      </c>
      <c r="CA45" s="66">
        <f t="shared" si="27"/>
        <v>19.630000000000003</v>
      </c>
      <c r="CB45" s="66">
        <f t="shared" si="27"/>
        <v>22.34</v>
      </c>
      <c r="CC45" s="66">
        <f t="shared" si="22"/>
        <v>25.05</v>
      </c>
      <c r="CD45" s="66">
        <f t="shared" si="22"/>
        <v>28.21</v>
      </c>
      <c r="CE45" s="66">
        <f t="shared" si="22"/>
        <v>31.37</v>
      </c>
      <c r="CF45" s="66">
        <f t="shared" si="22"/>
        <v>34.54</v>
      </c>
      <c r="CG45" s="66">
        <f t="shared" si="22"/>
        <v>44.03</v>
      </c>
      <c r="CH45" s="66">
        <f t="shared" si="22"/>
        <v>53.51</v>
      </c>
      <c r="CI45" s="66">
        <f t="shared" si="22"/>
        <v>72.47</v>
      </c>
      <c r="CJ45" s="66">
        <f t="shared" si="22"/>
        <v>15.58</v>
      </c>
      <c r="CK45" s="66">
        <f t="shared" si="22"/>
        <v>6.12</v>
      </c>
      <c r="CM45" s="64" t="str">
        <f t="shared" si="16"/>
        <v>AAT</v>
      </c>
      <c r="CN45" s="65" t="str">
        <f t="shared" si="17"/>
        <v>Aust Antarctic Territory*</v>
      </c>
      <c r="CO45" s="66">
        <f t="shared" si="28"/>
        <v>15.48</v>
      </c>
      <c r="CP45" s="66">
        <f t="shared" si="28"/>
        <v>20.09</v>
      </c>
      <c r="CQ45" s="66">
        <f t="shared" si="28"/>
        <v>22.860000000000003</v>
      </c>
      <c r="CR45" s="66">
        <f t="shared" si="23"/>
        <v>25.63</v>
      </c>
      <c r="CS45" s="66">
        <f t="shared" si="23"/>
        <v>28.87</v>
      </c>
      <c r="CT45" s="66">
        <f t="shared" si="23"/>
        <v>32.1</v>
      </c>
      <c r="CU45" s="66">
        <f t="shared" si="23"/>
        <v>35.35</v>
      </c>
      <c r="CV45" s="66">
        <f t="shared" si="23"/>
        <v>45.05</v>
      </c>
      <c r="CW45" s="66">
        <f t="shared" si="23"/>
        <v>54.75</v>
      </c>
      <c r="CX45" s="66">
        <f t="shared" si="23"/>
        <v>74.160000000000011</v>
      </c>
      <c r="CY45" s="66">
        <f t="shared" si="23"/>
        <v>15.94</v>
      </c>
      <c r="CZ45" s="66">
        <f t="shared" si="23"/>
        <v>6.26</v>
      </c>
    </row>
    <row r="50" spans="1:99">
      <c r="P50" t="str">
        <f>P5</f>
        <v>v20S125</v>
      </c>
      <c r="AE50" t="str">
        <f>AE5</f>
        <v>v20S10</v>
      </c>
      <c r="AT50" t="str">
        <f>AT5</f>
        <v>v20S075</v>
      </c>
      <c r="BI50" t="str">
        <f>BI5</f>
        <v>v20S05</v>
      </c>
      <c r="BX50" t="str">
        <f>BX5</f>
        <v>v20S025</v>
      </c>
      <c r="CM50" t="str">
        <f>CM5</f>
        <v>v20S00</v>
      </c>
    </row>
    <row r="51" spans="1:99">
      <c r="P51" s="62" t="s">
        <v>142</v>
      </c>
      <c r="AE51" s="62" t="s">
        <v>143</v>
      </c>
      <c r="AT51" s="62" t="s">
        <v>144</v>
      </c>
      <c r="BI51" s="62" t="s">
        <v>145</v>
      </c>
      <c r="BX51" s="62" t="s">
        <v>146</v>
      </c>
      <c r="CM51" s="62" t="s">
        <v>147</v>
      </c>
    </row>
    <row r="52" spans="1:99" ht="15.75" thickBot="1">
      <c r="P52" t="s">
        <v>149</v>
      </c>
      <c r="Q52" s="67">
        <f>Q4</f>
        <v>-2.2727272727272818E-2</v>
      </c>
      <c r="AE52" t="s">
        <v>149</v>
      </c>
      <c r="AF52" s="67">
        <f>AF4</f>
        <v>0</v>
      </c>
      <c r="AT52" t="s">
        <v>149</v>
      </c>
      <c r="AU52" s="67">
        <f>AU4</f>
        <v>2.5000000000000001E-2</v>
      </c>
      <c r="BI52" t="s">
        <v>149</v>
      </c>
      <c r="BJ52" s="67">
        <f>BJ4</f>
        <v>0.05</v>
      </c>
      <c r="BX52" t="s">
        <v>149</v>
      </c>
      <c r="BY52" s="67">
        <f>BY4</f>
        <v>7.4999999999999997E-2</v>
      </c>
      <c r="CM52" t="s">
        <v>149</v>
      </c>
      <c r="CN52" s="67">
        <f>CN4</f>
        <v>0.1</v>
      </c>
    </row>
    <row r="53" spans="1:99" ht="15.75" thickBot="1">
      <c r="A53" t="s">
        <v>158</v>
      </c>
      <c r="B53" s="68" t="s">
        <v>159</v>
      </c>
      <c r="P53" s="139" t="s">
        <v>158</v>
      </c>
      <c r="Q53" s="140"/>
      <c r="R53" s="140"/>
      <c r="S53" s="140"/>
      <c r="T53" s="140"/>
      <c r="U53" s="140"/>
      <c r="V53" s="140"/>
      <c r="W53" s="140"/>
      <c r="X53" s="141"/>
      <c r="AE53" s="139" t="s">
        <v>158</v>
      </c>
      <c r="AF53" s="140"/>
      <c r="AG53" s="140"/>
      <c r="AH53" s="140"/>
      <c r="AI53" s="140"/>
      <c r="AJ53" s="140"/>
      <c r="AK53" s="140"/>
      <c r="AL53" s="140"/>
      <c r="AM53" s="141"/>
      <c r="AT53" s="139" t="s">
        <v>158</v>
      </c>
      <c r="AU53" s="140"/>
      <c r="AV53" s="140"/>
      <c r="AW53" s="140"/>
      <c r="AX53" s="140"/>
      <c r="AY53" s="140"/>
      <c r="AZ53" s="140"/>
      <c r="BA53" s="140"/>
      <c r="BB53" s="141"/>
      <c r="BI53" s="139" t="s">
        <v>158</v>
      </c>
      <c r="BJ53" s="140"/>
      <c r="BK53" s="140"/>
      <c r="BL53" s="140"/>
      <c r="BM53" s="140"/>
      <c r="BN53" s="140"/>
      <c r="BO53" s="140"/>
      <c r="BP53" s="140"/>
      <c r="BQ53" s="141"/>
      <c r="BX53" s="139" t="s">
        <v>158</v>
      </c>
      <c r="BY53" s="140"/>
      <c r="BZ53" s="140"/>
      <c r="CA53" s="140"/>
      <c r="CB53" s="140"/>
      <c r="CC53" s="140"/>
      <c r="CD53" s="140"/>
      <c r="CE53" s="140"/>
      <c r="CF53" s="141"/>
      <c r="CM53" s="139" t="s">
        <v>158</v>
      </c>
      <c r="CN53" s="140"/>
      <c r="CO53" s="140"/>
      <c r="CP53" s="140"/>
      <c r="CQ53" s="140"/>
      <c r="CR53" s="140"/>
      <c r="CS53" s="140"/>
      <c r="CT53" s="140"/>
      <c r="CU53" s="141"/>
    </row>
    <row r="54" spans="1:99" ht="15.75" thickBot="1">
      <c r="A54" t="s">
        <v>160</v>
      </c>
      <c r="B54" s="62">
        <v>28.45</v>
      </c>
      <c r="P54" s="129" t="str">
        <f t="shared" ref="P54" si="30">$A54</f>
        <v>eParcel Returns - Delivery Fee (per article)</v>
      </c>
      <c r="Q54" s="130"/>
      <c r="R54" s="130"/>
      <c r="S54" s="130"/>
      <c r="T54" s="130"/>
      <c r="U54" s="130"/>
      <c r="V54" s="130"/>
      <c r="W54" s="131"/>
      <c r="X54" s="66">
        <f>IFERROR(ROUNDUP(B54*(1+$Q$52),2),"NA")</f>
        <v>27.810000000000002</v>
      </c>
      <c r="AE54" s="129" t="str">
        <f t="shared" ref="AE54" si="31">$A54</f>
        <v>eParcel Returns - Delivery Fee (per article)</v>
      </c>
      <c r="AF54" s="130"/>
      <c r="AG54" s="130"/>
      <c r="AH54" s="130"/>
      <c r="AI54" s="130"/>
      <c r="AJ54" s="130"/>
      <c r="AK54" s="130"/>
      <c r="AL54" s="131"/>
      <c r="AM54" s="66">
        <f>IFERROR(ROUNDUP(B54*(1+$AF$52),2),"NA")</f>
        <v>28.45</v>
      </c>
      <c r="AT54" s="129" t="str">
        <f t="shared" ref="AT54" si="32">$A54</f>
        <v>eParcel Returns - Delivery Fee (per article)</v>
      </c>
      <c r="AU54" s="130"/>
      <c r="AV54" s="130"/>
      <c r="AW54" s="130"/>
      <c r="AX54" s="130"/>
      <c r="AY54" s="130"/>
      <c r="AZ54" s="130"/>
      <c r="BA54" s="131"/>
      <c r="BB54" s="66">
        <f>IFERROR(ROUNDUP(B54*(1+$AU$52),2),"NA")</f>
        <v>29.17</v>
      </c>
      <c r="BI54" s="129" t="str">
        <f t="shared" ref="BI54" si="33">$A54</f>
        <v>eParcel Returns - Delivery Fee (per article)</v>
      </c>
      <c r="BJ54" s="130"/>
      <c r="BK54" s="130"/>
      <c r="BL54" s="130"/>
      <c r="BM54" s="130"/>
      <c r="BN54" s="130"/>
      <c r="BO54" s="130"/>
      <c r="BP54" s="131"/>
      <c r="BQ54" s="66">
        <f>IFERROR(ROUNDUP($B54*(1+$BJ$52),2),"NA")</f>
        <v>29.880000000000003</v>
      </c>
      <c r="BX54" s="129" t="str">
        <f t="shared" ref="BX54" si="34">$A54</f>
        <v>eParcel Returns - Delivery Fee (per article)</v>
      </c>
      <c r="BY54" s="130"/>
      <c r="BZ54" s="130"/>
      <c r="CA54" s="130"/>
      <c r="CB54" s="130"/>
      <c r="CC54" s="130"/>
      <c r="CD54" s="130"/>
      <c r="CE54" s="131"/>
      <c r="CF54" s="66">
        <f>IFERROR(ROUNDUP($B54*(1+$BY$52),2),"NA")</f>
        <v>30.59</v>
      </c>
      <c r="CM54" s="129" t="str">
        <f t="shared" ref="CM54" si="35">$A54</f>
        <v>eParcel Returns - Delivery Fee (per article)</v>
      </c>
      <c r="CN54" s="130"/>
      <c r="CO54" s="130"/>
      <c r="CP54" s="130"/>
      <c r="CQ54" s="130"/>
      <c r="CR54" s="130"/>
      <c r="CS54" s="130"/>
      <c r="CT54" s="131"/>
      <c r="CU54" s="66">
        <f>IFERROR(ROUNDUP($B54*(1+$CN$52),2),"NA")</f>
        <v>31.3</v>
      </c>
    </row>
    <row r="55" spans="1:99" ht="15.75" thickBot="1">
      <c r="A55" t="s">
        <v>161</v>
      </c>
      <c r="B55" s="99">
        <v>0.01</v>
      </c>
      <c r="P55" s="129" t="s">
        <v>162</v>
      </c>
      <c r="Q55" s="130"/>
      <c r="R55" s="130"/>
      <c r="S55" s="130"/>
      <c r="T55" s="130"/>
      <c r="U55" s="130"/>
      <c r="V55" s="130"/>
      <c r="W55" s="131"/>
      <c r="X55" s="69">
        <f>IFERROR(ROUNDUP($B55*(1.1+Q52),4),"NA")</f>
        <v>1.0799999999999999E-2</v>
      </c>
      <c r="AE55" s="129" t="s">
        <v>162</v>
      </c>
      <c r="AF55" s="130"/>
      <c r="AG55" s="130"/>
      <c r="AH55" s="130"/>
      <c r="AI55" s="130"/>
      <c r="AJ55" s="130"/>
      <c r="AK55" s="130"/>
      <c r="AL55" s="131"/>
      <c r="AM55" s="69">
        <f>IFERROR(ROUNDUP($B55*(1.1+AF52),4),"NA")</f>
        <v>1.0999999999999999E-2</v>
      </c>
      <c r="AT55" s="129" t="s">
        <v>162</v>
      </c>
      <c r="AU55" s="130"/>
      <c r="AV55" s="130"/>
      <c r="AW55" s="130"/>
      <c r="AX55" s="130"/>
      <c r="AY55" s="130"/>
      <c r="AZ55" s="130"/>
      <c r="BA55" s="131"/>
      <c r="BB55" s="69">
        <f>IFERROR(ROUNDUP($B55*(1.1+AU52),4),"NA")</f>
        <v>1.1299999999999999E-2</v>
      </c>
      <c r="BI55" s="129" t="s">
        <v>162</v>
      </c>
      <c r="BJ55" s="130"/>
      <c r="BK55" s="130"/>
      <c r="BL55" s="130"/>
      <c r="BM55" s="130"/>
      <c r="BN55" s="130"/>
      <c r="BO55" s="130"/>
      <c r="BP55" s="131"/>
      <c r="BQ55" s="69">
        <f>IFERROR(ROUNDUP($B55*(1.1+BJ52),4),"NA")</f>
        <v>1.15E-2</v>
      </c>
      <c r="BX55" s="129" t="s">
        <v>162</v>
      </c>
      <c r="BY55" s="130"/>
      <c r="BZ55" s="130"/>
      <c r="CA55" s="130"/>
      <c r="CB55" s="130"/>
      <c r="CC55" s="130"/>
      <c r="CD55" s="130"/>
      <c r="CE55" s="131"/>
      <c r="CF55" s="69">
        <f>IFERROR(ROUNDUP($B55*(1.1+BY52),4),"NA")</f>
        <v>1.18E-2</v>
      </c>
      <c r="CM55" s="129" t="s">
        <v>162</v>
      </c>
      <c r="CN55" s="130"/>
      <c r="CO55" s="130"/>
      <c r="CP55" s="130"/>
      <c r="CQ55" s="130"/>
      <c r="CR55" s="130"/>
      <c r="CS55" s="130"/>
      <c r="CT55" s="131"/>
      <c r="CU55" s="69">
        <f>IFERROR(ROUNDUP($B55*(1.1+CN52),4),"NA")</f>
        <v>1.2E-2</v>
      </c>
    </row>
    <row r="56" spans="1:99" ht="15.75" thickBot="1">
      <c r="A56" t="s">
        <v>163</v>
      </c>
      <c r="B56" s="68"/>
      <c r="P56" s="129" t="str">
        <f>$A56</f>
        <v>Transit Cover: (All Articles) Minimum default Transit Cover value per article is $0.00</v>
      </c>
      <c r="Q56" s="130"/>
      <c r="R56" s="130"/>
      <c r="S56" s="130"/>
      <c r="T56" s="130"/>
      <c r="U56" s="130"/>
      <c r="V56" s="130"/>
      <c r="W56" s="131"/>
      <c r="X56" s="69"/>
      <c r="AE56" s="129" t="str">
        <f>$A56</f>
        <v>Transit Cover: (All Articles) Minimum default Transit Cover value per article is $0.00</v>
      </c>
      <c r="AF56" s="130"/>
      <c r="AG56" s="130"/>
      <c r="AH56" s="130"/>
      <c r="AI56" s="130"/>
      <c r="AJ56" s="130"/>
      <c r="AK56" s="130"/>
      <c r="AL56" s="131"/>
      <c r="AM56" s="69"/>
      <c r="AT56" s="129" t="str">
        <f>$A56</f>
        <v>Transit Cover: (All Articles) Minimum default Transit Cover value per article is $0.00</v>
      </c>
      <c r="AU56" s="130"/>
      <c r="AV56" s="130"/>
      <c r="AW56" s="130"/>
      <c r="AX56" s="130"/>
      <c r="AY56" s="130"/>
      <c r="AZ56" s="130"/>
      <c r="BA56" s="131"/>
      <c r="BB56" s="69"/>
      <c r="BI56" s="129" t="str">
        <f>$A56</f>
        <v>Transit Cover: (All Articles) Minimum default Transit Cover value per article is $0.00</v>
      </c>
      <c r="BJ56" s="130"/>
      <c r="BK56" s="130"/>
      <c r="BL56" s="130"/>
      <c r="BM56" s="130"/>
      <c r="BN56" s="130"/>
      <c r="BO56" s="130"/>
      <c r="BP56" s="131"/>
      <c r="BQ56" s="69"/>
      <c r="BX56" s="129" t="str">
        <f>$A56</f>
        <v>Transit Cover: (All Articles) Minimum default Transit Cover value per article is $0.00</v>
      </c>
      <c r="BY56" s="130"/>
      <c r="BZ56" s="130"/>
      <c r="CA56" s="130"/>
      <c r="CB56" s="130"/>
      <c r="CC56" s="130"/>
      <c r="CD56" s="130"/>
      <c r="CE56" s="131"/>
      <c r="CF56" s="69"/>
      <c r="CM56" s="129" t="str">
        <f>$A56</f>
        <v>Transit Cover: (All Articles) Minimum default Transit Cover value per article is $0.00</v>
      </c>
      <c r="CN56" s="130"/>
      <c r="CO56" s="130"/>
      <c r="CP56" s="130"/>
      <c r="CQ56" s="130"/>
      <c r="CR56" s="130"/>
      <c r="CS56" s="130"/>
      <c r="CT56" s="131"/>
      <c r="CU56" s="69"/>
    </row>
    <row r="57" spans="1:99" ht="15.75" thickBot="1">
      <c r="A57" t="s">
        <v>164</v>
      </c>
      <c r="B57" s="68"/>
      <c r="P57" s="139" t="s">
        <v>164</v>
      </c>
      <c r="Q57" s="140"/>
      <c r="R57" s="140"/>
      <c r="S57" s="140"/>
      <c r="T57" s="140"/>
      <c r="U57" s="140"/>
      <c r="V57" s="140"/>
      <c r="W57" s="140"/>
      <c r="X57" s="141"/>
      <c r="AE57" s="139" t="s">
        <v>164</v>
      </c>
      <c r="AF57" s="140"/>
      <c r="AG57" s="140"/>
      <c r="AH57" s="140"/>
      <c r="AI57" s="140"/>
      <c r="AJ57" s="140"/>
      <c r="AK57" s="140"/>
      <c r="AL57" s="140"/>
      <c r="AM57" s="141"/>
      <c r="AT57" s="139" t="s">
        <v>164</v>
      </c>
      <c r="AU57" s="140"/>
      <c r="AV57" s="140"/>
      <c r="AW57" s="140"/>
      <c r="AX57" s="140"/>
      <c r="AY57" s="140"/>
      <c r="AZ57" s="140"/>
      <c r="BA57" s="140"/>
      <c r="BB57" s="141"/>
      <c r="BI57" s="139" t="s">
        <v>164</v>
      </c>
      <c r="BJ57" s="140"/>
      <c r="BK57" s="140"/>
      <c r="BL57" s="140"/>
      <c r="BM57" s="140"/>
      <c r="BN57" s="140"/>
      <c r="BO57" s="140"/>
      <c r="BP57" s="140"/>
      <c r="BQ57" s="141"/>
      <c r="BX57" s="139" t="s">
        <v>164</v>
      </c>
      <c r="BY57" s="140"/>
      <c r="BZ57" s="140"/>
      <c r="CA57" s="140"/>
      <c r="CB57" s="140"/>
      <c r="CC57" s="140"/>
      <c r="CD57" s="140"/>
      <c r="CE57" s="140"/>
      <c r="CF57" s="141"/>
      <c r="CM57" s="139" t="s">
        <v>164</v>
      </c>
      <c r="CN57" s="140"/>
      <c r="CO57" s="140"/>
      <c r="CP57" s="140"/>
      <c r="CQ57" s="140"/>
      <c r="CR57" s="140"/>
      <c r="CS57" s="140"/>
      <c r="CT57" s="140"/>
      <c r="CU57" s="141"/>
    </row>
    <row r="58" spans="1:99" ht="15.75" thickBot="1">
      <c r="A58" t="s">
        <v>165</v>
      </c>
      <c r="B58" s="62">
        <v>30</v>
      </c>
      <c r="P58" s="129" t="str">
        <f>$A58</f>
        <v>Missing Manifest Fee (per article)</v>
      </c>
      <c r="Q58" s="130"/>
      <c r="R58" s="130"/>
      <c r="S58" s="130"/>
      <c r="T58" s="130"/>
      <c r="U58" s="130"/>
      <c r="V58" s="130"/>
      <c r="W58" s="131"/>
      <c r="X58" s="66">
        <f t="shared" ref="X58:X62" si="36">IFERROR(ROUNDUP(B58*(1+$Q$52),2),"NA")</f>
        <v>29.32</v>
      </c>
      <c r="AE58" s="129" t="str">
        <f>$A58</f>
        <v>Missing Manifest Fee (per article)</v>
      </c>
      <c r="AF58" s="130"/>
      <c r="AG58" s="130"/>
      <c r="AH58" s="130"/>
      <c r="AI58" s="130"/>
      <c r="AJ58" s="130"/>
      <c r="AK58" s="130"/>
      <c r="AL58" s="131"/>
      <c r="AM58" s="66">
        <f>IFERROR(ROUNDUP(B58*(1+$AF$52),2),"NA")</f>
        <v>30</v>
      </c>
      <c r="AT58" s="129" t="str">
        <f>$A58</f>
        <v>Missing Manifest Fee (per article)</v>
      </c>
      <c r="AU58" s="130"/>
      <c r="AV58" s="130"/>
      <c r="AW58" s="130"/>
      <c r="AX58" s="130"/>
      <c r="AY58" s="130"/>
      <c r="AZ58" s="130"/>
      <c r="BA58" s="131"/>
      <c r="BB58" s="66">
        <f t="shared" ref="BB58:BB62" si="37">IFERROR(ROUNDUP(B58*(1+$AU$52),2),"NA")</f>
        <v>30.75</v>
      </c>
      <c r="BI58" s="129" t="str">
        <f>$A58</f>
        <v>Missing Manifest Fee (per article)</v>
      </c>
      <c r="BJ58" s="130"/>
      <c r="BK58" s="130"/>
      <c r="BL58" s="130"/>
      <c r="BM58" s="130"/>
      <c r="BN58" s="130"/>
      <c r="BO58" s="130"/>
      <c r="BP58" s="131"/>
      <c r="BQ58" s="66">
        <f>IFERROR(ROUNDUP($B58*(1+$BJ$52),2),"NA")</f>
        <v>31.5</v>
      </c>
      <c r="BX58" s="129" t="str">
        <f>$A58</f>
        <v>Missing Manifest Fee (per article)</v>
      </c>
      <c r="BY58" s="130"/>
      <c r="BZ58" s="130"/>
      <c r="CA58" s="130"/>
      <c r="CB58" s="130"/>
      <c r="CC58" s="130"/>
      <c r="CD58" s="130"/>
      <c r="CE58" s="131"/>
      <c r="CF58" s="66">
        <f>IFERROR(ROUNDUP($B58*(1+$BY$52),2),"NA")</f>
        <v>32.25</v>
      </c>
      <c r="CM58" s="129" t="str">
        <f>$A58</f>
        <v>Missing Manifest Fee (per article)</v>
      </c>
      <c r="CN58" s="130"/>
      <c r="CO58" s="130"/>
      <c r="CP58" s="130"/>
      <c r="CQ58" s="130"/>
      <c r="CR58" s="130"/>
      <c r="CS58" s="130"/>
      <c r="CT58" s="131"/>
      <c r="CU58" s="66">
        <f>IFERROR(ROUNDUP($B58*(1+$CN$52),2),"NA")</f>
        <v>33</v>
      </c>
    </row>
    <row r="59" spans="1:99" ht="15.75" thickBot="1">
      <c r="A59" t="s">
        <v>100</v>
      </c>
      <c r="B59" s="62">
        <v>50</v>
      </c>
      <c r="P59" s="129" t="str">
        <f>$A59</f>
        <v>Administrative Fee</v>
      </c>
      <c r="Q59" s="130"/>
      <c r="R59" s="130"/>
      <c r="S59" s="130"/>
      <c r="T59" s="130"/>
      <c r="U59" s="130"/>
      <c r="V59" s="130"/>
      <c r="W59" s="131"/>
      <c r="X59" s="66">
        <f t="shared" si="36"/>
        <v>48.87</v>
      </c>
      <c r="AE59" s="129" t="str">
        <f>$A59</f>
        <v>Administrative Fee</v>
      </c>
      <c r="AF59" s="130"/>
      <c r="AG59" s="130"/>
      <c r="AH59" s="130"/>
      <c r="AI59" s="130"/>
      <c r="AJ59" s="130"/>
      <c r="AK59" s="130"/>
      <c r="AL59" s="131"/>
      <c r="AM59" s="66">
        <f t="shared" ref="AM59:AM62" si="38">IFERROR(ROUNDUP(B59*(1+$AF$52),2),"NA")</f>
        <v>50</v>
      </c>
      <c r="AT59" s="129" t="str">
        <f>$A59</f>
        <v>Administrative Fee</v>
      </c>
      <c r="AU59" s="130"/>
      <c r="AV59" s="130"/>
      <c r="AW59" s="130"/>
      <c r="AX59" s="130"/>
      <c r="AY59" s="130"/>
      <c r="AZ59" s="130"/>
      <c r="BA59" s="131"/>
      <c r="BB59" s="66">
        <f t="shared" si="37"/>
        <v>51.25</v>
      </c>
      <c r="BI59" s="129" t="str">
        <f>$A59</f>
        <v>Administrative Fee</v>
      </c>
      <c r="BJ59" s="130"/>
      <c r="BK59" s="130"/>
      <c r="BL59" s="130"/>
      <c r="BM59" s="130"/>
      <c r="BN59" s="130"/>
      <c r="BO59" s="130"/>
      <c r="BP59" s="131"/>
      <c r="BQ59" s="66">
        <f>IFERROR(ROUNDUP($B59*(1+$BJ$52),2),"NA")</f>
        <v>52.5</v>
      </c>
      <c r="BX59" s="129" t="str">
        <f>$A59</f>
        <v>Administrative Fee</v>
      </c>
      <c r="BY59" s="130"/>
      <c r="BZ59" s="130"/>
      <c r="CA59" s="130"/>
      <c r="CB59" s="130"/>
      <c r="CC59" s="130"/>
      <c r="CD59" s="130"/>
      <c r="CE59" s="131"/>
      <c r="CF59" s="66">
        <f>IFERROR(ROUNDUP($B59*(1+$BY$52),2),"NA")</f>
        <v>53.75</v>
      </c>
      <c r="CM59" s="129" t="str">
        <f>$A59</f>
        <v>Administrative Fee</v>
      </c>
      <c r="CN59" s="130"/>
      <c r="CO59" s="130"/>
      <c r="CP59" s="130"/>
      <c r="CQ59" s="130"/>
      <c r="CR59" s="130"/>
      <c r="CS59" s="130"/>
      <c r="CT59" s="131"/>
      <c r="CU59" s="66">
        <f>IFERROR(ROUNDUP($B59*(1+$CN$52),2),"NA")</f>
        <v>55</v>
      </c>
    </row>
    <row r="60" spans="1:99" ht="15.75" thickBot="1">
      <c r="A60" t="s">
        <v>101</v>
      </c>
      <c r="B60" s="62">
        <v>12.85</v>
      </c>
      <c r="P60" s="129" t="str">
        <f>$A60</f>
        <v>Return to Sender (per article)</v>
      </c>
      <c r="Q60" s="130"/>
      <c r="R60" s="130"/>
      <c r="S60" s="130"/>
      <c r="T60" s="130"/>
      <c r="U60" s="130"/>
      <c r="V60" s="130"/>
      <c r="W60" s="131"/>
      <c r="X60" s="66">
        <f t="shared" si="36"/>
        <v>12.56</v>
      </c>
      <c r="AE60" s="129" t="str">
        <f>$A60</f>
        <v>Return to Sender (per article)</v>
      </c>
      <c r="AF60" s="130"/>
      <c r="AG60" s="130"/>
      <c r="AH60" s="130"/>
      <c r="AI60" s="130"/>
      <c r="AJ60" s="130"/>
      <c r="AK60" s="130"/>
      <c r="AL60" s="131"/>
      <c r="AM60" s="66">
        <f t="shared" si="38"/>
        <v>12.85</v>
      </c>
      <c r="AT60" s="129" t="str">
        <f>$A60</f>
        <v>Return to Sender (per article)</v>
      </c>
      <c r="AU60" s="130"/>
      <c r="AV60" s="130"/>
      <c r="AW60" s="130"/>
      <c r="AX60" s="130"/>
      <c r="AY60" s="130"/>
      <c r="AZ60" s="130"/>
      <c r="BA60" s="131"/>
      <c r="BB60" s="66">
        <f t="shared" si="37"/>
        <v>13.18</v>
      </c>
      <c r="BI60" s="129" t="str">
        <f>$A60</f>
        <v>Return to Sender (per article)</v>
      </c>
      <c r="BJ60" s="130"/>
      <c r="BK60" s="130"/>
      <c r="BL60" s="130"/>
      <c r="BM60" s="130"/>
      <c r="BN60" s="130"/>
      <c r="BO60" s="130"/>
      <c r="BP60" s="131"/>
      <c r="BQ60" s="66">
        <f>IFERROR(ROUNDUP($B60*(1+$BJ$52),2),"NA")</f>
        <v>13.5</v>
      </c>
      <c r="BX60" s="129" t="str">
        <f>$A60</f>
        <v>Return to Sender (per article)</v>
      </c>
      <c r="BY60" s="130"/>
      <c r="BZ60" s="130"/>
      <c r="CA60" s="130"/>
      <c r="CB60" s="130"/>
      <c r="CC60" s="130"/>
      <c r="CD60" s="130"/>
      <c r="CE60" s="131"/>
      <c r="CF60" s="66">
        <f>IFERROR(ROUNDUP($B60*(1+$BY$52),2),"NA")</f>
        <v>13.82</v>
      </c>
      <c r="CM60" s="129" t="str">
        <f>$A60</f>
        <v>Return to Sender (per article)</v>
      </c>
      <c r="CN60" s="130"/>
      <c r="CO60" s="130"/>
      <c r="CP60" s="130"/>
      <c r="CQ60" s="130"/>
      <c r="CR60" s="130"/>
      <c r="CS60" s="130"/>
      <c r="CT60" s="131"/>
      <c r="CU60" s="66">
        <f>IFERROR(ROUNDUP($B60*(1+$CN$52),2),"NA")</f>
        <v>14.14</v>
      </c>
    </row>
    <row r="61" spans="1:99" ht="15.75" thickBot="1">
      <c r="A61" t="s">
        <v>102</v>
      </c>
      <c r="B61" s="62">
        <v>0</v>
      </c>
      <c r="P61" s="129" t="str">
        <f>$A61</f>
        <v>Minimum Collection Value</v>
      </c>
      <c r="Q61" s="130"/>
      <c r="R61" s="130"/>
      <c r="S61" s="130"/>
      <c r="T61" s="130"/>
      <c r="U61" s="130"/>
      <c r="V61" s="130"/>
      <c r="W61" s="131"/>
      <c r="X61" s="66">
        <f t="shared" si="36"/>
        <v>0</v>
      </c>
      <c r="AE61" s="129" t="str">
        <f>$A61</f>
        <v>Minimum Collection Value</v>
      </c>
      <c r="AF61" s="130"/>
      <c r="AG61" s="130"/>
      <c r="AH61" s="130"/>
      <c r="AI61" s="130"/>
      <c r="AJ61" s="130"/>
      <c r="AK61" s="130"/>
      <c r="AL61" s="131"/>
      <c r="AM61" s="66">
        <f t="shared" si="38"/>
        <v>0</v>
      </c>
      <c r="AT61" s="129" t="str">
        <f>$A61</f>
        <v>Minimum Collection Value</v>
      </c>
      <c r="AU61" s="130"/>
      <c r="AV61" s="130"/>
      <c r="AW61" s="130"/>
      <c r="AX61" s="130"/>
      <c r="AY61" s="130"/>
      <c r="AZ61" s="130"/>
      <c r="BA61" s="131"/>
      <c r="BB61" s="66">
        <f t="shared" si="37"/>
        <v>0</v>
      </c>
      <c r="BI61" s="129" t="str">
        <f>$A61</f>
        <v>Minimum Collection Value</v>
      </c>
      <c r="BJ61" s="130"/>
      <c r="BK61" s="130"/>
      <c r="BL61" s="130"/>
      <c r="BM61" s="130"/>
      <c r="BN61" s="130"/>
      <c r="BO61" s="130"/>
      <c r="BP61" s="131"/>
      <c r="BQ61" s="66">
        <f>IFERROR(ROUNDUP($B61*(1+$BJ$52),2),"NA")</f>
        <v>0</v>
      </c>
      <c r="BX61" s="129" t="str">
        <f>$A61</f>
        <v>Minimum Collection Value</v>
      </c>
      <c r="BY61" s="130"/>
      <c r="BZ61" s="130"/>
      <c r="CA61" s="130"/>
      <c r="CB61" s="130"/>
      <c r="CC61" s="130"/>
      <c r="CD61" s="130"/>
      <c r="CE61" s="131"/>
      <c r="CF61" s="66">
        <f>IFERROR(ROUNDUP($B61*(1+$BY$52),2),"NA")</f>
        <v>0</v>
      </c>
      <c r="CM61" s="129" t="str">
        <f>$A61</f>
        <v>Minimum Collection Value</v>
      </c>
      <c r="CN61" s="130"/>
      <c r="CO61" s="130"/>
      <c r="CP61" s="130"/>
      <c r="CQ61" s="130"/>
      <c r="CR61" s="130"/>
      <c r="CS61" s="130"/>
      <c r="CT61" s="131"/>
      <c r="CU61" s="66">
        <f>IFERROR(ROUNDUP($B61*(1+$CN$52),2),"NA")</f>
        <v>0</v>
      </c>
    </row>
    <row r="62" spans="1:99" ht="15.75" thickBot="1">
      <c r="A62" t="s">
        <v>115</v>
      </c>
      <c r="B62" s="62">
        <v>100</v>
      </c>
      <c r="P62" s="129" t="str">
        <f>$A62</f>
        <v>Over Maximum Limits Fee (per article)</v>
      </c>
      <c r="Q62" s="130"/>
      <c r="R62" s="130"/>
      <c r="S62" s="130"/>
      <c r="T62" s="130"/>
      <c r="U62" s="130"/>
      <c r="V62" s="130"/>
      <c r="W62" s="131"/>
      <c r="X62" s="66">
        <f t="shared" si="36"/>
        <v>97.73</v>
      </c>
      <c r="AE62" s="129" t="str">
        <f>$A62</f>
        <v>Over Maximum Limits Fee (per article)</v>
      </c>
      <c r="AF62" s="130"/>
      <c r="AG62" s="130"/>
      <c r="AH62" s="130"/>
      <c r="AI62" s="130"/>
      <c r="AJ62" s="130"/>
      <c r="AK62" s="130"/>
      <c r="AL62" s="131"/>
      <c r="AM62" s="66">
        <f t="shared" si="38"/>
        <v>100</v>
      </c>
      <c r="AT62" s="129" t="str">
        <f>$A62</f>
        <v>Over Maximum Limits Fee (per article)</v>
      </c>
      <c r="AU62" s="130"/>
      <c r="AV62" s="130"/>
      <c r="AW62" s="130"/>
      <c r="AX62" s="130"/>
      <c r="AY62" s="130"/>
      <c r="AZ62" s="130"/>
      <c r="BA62" s="131"/>
      <c r="BB62" s="66">
        <f t="shared" si="37"/>
        <v>102.5</v>
      </c>
      <c r="BI62" s="129" t="str">
        <f>$A62</f>
        <v>Over Maximum Limits Fee (per article)</v>
      </c>
      <c r="BJ62" s="130"/>
      <c r="BK62" s="130"/>
      <c r="BL62" s="130"/>
      <c r="BM62" s="130"/>
      <c r="BN62" s="130"/>
      <c r="BO62" s="130"/>
      <c r="BP62" s="131"/>
      <c r="BQ62" s="66">
        <f>IFERROR(ROUNDUP($B62*(1+$BJ$52),2),"NA")</f>
        <v>105</v>
      </c>
      <c r="BX62" s="129" t="str">
        <f>$A62</f>
        <v>Over Maximum Limits Fee (per article)</v>
      </c>
      <c r="BY62" s="130"/>
      <c r="BZ62" s="130"/>
      <c r="CA62" s="130"/>
      <c r="CB62" s="130"/>
      <c r="CC62" s="130"/>
      <c r="CD62" s="130"/>
      <c r="CE62" s="131"/>
      <c r="CF62" s="66">
        <f>IFERROR(ROUNDUP($B62*(1+$BY$52),2),"NA")</f>
        <v>107.5</v>
      </c>
      <c r="CM62" s="129" t="str">
        <f>$A62</f>
        <v>Over Maximum Limits Fee (per article)</v>
      </c>
      <c r="CN62" s="130"/>
      <c r="CO62" s="130"/>
      <c r="CP62" s="130"/>
      <c r="CQ62" s="130"/>
      <c r="CR62" s="130"/>
      <c r="CS62" s="130"/>
      <c r="CT62" s="131"/>
      <c r="CU62" s="66">
        <f>IFERROR(ROUNDUP($B62*(1+$CN$52),2),"NA")</f>
        <v>110</v>
      </c>
    </row>
    <row r="63" spans="1:99" ht="15.75" thickBot="1">
      <c r="A63" t="s">
        <v>170</v>
      </c>
      <c r="B63" s="98">
        <v>4.3499999999999997E-2</v>
      </c>
      <c r="P63" s="129" t="s">
        <v>170</v>
      </c>
      <c r="Q63" s="130"/>
      <c r="R63" s="130"/>
      <c r="S63" s="130"/>
      <c r="T63" s="130"/>
      <c r="U63" s="130"/>
      <c r="V63" s="130"/>
      <c r="W63" s="131"/>
      <c r="X63" s="69">
        <f>$B$63</f>
        <v>4.3499999999999997E-2</v>
      </c>
      <c r="AE63" s="129" t="s">
        <v>170</v>
      </c>
      <c r="AF63" s="130"/>
      <c r="AG63" s="130"/>
      <c r="AH63" s="130"/>
      <c r="AI63" s="130"/>
      <c r="AJ63" s="130"/>
      <c r="AK63" s="130"/>
      <c r="AL63" s="131"/>
      <c r="AM63" s="69">
        <f>$B$63</f>
        <v>4.3499999999999997E-2</v>
      </c>
      <c r="AT63" s="129" t="s">
        <v>170</v>
      </c>
      <c r="AU63" s="130"/>
      <c r="AV63" s="130"/>
      <c r="AW63" s="130"/>
      <c r="AX63" s="130"/>
      <c r="AY63" s="130"/>
      <c r="AZ63" s="130"/>
      <c r="BA63" s="131"/>
      <c r="BB63" s="69">
        <f>$B$63</f>
        <v>4.3499999999999997E-2</v>
      </c>
      <c r="BI63" s="129" t="s">
        <v>170</v>
      </c>
      <c r="BJ63" s="130"/>
      <c r="BK63" s="130"/>
      <c r="BL63" s="130"/>
      <c r="BM63" s="130"/>
      <c r="BN63" s="130"/>
      <c r="BO63" s="130"/>
      <c r="BP63" s="131"/>
      <c r="BQ63" s="69">
        <f>$B$63</f>
        <v>4.3499999999999997E-2</v>
      </c>
      <c r="BX63" s="129" t="s">
        <v>170</v>
      </c>
      <c r="BY63" s="130"/>
      <c r="BZ63" s="130"/>
      <c r="CA63" s="130"/>
      <c r="CB63" s="130"/>
      <c r="CC63" s="130"/>
      <c r="CD63" s="130"/>
      <c r="CE63" s="131"/>
      <c r="CF63" s="69">
        <f>$B$63</f>
        <v>4.3499999999999997E-2</v>
      </c>
      <c r="CM63" s="129" t="s">
        <v>170</v>
      </c>
      <c r="CN63" s="130"/>
      <c r="CO63" s="130"/>
      <c r="CP63" s="130"/>
      <c r="CQ63" s="130"/>
      <c r="CR63" s="130"/>
      <c r="CS63" s="130"/>
      <c r="CT63" s="131"/>
      <c r="CU63" s="69">
        <f>$B$63</f>
        <v>4.3499999999999997E-2</v>
      </c>
    </row>
  </sheetData>
  <mergeCells count="90">
    <mergeCell ref="CM62:CT62"/>
    <mergeCell ref="P61:W61"/>
    <mergeCell ref="AE61:AL61"/>
    <mergeCell ref="AT61:BA61"/>
    <mergeCell ref="BI61:BP61"/>
    <mergeCell ref="BX61:CE61"/>
    <mergeCell ref="CM61:CT61"/>
    <mergeCell ref="P62:W62"/>
    <mergeCell ref="AE62:AL62"/>
    <mergeCell ref="AT62:BA62"/>
    <mergeCell ref="BI62:BP62"/>
    <mergeCell ref="BX62:CE62"/>
    <mergeCell ref="CM60:CT60"/>
    <mergeCell ref="P59:W59"/>
    <mergeCell ref="AE59:AL59"/>
    <mergeCell ref="AT59:BA59"/>
    <mergeCell ref="BI59:BP59"/>
    <mergeCell ref="BX59:CE59"/>
    <mergeCell ref="CM59:CT59"/>
    <mergeCell ref="P60:W60"/>
    <mergeCell ref="AE60:AL60"/>
    <mergeCell ref="AT60:BA60"/>
    <mergeCell ref="BI60:BP60"/>
    <mergeCell ref="BX60:CE60"/>
    <mergeCell ref="CM58:CT58"/>
    <mergeCell ref="P57:X57"/>
    <mergeCell ref="AE57:AM57"/>
    <mergeCell ref="AT57:BB57"/>
    <mergeCell ref="BI57:BQ57"/>
    <mergeCell ref="BX57:CF57"/>
    <mergeCell ref="CM57:CU57"/>
    <mergeCell ref="P58:W58"/>
    <mergeCell ref="AE58:AL58"/>
    <mergeCell ref="AT58:BA58"/>
    <mergeCell ref="BI58:BP58"/>
    <mergeCell ref="BX58:CE58"/>
    <mergeCell ref="CY6:CZ6"/>
    <mergeCell ref="AT6:AU6"/>
    <mergeCell ref="AV6:BE6"/>
    <mergeCell ref="BF6:BG6"/>
    <mergeCell ref="BI6:BJ6"/>
    <mergeCell ref="BK6:BT6"/>
    <mergeCell ref="BU6:BV6"/>
    <mergeCell ref="BX6:BY6"/>
    <mergeCell ref="BZ6:CI6"/>
    <mergeCell ref="CJ6:CK6"/>
    <mergeCell ref="CM6:CN6"/>
    <mergeCell ref="CM63:CT63"/>
    <mergeCell ref="AQ6:AR6"/>
    <mergeCell ref="CO6:CX6"/>
    <mergeCell ref="CM54:CT54"/>
    <mergeCell ref="BX53:CF53"/>
    <mergeCell ref="CM53:CU53"/>
    <mergeCell ref="AT54:BA54"/>
    <mergeCell ref="BI54:BP54"/>
    <mergeCell ref="BX54:CE54"/>
    <mergeCell ref="CM7:CN7"/>
    <mergeCell ref="AT7:AU7"/>
    <mergeCell ref="CM56:CT56"/>
    <mergeCell ref="AT55:BA55"/>
    <mergeCell ref="BI55:BP55"/>
    <mergeCell ref="BX55:CE55"/>
    <mergeCell ref="CM55:CT55"/>
    <mergeCell ref="BI53:BQ53"/>
    <mergeCell ref="P54:W54"/>
    <mergeCell ref="BI7:BJ7"/>
    <mergeCell ref="BX7:BY7"/>
    <mergeCell ref="BX63:CE63"/>
    <mergeCell ref="P55:W55"/>
    <mergeCell ref="AE55:AL55"/>
    <mergeCell ref="P56:W56"/>
    <mergeCell ref="AE56:AL56"/>
    <mergeCell ref="AT56:BA56"/>
    <mergeCell ref="BI56:BP56"/>
    <mergeCell ref="BX56:CE56"/>
    <mergeCell ref="P7:Q7"/>
    <mergeCell ref="AE7:AF7"/>
    <mergeCell ref="P53:X53"/>
    <mergeCell ref="AE53:AM53"/>
    <mergeCell ref="AT53:BB53"/>
    <mergeCell ref="P6:Q6"/>
    <mergeCell ref="R6:AA6"/>
    <mergeCell ref="AB6:AC6"/>
    <mergeCell ref="AE6:AF6"/>
    <mergeCell ref="AG6:AP6"/>
    <mergeCell ref="AE54:AL54"/>
    <mergeCell ref="P63:W63"/>
    <mergeCell ref="AE63:AL63"/>
    <mergeCell ref="AT63:BA63"/>
    <mergeCell ref="BI63:BP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4241-43BE-4C0F-BA6B-70185EC22063}">
  <sheetPr>
    <tabColor theme="9"/>
  </sheetPr>
  <dimension ref="A1:DO63"/>
  <sheetViews>
    <sheetView topLeftCell="BZ17" workbookViewId="0">
      <selection activeCell="CX53" sqref="CX53"/>
    </sheetView>
  </sheetViews>
  <sheetFormatPr defaultRowHeight="15"/>
  <cols>
    <col min="1" max="1" width="76.28515625" bestFit="1" customWidth="1"/>
    <col min="2" max="2" width="22.85546875" bestFit="1" customWidth="1"/>
    <col min="3" max="3" width="10.140625" bestFit="1" customWidth="1"/>
    <col min="4" max="4" width="10.7109375" bestFit="1" customWidth="1"/>
    <col min="5" max="9" width="12.28515625" bestFit="1" customWidth="1"/>
    <col min="10" max="10" width="13.42578125" bestFit="1" customWidth="1"/>
    <col min="11" max="12" width="14.42578125" bestFit="1" customWidth="1"/>
    <col min="13" max="14" width="9.7109375" bestFit="1" customWidth="1"/>
    <col min="15" max="15" width="10.5703125" customWidth="1"/>
    <col min="16" max="16" width="4.5703125" bestFit="1" customWidth="1"/>
    <col min="17" max="17" width="21.140625" bestFit="1" customWidth="1"/>
    <col min="18" max="18" width="6.85546875" bestFit="1" customWidth="1"/>
    <col min="19" max="19" width="7.42578125" bestFit="1" customWidth="1"/>
    <col min="20" max="25" width="9" bestFit="1" customWidth="1"/>
    <col min="26" max="27" width="7.7109375" bestFit="1" customWidth="1"/>
    <col min="28" max="28" width="6.5703125" bestFit="1" customWidth="1"/>
    <col min="29" max="29" width="7.140625" bestFit="1" customWidth="1"/>
    <col min="31" max="31" width="4.5703125" bestFit="1" customWidth="1"/>
    <col min="32" max="32" width="21.140625" bestFit="1" customWidth="1"/>
    <col min="33" max="33" width="6.5703125" bestFit="1" customWidth="1"/>
    <col min="34" max="34" width="7.42578125" bestFit="1" customWidth="1"/>
    <col min="35" max="40" width="9" bestFit="1" customWidth="1"/>
    <col min="41" max="42" width="7.7109375" bestFit="1" customWidth="1"/>
    <col min="43" max="43" width="6.5703125" bestFit="1" customWidth="1"/>
    <col min="44" max="44" width="7.140625" bestFit="1" customWidth="1"/>
    <col min="46" max="46" width="4.5703125" bestFit="1" customWidth="1"/>
    <col min="47" max="47" width="21.140625" bestFit="1" customWidth="1"/>
    <col min="48" max="48" width="6.5703125" bestFit="1" customWidth="1"/>
    <col min="49" max="49" width="7.42578125" bestFit="1" customWidth="1"/>
    <col min="50" max="55" width="9" bestFit="1" customWidth="1"/>
    <col min="56" max="57" width="7.7109375" bestFit="1" customWidth="1"/>
    <col min="58" max="58" width="6.5703125" bestFit="1" customWidth="1"/>
    <col min="59" max="59" width="7.140625" bestFit="1" customWidth="1"/>
    <col min="61" max="61" width="4.5703125" bestFit="1" customWidth="1"/>
    <col min="62" max="62" width="21.140625" bestFit="1" customWidth="1"/>
    <col min="63" max="63" width="6.5703125" bestFit="1" customWidth="1"/>
    <col min="64" max="64" width="7.42578125" bestFit="1" customWidth="1"/>
    <col min="65" max="70" width="9" bestFit="1" customWidth="1"/>
    <col min="71" max="72" width="7.7109375" bestFit="1" customWidth="1"/>
    <col min="73" max="73" width="6.5703125" bestFit="1" customWidth="1"/>
    <col min="74" max="74" width="7.140625" bestFit="1" customWidth="1"/>
    <col min="76" max="76" width="4.5703125" bestFit="1" customWidth="1"/>
    <col min="77" max="77" width="21.140625" bestFit="1" customWidth="1"/>
    <col min="78" max="78" width="6.5703125" bestFit="1" customWidth="1"/>
    <col min="79" max="79" width="7.42578125" bestFit="1" customWidth="1"/>
    <col min="80" max="85" width="9" bestFit="1" customWidth="1"/>
    <col min="86" max="87" width="7.7109375" bestFit="1" customWidth="1"/>
    <col min="88" max="88" width="6.5703125" bestFit="1" customWidth="1"/>
    <col min="89" max="89" width="7.140625" bestFit="1" customWidth="1"/>
    <col min="91" max="91" width="4.5703125" bestFit="1" customWidth="1"/>
    <col min="92" max="92" width="21.140625" bestFit="1" customWidth="1"/>
    <col min="93" max="93" width="6.5703125" bestFit="1" customWidth="1"/>
    <col min="94" max="94" width="7.42578125" bestFit="1" customWidth="1"/>
    <col min="95" max="100" width="9" bestFit="1" customWidth="1"/>
    <col min="101" max="102" width="7.7109375" bestFit="1" customWidth="1"/>
    <col min="103" max="103" width="6.5703125" bestFit="1" customWidth="1"/>
    <col min="104" max="104" width="7.140625" bestFit="1" customWidth="1"/>
    <col min="106" max="106" width="4.5703125" bestFit="1" customWidth="1"/>
    <col min="107" max="107" width="21.140625" bestFit="1" customWidth="1"/>
    <col min="108" max="108" width="7.140625" bestFit="1" customWidth="1"/>
    <col min="109" max="109" width="7.42578125" bestFit="1" customWidth="1"/>
    <col min="110" max="115" width="9" bestFit="1" customWidth="1"/>
    <col min="116" max="117" width="7.7109375" bestFit="1" customWidth="1"/>
    <col min="118" max="118" width="6.5703125" bestFit="1" customWidth="1"/>
    <col min="119" max="119" width="7.140625" bestFit="1" customWidth="1"/>
    <col min="121" max="121" width="2" bestFit="1" customWidth="1"/>
  </cols>
  <sheetData>
    <row r="1" spans="1:119">
      <c r="A1" s="60" t="s">
        <v>138</v>
      </c>
    </row>
    <row r="2" spans="1:119">
      <c r="A2" t="s">
        <v>139</v>
      </c>
      <c r="B2" t="s">
        <v>166</v>
      </c>
      <c r="Q2" s="60" t="s">
        <v>166</v>
      </c>
      <c r="AF2" s="60" t="s">
        <v>166</v>
      </c>
      <c r="AU2" s="60" t="s">
        <v>166</v>
      </c>
      <c r="BJ2" s="60" t="s">
        <v>166</v>
      </c>
      <c r="BY2" s="60" t="s">
        <v>166</v>
      </c>
      <c r="CN2" s="60" t="s">
        <v>166</v>
      </c>
      <c r="DC2" s="60" t="s">
        <v>166</v>
      </c>
    </row>
    <row r="3" spans="1:119">
      <c r="A3" t="s">
        <v>141</v>
      </c>
      <c r="B3" t="s">
        <v>171</v>
      </c>
      <c r="Q3" s="62" t="s">
        <v>142</v>
      </c>
      <c r="AF3" s="62" t="s">
        <v>143</v>
      </c>
      <c r="AU3" s="62" t="s">
        <v>167</v>
      </c>
      <c r="BJ3" s="62" t="s">
        <v>144</v>
      </c>
      <c r="BY3" s="62" t="s">
        <v>145</v>
      </c>
      <c r="CN3" s="62" t="s">
        <v>146</v>
      </c>
      <c r="DC3" s="62" t="s">
        <v>147</v>
      </c>
    </row>
    <row r="4" spans="1:119">
      <c r="A4" t="s">
        <v>148</v>
      </c>
      <c r="Q4" t="s">
        <v>149</v>
      </c>
      <c r="R4" s="61">
        <v>-2.2727272727272818E-2</v>
      </c>
      <c r="AF4" t="s">
        <v>149</v>
      </c>
      <c r="AG4" s="61">
        <v>0</v>
      </c>
      <c r="AU4" t="s">
        <v>149</v>
      </c>
      <c r="AV4" s="61">
        <v>0.02</v>
      </c>
      <c r="BJ4" t="s">
        <v>149</v>
      </c>
      <c r="BK4" s="61">
        <v>2.5000000000000001E-2</v>
      </c>
      <c r="BY4" t="s">
        <v>149</v>
      </c>
      <c r="BZ4" s="61">
        <v>0.05</v>
      </c>
      <c r="CN4" t="s">
        <v>149</v>
      </c>
      <c r="CO4" s="61">
        <v>7.4999999999999997E-2</v>
      </c>
      <c r="DC4" t="s">
        <v>149</v>
      </c>
      <c r="DD4" s="61">
        <v>0.1</v>
      </c>
    </row>
    <row r="5" spans="1:119" ht="15.75" thickBot="1">
      <c r="Q5" t="s">
        <v>150</v>
      </c>
      <c r="AF5" t="s">
        <v>151</v>
      </c>
      <c r="AU5" t="s">
        <v>168</v>
      </c>
      <c r="BJ5" t="s">
        <v>152</v>
      </c>
      <c r="BY5" t="s">
        <v>153</v>
      </c>
      <c r="CN5" t="s">
        <v>154</v>
      </c>
      <c r="DC5" t="s">
        <v>169</v>
      </c>
    </row>
    <row r="6" spans="1:119" ht="15.75" thickBot="1">
      <c r="M6" t="s">
        <v>20</v>
      </c>
      <c r="N6" t="s">
        <v>20</v>
      </c>
      <c r="P6" s="132"/>
      <c r="Q6" s="133"/>
      <c r="R6" s="134" t="s">
        <v>156</v>
      </c>
      <c r="S6" s="135"/>
      <c r="T6" s="135"/>
      <c r="U6" s="135"/>
      <c r="V6" s="135"/>
      <c r="W6" s="135"/>
      <c r="X6" s="135"/>
      <c r="Y6" s="135"/>
      <c r="Z6" s="135"/>
      <c r="AA6" s="136"/>
      <c r="AB6" s="134" t="s">
        <v>20</v>
      </c>
      <c r="AC6" s="135"/>
      <c r="AE6" s="132"/>
      <c r="AF6" s="133"/>
      <c r="AG6" s="134" t="s">
        <v>156</v>
      </c>
      <c r="AH6" s="135"/>
      <c r="AI6" s="135"/>
      <c r="AJ6" s="135"/>
      <c r="AK6" s="135"/>
      <c r="AL6" s="135"/>
      <c r="AM6" s="135"/>
      <c r="AN6" s="135"/>
      <c r="AO6" s="135"/>
      <c r="AP6" s="136"/>
      <c r="AQ6" s="134" t="s">
        <v>20</v>
      </c>
      <c r="AR6" s="135"/>
      <c r="AT6" s="132"/>
      <c r="AU6" s="133"/>
      <c r="AV6" s="134" t="s">
        <v>156</v>
      </c>
      <c r="AW6" s="135"/>
      <c r="AX6" s="135"/>
      <c r="AY6" s="135"/>
      <c r="AZ6" s="135"/>
      <c r="BA6" s="135"/>
      <c r="BB6" s="135"/>
      <c r="BC6" s="135"/>
      <c r="BD6" s="135"/>
      <c r="BE6" s="136"/>
      <c r="BF6" s="134" t="s">
        <v>20</v>
      </c>
      <c r="BG6" s="135"/>
      <c r="BI6" s="132"/>
      <c r="BJ6" s="133"/>
      <c r="BK6" s="134" t="s">
        <v>156</v>
      </c>
      <c r="BL6" s="135"/>
      <c r="BM6" s="135"/>
      <c r="BN6" s="135"/>
      <c r="BO6" s="135"/>
      <c r="BP6" s="135"/>
      <c r="BQ6" s="135"/>
      <c r="BR6" s="135"/>
      <c r="BS6" s="135"/>
      <c r="BT6" s="136"/>
      <c r="BU6" s="134" t="s">
        <v>20</v>
      </c>
      <c r="BV6" s="135"/>
      <c r="BX6" s="132"/>
      <c r="BY6" s="133"/>
      <c r="BZ6" s="134" t="s">
        <v>156</v>
      </c>
      <c r="CA6" s="135"/>
      <c r="CB6" s="135"/>
      <c r="CC6" s="135"/>
      <c r="CD6" s="135"/>
      <c r="CE6" s="135"/>
      <c r="CF6" s="135"/>
      <c r="CG6" s="135"/>
      <c r="CH6" s="135"/>
      <c r="CI6" s="136"/>
      <c r="CJ6" s="134" t="s">
        <v>20</v>
      </c>
      <c r="CK6" s="135"/>
      <c r="CM6" s="132"/>
      <c r="CN6" s="133"/>
      <c r="CO6" s="134" t="s">
        <v>156</v>
      </c>
      <c r="CP6" s="135"/>
      <c r="CQ6" s="135"/>
      <c r="CR6" s="135"/>
      <c r="CS6" s="135"/>
      <c r="CT6" s="135"/>
      <c r="CU6" s="135"/>
      <c r="CV6" s="135"/>
      <c r="CW6" s="135"/>
      <c r="CX6" s="136"/>
      <c r="CY6" s="134" t="s">
        <v>20</v>
      </c>
      <c r="CZ6" s="135"/>
      <c r="DB6" s="132"/>
      <c r="DC6" s="133"/>
      <c r="DD6" s="134" t="s">
        <v>156</v>
      </c>
      <c r="DE6" s="135"/>
      <c r="DF6" s="135"/>
      <c r="DG6" s="135"/>
      <c r="DH6" s="135"/>
      <c r="DI6" s="135"/>
      <c r="DJ6" s="135"/>
      <c r="DK6" s="135"/>
      <c r="DL6" s="135"/>
      <c r="DM6" s="136"/>
      <c r="DN6" s="134" t="s">
        <v>20</v>
      </c>
      <c r="DO6" s="135"/>
    </row>
    <row r="7" spans="1:119" ht="26.25" thickBot="1">
      <c r="A7" t="s">
        <v>9</v>
      </c>
      <c r="B7" t="s">
        <v>9</v>
      </c>
      <c r="C7" t="s">
        <v>10</v>
      </c>
      <c r="D7" t="s">
        <v>11</v>
      </c>
      <c r="E7" t="s">
        <v>12</v>
      </c>
      <c r="F7" t="s">
        <v>13</v>
      </c>
      <c r="G7" t="s">
        <v>14</v>
      </c>
      <c r="H7" t="s">
        <v>15</v>
      </c>
      <c r="I7" t="s">
        <v>16</v>
      </c>
      <c r="J7" t="s">
        <v>17</v>
      </c>
      <c r="K7" t="s">
        <v>18</v>
      </c>
      <c r="L7" t="s">
        <v>19</v>
      </c>
      <c r="M7" t="s">
        <v>21</v>
      </c>
      <c r="N7" t="s">
        <v>22</v>
      </c>
      <c r="P7" s="137" t="s">
        <v>157</v>
      </c>
      <c r="Q7" s="138"/>
      <c r="R7" s="63" t="s">
        <v>10</v>
      </c>
      <c r="S7" s="63" t="s">
        <v>11</v>
      </c>
      <c r="T7" s="63" t="s">
        <v>12</v>
      </c>
      <c r="U7" s="63" t="s">
        <v>13</v>
      </c>
      <c r="V7" s="63" t="s">
        <v>14</v>
      </c>
      <c r="W7" s="63" t="s">
        <v>15</v>
      </c>
      <c r="X7" s="63" t="s">
        <v>16</v>
      </c>
      <c r="Y7" s="63" t="s">
        <v>17</v>
      </c>
      <c r="Z7" s="63" t="s">
        <v>18</v>
      </c>
      <c r="AA7" s="63" t="s">
        <v>19</v>
      </c>
      <c r="AB7" s="63" t="s">
        <v>21</v>
      </c>
      <c r="AC7" s="63" t="s">
        <v>22</v>
      </c>
      <c r="AE7" s="137" t="s">
        <v>157</v>
      </c>
      <c r="AF7" s="138"/>
      <c r="AG7" s="63" t="s">
        <v>10</v>
      </c>
      <c r="AH7" s="63" t="s">
        <v>11</v>
      </c>
      <c r="AI7" s="63" t="s">
        <v>12</v>
      </c>
      <c r="AJ7" s="63" t="s">
        <v>13</v>
      </c>
      <c r="AK7" s="63" t="s">
        <v>14</v>
      </c>
      <c r="AL7" s="63" t="s">
        <v>15</v>
      </c>
      <c r="AM7" s="63" t="s">
        <v>16</v>
      </c>
      <c r="AN7" s="63" t="s">
        <v>17</v>
      </c>
      <c r="AO7" s="63" t="s">
        <v>18</v>
      </c>
      <c r="AP7" s="63" t="s">
        <v>19</v>
      </c>
      <c r="AQ7" s="63" t="s">
        <v>21</v>
      </c>
      <c r="AR7" s="63" t="s">
        <v>22</v>
      </c>
      <c r="AT7" s="137" t="s">
        <v>157</v>
      </c>
      <c r="AU7" s="138"/>
      <c r="AV7" s="63" t="s">
        <v>10</v>
      </c>
      <c r="AW7" s="63" t="s">
        <v>11</v>
      </c>
      <c r="AX7" s="63" t="s">
        <v>12</v>
      </c>
      <c r="AY7" s="63" t="s">
        <v>13</v>
      </c>
      <c r="AZ7" s="63" t="s">
        <v>14</v>
      </c>
      <c r="BA7" s="63" t="s">
        <v>15</v>
      </c>
      <c r="BB7" s="63" t="s">
        <v>16</v>
      </c>
      <c r="BC7" s="63" t="s">
        <v>17</v>
      </c>
      <c r="BD7" s="63" t="s">
        <v>18</v>
      </c>
      <c r="BE7" s="63" t="s">
        <v>19</v>
      </c>
      <c r="BF7" s="63" t="s">
        <v>21</v>
      </c>
      <c r="BG7" s="63" t="s">
        <v>22</v>
      </c>
      <c r="BI7" s="137" t="s">
        <v>157</v>
      </c>
      <c r="BJ7" s="138"/>
      <c r="BK7" s="63" t="s">
        <v>10</v>
      </c>
      <c r="BL7" s="63" t="s">
        <v>11</v>
      </c>
      <c r="BM7" s="63" t="s">
        <v>12</v>
      </c>
      <c r="BN7" s="63" t="s">
        <v>13</v>
      </c>
      <c r="BO7" s="63" t="s">
        <v>14</v>
      </c>
      <c r="BP7" s="63" t="s">
        <v>15</v>
      </c>
      <c r="BQ7" s="63" t="s">
        <v>16</v>
      </c>
      <c r="BR7" s="63" t="s">
        <v>17</v>
      </c>
      <c r="BS7" s="63" t="s">
        <v>18</v>
      </c>
      <c r="BT7" s="63" t="s">
        <v>19</v>
      </c>
      <c r="BU7" s="63" t="s">
        <v>21</v>
      </c>
      <c r="BV7" s="63" t="s">
        <v>22</v>
      </c>
      <c r="BX7" s="137" t="s">
        <v>157</v>
      </c>
      <c r="BY7" s="138"/>
      <c r="BZ7" s="63" t="s">
        <v>10</v>
      </c>
      <c r="CA7" s="63" t="s">
        <v>11</v>
      </c>
      <c r="CB7" s="63" t="s">
        <v>12</v>
      </c>
      <c r="CC7" s="63" t="s">
        <v>13</v>
      </c>
      <c r="CD7" s="63" t="s">
        <v>14</v>
      </c>
      <c r="CE7" s="63" t="s">
        <v>15</v>
      </c>
      <c r="CF7" s="63" t="s">
        <v>16</v>
      </c>
      <c r="CG7" s="63" t="s">
        <v>17</v>
      </c>
      <c r="CH7" s="63" t="s">
        <v>18</v>
      </c>
      <c r="CI7" s="63" t="s">
        <v>19</v>
      </c>
      <c r="CJ7" s="63" t="s">
        <v>21</v>
      </c>
      <c r="CK7" s="63" t="s">
        <v>22</v>
      </c>
      <c r="CM7" s="137" t="s">
        <v>157</v>
      </c>
      <c r="CN7" s="138"/>
      <c r="CO7" s="63" t="s">
        <v>10</v>
      </c>
      <c r="CP7" s="63" t="s">
        <v>11</v>
      </c>
      <c r="CQ7" s="63" t="s">
        <v>12</v>
      </c>
      <c r="CR7" s="63" t="s">
        <v>13</v>
      </c>
      <c r="CS7" s="63" t="s">
        <v>14</v>
      </c>
      <c r="CT7" s="63" t="s">
        <v>15</v>
      </c>
      <c r="CU7" s="63" t="s">
        <v>16</v>
      </c>
      <c r="CV7" s="63" t="s">
        <v>17</v>
      </c>
      <c r="CW7" s="63" t="s">
        <v>18</v>
      </c>
      <c r="CX7" s="63" t="s">
        <v>19</v>
      </c>
      <c r="CY7" s="63" t="s">
        <v>21</v>
      </c>
      <c r="CZ7" s="63" t="s">
        <v>22</v>
      </c>
      <c r="DB7" s="137" t="s">
        <v>157</v>
      </c>
      <c r="DC7" s="138"/>
      <c r="DD7" s="63" t="s">
        <v>10</v>
      </c>
      <c r="DE7" s="63" t="s">
        <v>11</v>
      </c>
      <c r="DF7" s="63" t="s">
        <v>12</v>
      </c>
      <c r="DG7" s="63" t="s">
        <v>13</v>
      </c>
      <c r="DH7" s="63" t="s">
        <v>14</v>
      </c>
      <c r="DI7" s="63" t="s">
        <v>15</v>
      </c>
      <c r="DJ7" s="63" t="s">
        <v>16</v>
      </c>
      <c r="DK7" s="63" t="s">
        <v>17</v>
      </c>
      <c r="DL7" s="63" t="s">
        <v>18</v>
      </c>
      <c r="DM7" s="63" t="s">
        <v>19</v>
      </c>
      <c r="DN7" s="63" t="s">
        <v>21</v>
      </c>
      <c r="DO7" s="63" t="s">
        <v>22</v>
      </c>
    </row>
    <row r="8" spans="1:119" ht="15.75" thickBot="1">
      <c r="A8" t="s">
        <v>23</v>
      </c>
      <c r="B8" t="s">
        <v>24</v>
      </c>
      <c r="C8">
        <v>5.73</v>
      </c>
      <c r="D8">
        <v>6.77</v>
      </c>
      <c r="E8">
        <v>6.84</v>
      </c>
      <c r="F8">
        <v>6.9</v>
      </c>
      <c r="G8">
        <v>6.93</v>
      </c>
      <c r="H8">
        <v>6.97</v>
      </c>
      <c r="I8">
        <v>7.39</v>
      </c>
      <c r="J8">
        <v>7.95</v>
      </c>
      <c r="K8">
        <v>9.5</v>
      </c>
      <c r="L8">
        <v>9.91</v>
      </c>
      <c r="M8">
        <v>7.02</v>
      </c>
      <c r="N8">
        <v>0.81</v>
      </c>
      <c r="P8" s="64" t="str">
        <f>$A8</f>
        <v>N0</v>
      </c>
      <c r="Q8" s="65" t="str">
        <f>$B8</f>
        <v>Sydney Metro</v>
      </c>
      <c r="R8" s="66">
        <f t="shared" ref="R8:AC29" si="0">ROUNDUP(C8*(1+$R$4),2)</f>
        <v>5.6</v>
      </c>
      <c r="S8" s="66">
        <f t="shared" si="0"/>
        <v>6.62</v>
      </c>
      <c r="T8" s="66">
        <f t="shared" si="0"/>
        <v>6.6899999999999995</v>
      </c>
      <c r="U8" s="66">
        <f t="shared" si="0"/>
        <v>6.75</v>
      </c>
      <c r="V8" s="66">
        <f t="shared" si="0"/>
        <v>6.7799999999999994</v>
      </c>
      <c r="W8" s="66">
        <f t="shared" si="0"/>
        <v>6.8199999999999994</v>
      </c>
      <c r="X8" s="66">
        <f t="shared" si="0"/>
        <v>7.2299999999999995</v>
      </c>
      <c r="Y8" s="66">
        <f t="shared" si="0"/>
        <v>7.77</v>
      </c>
      <c r="Z8" s="66">
        <f t="shared" si="0"/>
        <v>9.2899999999999991</v>
      </c>
      <c r="AA8" s="66">
        <f t="shared" si="0"/>
        <v>9.69</v>
      </c>
      <c r="AB8" s="66">
        <f t="shared" si="0"/>
        <v>6.87</v>
      </c>
      <c r="AC8" s="66">
        <f t="shared" si="0"/>
        <v>0.8</v>
      </c>
      <c r="AE8" s="64" t="str">
        <f>$A8</f>
        <v>N0</v>
      </c>
      <c r="AF8" s="65" t="str">
        <f>$B8</f>
        <v>Sydney Metro</v>
      </c>
      <c r="AG8" s="66">
        <f t="shared" ref="AG8:AR29" si="1">ROUNDUP(C8*(1+$AG$4),2)</f>
        <v>5.73</v>
      </c>
      <c r="AH8" s="66">
        <f t="shared" si="1"/>
        <v>6.77</v>
      </c>
      <c r="AI8" s="66">
        <f t="shared" si="1"/>
        <v>6.84</v>
      </c>
      <c r="AJ8" s="66">
        <f t="shared" si="1"/>
        <v>6.9</v>
      </c>
      <c r="AK8" s="66">
        <f t="shared" si="1"/>
        <v>6.93</v>
      </c>
      <c r="AL8" s="66">
        <f t="shared" si="1"/>
        <v>6.97</v>
      </c>
      <c r="AM8" s="66">
        <f t="shared" si="1"/>
        <v>7.39</v>
      </c>
      <c r="AN8" s="66">
        <f t="shared" si="1"/>
        <v>7.95</v>
      </c>
      <c r="AO8" s="66">
        <f t="shared" si="1"/>
        <v>9.5</v>
      </c>
      <c r="AP8" s="66">
        <f t="shared" si="1"/>
        <v>9.91</v>
      </c>
      <c r="AQ8" s="66">
        <f t="shared" si="1"/>
        <v>7.02</v>
      </c>
      <c r="AR8" s="66">
        <f t="shared" si="1"/>
        <v>0.81</v>
      </c>
      <c r="AT8" s="64" t="str">
        <f>$A8</f>
        <v>N0</v>
      </c>
      <c r="AU8" s="65" t="str">
        <f>$B8</f>
        <v>Sydney Metro</v>
      </c>
      <c r="AV8" s="66">
        <f t="shared" ref="AV8:BG29" si="2">ROUNDUP(C8*(1+$AV$4),2)</f>
        <v>5.85</v>
      </c>
      <c r="AW8" s="66">
        <f t="shared" si="2"/>
        <v>6.91</v>
      </c>
      <c r="AX8" s="66">
        <f t="shared" si="2"/>
        <v>6.9799999999999995</v>
      </c>
      <c r="AY8" s="66">
        <f t="shared" si="2"/>
        <v>7.04</v>
      </c>
      <c r="AZ8" s="66">
        <f t="shared" si="2"/>
        <v>7.0699999999999994</v>
      </c>
      <c r="BA8" s="66">
        <f t="shared" si="2"/>
        <v>7.1099999999999994</v>
      </c>
      <c r="BB8" s="66">
        <f t="shared" si="2"/>
        <v>7.54</v>
      </c>
      <c r="BC8" s="66">
        <f t="shared" si="2"/>
        <v>8.11</v>
      </c>
      <c r="BD8" s="66">
        <f t="shared" si="2"/>
        <v>9.69</v>
      </c>
      <c r="BE8" s="66">
        <f t="shared" si="2"/>
        <v>10.11</v>
      </c>
      <c r="BF8" s="66">
        <f t="shared" si="2"/>
        <v>7.17</v>
      </c>
      <c r="BG8" s="66">
        <f t="shared" si="2"/>
        <v>0.83</v>
      </c>
      <c r="BI8" s="64" t="str">
        <f>$A8</f>
        <v>N0</v>
      </c>
      <c r="BJ8" s="65" t="str">
        <f>$B8</f>
        <v>Sydney Metro</v>
      </c>
      <c r="BK8" s="66">
        <f t="shared" ref="BK8:BV29" si="3">ROUNDUP(C8*(1+$BK$4),2)</f>
        <v>5.88</v>
      </c>
      <c r="BL8" s="66">
        <f t="shared" si="3"/>
        <v>6.9399999999999995</v>
      </c>
      <c r="BM8" s="66">
        <f t="shared" si="3"/>
        <v>7.02</v>
      </c>
      <c r="BN8" s="66">
        <f t="shared" si="3"/>
        <v>7.08</v>
      </c>
      <c r="BO8" s="66">
        <f t="shared" si="3"/>
        <v>7.1099999999999994</v>
      </c>
      <c r="BP8" s="66">
        <f t="shared" si="3"/>
        <v>7.1499999999999995</v>
      </c>
      <c r="BQ8" s="66">
        <f t="shared" si="3"/>
        <v>7.58</v>
      </c>
      <c r="BR8" s="66">
        <f t="shared" si="3"/>
        <v>8.15</v>
      </c>
      <c r="BS8" s="66">
        <f t="shared" si="3"/>
        <v>9.74</v>
      </c>
      <c r="BT8" s="66">
        <f t="shared" si="3"/>
        <v>10.16</v>
      </c>
      <c r="BU8" s="66">
        <f t="shared" si="3"/>
        <v>7.2</v>
      </c>
      <c r="BV8" s="66">
        <f t="shared" si="3"/>
        <v>0.84</v>
      </c>
      <c r="BX8" s="64" t="str">
        <f>$A8</f>
        <v>N0</v>
      </c>
      <c r="BY8" s="65" t="str">
        <f>$B8</f>
        <v>Sydney Metro</v>
      </c>
      <c r="BZ8" s="66">
        <f t="shared" ref="BZ8:CK29" si="4">ROUNDUP(C8*(1+$BZ$4),2)</f>
        <v>6.02</v>
      </c>
      <c r="CA8" s="66">
        <f t="shared" si="4"/>
        <v>7.1099999999999994</v>
      </c>
      <c r="CB8" s="66">
        <f t="shared" si="4"/>
        <v>7.1899999999999995</v>
      </c>
      <c r="CC8" s="66">
        <f t="shared" si="4"/>
        <v>7.25</v>
      </c>
      <c r="CD8" s="66">
        <f t="shared" si="4"/>
        <v>7.2799999999999994</v>
      </c>
      <c r="CE8" s="66">
        <f t="shared" si="4"/>
        <v>7.3199999999999994</v>
      </c>
      <c r="CF8" s="66">
        <f t="shared" si="4"/>
        <v>7.76</v>
      </c>
      <c r="CG8" s="66">
        <f t="shared" si="4"/>
        <v>8.35</v>
      </c>
      <c r="CH8" s="66">
        <f t="shared" si="4"/>
        <v>9.98</v>
      </c>
      <c r="CI8" s="66">
        <f t="shared" si="4"/>
        <v>10.41</v>
      </c>
      <c r="CJ8" s="66">
        <f t="shared" si="4"/>
        <v>7.38</v>
      </c>
      <c r="CK8" s="66">
        <f t="shared" si="4"/>
        <v>0.86</v>
      </c>
      <c r="CM8" s="64" t="str">
        <f>$A8</f>
        <v>N0</v>
      </c>
      <c r="CN8" s="65" t="str">
        <f>$B8</f>
        <v>Sydney Metro</v>
      </c>
      <c r="CO8" s="66">
        <f t="shared" ref="CO8:CZ29" si="5">ROUNDUP(C8*(1+$CO$4),2)</f>
        <v>6.16</v>
      </c>
      <c r="CP8" s="66">
        <f t="shared" si="5"/>
        <v>7.2799999999999994</v>
      </c>
      <c r="CQ8" s="66">
        <f t="shared" si="5"/>
        <v>7.3599999999999994</v>
      </c>
      <c r="CR8" s="66">
        <f t="shared" si="5"/>
        <v>7.42</v>
      </c>
      <c r="CS8" s="66">
        <f t="shared" si="5"/>
        <v>7.45</v>
      </c>
      <c r="CT8" s="66">
        <f t="shared" si="5"/>
        <v>7.5</v>
      </c>
      <c r="CU8" s="66">
        <f t="shared" si="5"/>
        <v>7.95</v>
      </c>
      <c r="CV8" s="66">
        <f t="shared" si="5"/>
        <v>8.5499999999999989</v>
      </c>
      <c r="CW8" s="66">
        <f t="shared" si="5"/>
        <v>10.220000000000001</v>
      </c>
      <c r="CX8" s="66">
        <f t="shared" si="5"/>
        <v>10.66</v>
      </c>
      <c r="CY8" s="66">
        <f t="shared" si="5"/>
        <v>7.55</v>
      </c>
      <c r="CZ8" s="66">
        <f t="shared" si="5"/>
        <v>0.88</v>
      </c>
      <c r="DB8" s="64" t="str">
        <f>$A8</f>
        <v>N0</v>
      </c>
      <c r="DC8" s="65" t="str">
        <f>$B8</f>
        <v>Sydney Metro</v>
      </c>
      <c r="DD8" s="66">
        <f t="shared" ref="DD8:DO29" si="6">ROUNDUP(C8*(1+$DD$4),2)</f>
        <v>6.31</v>
      </c>
      <c r="DE8" s="66">
        <f t="shared" si="6"/>
        <v>7.45</v>
      </c>
      <c r="DF8" s="66">
        <f t="shared" si="6"/>
        <v>7.5299999999999994</v>
      </c>
      <c r="DG8" s="66">
        <f t="shared" si="6"/>
        <v>7.59</v>
      </c>
      <c r="DH8" s="66">
        <f t="shared" si="6"/>
        <v>7.63</v>
      </c>
      <c r="DI8" s="66">
        <f t="shared" si="6"/>
        <v>7.67</v>
      </c>
      <c r="DJ8" s="66">
        <f t="shared" si="6"/>
        <v>8.129999999999999</v>
      </c>
      <c r="DK8" s="66">
        <f t="shared" si="6"/>
        <v>8.75</v>
      </c>
      <c r="DL8" s="66">
        <f t="shared" si="6"/>
        <v>10.45</v>
      </c>
      <c r="DM8" s="66">
        <f t="shared" si="6"/>
        <v>10.91</v>
      </c>
      <c r="DN8" s="66">
        <f t="shared" si="6"/>
        <v>7.7299999999999995</v>
      </c>
      <c r="DO8" s="66">
        <f t="shared" si="6"/>
        <v>0.9</v>
      </c>
    </row>
    <row r="9" spans="1:119" ht="15.75" thickBot="1">
      <c r="A9" t="s">
        <v>25</v>
      </c>
      <c r="B9" t="s">
        <v>26</v>
      </c>
      <c r="C9">
        <v>7.46</v>
      </c>
      <c r="D9">
        <v>8.0500000000000007</v>
      </c>
      <c r="E9">
        <v>8.39</v>
      </c>
      <c r="F9">
        <v>8.73</v>
      </c>
      <c r="G9">
        <v>9.1300000000000008</v>
      </c>
      <c r="H9">
        <v>9.5299999999999994</v>
      </c>
      <c r="I9">
        <v>9.98</v>
      </c>
      <c r="J9">
        <v>11.2</v>
      </c>
      <c r="K9">
        <v>12.42</v>
      </c>
      <c r="L9">
        <v>14.87</v>
      </c>
      <c r="M9">
        <v>7.53</v>
      </c>
      <c r="N9">
        <v>0.96</v>
      </c>
      <c r="P9" s="64" t="str">
        <f t="shared" ref="P9:P45" si="7">$A9</f>
        <v>N1</v>
      </c>
      <c r="Q9" s="65" t="str">
        <f t="shared" ref="Q9:Q45" si="8">$B9</f>
        <v>Sydney</v>
      </c>
      <c r="R9" s="66">
        <f t="shared" si="0"/>
        <v>7.3</v>
      </c>
      <c r="S9" s="66">
        <f t="shared" si="0"/>
        <v>7.87</v>
      </c>
      <c r="T9" s="66">
        <f t="shared" si="0"/>
        <v>8.1999999999999993</v>
      </c>
      <c r="U9" s="66">
        <f t="shared" si="0"/>
        <v>8.5399999999999991</v>
      </c>
      <c r="V9" s="66">
        <f t="shared" si="0"/>
        <v>8.93</v>
      </c>
      <c r="W9" s="66">
        <f t="shared" si="0"/>
        <v>9.32</v>
      </c>
      <c r="X9" s="66">
        <f t="shared" si="0"/>
        <v>9.76</v>
      </c>
      <c r="Y9" s="66">
        <f t="shared" si="0"/>
        <v>10.95</v>
      </c>
      <c r="Z9" s="66">
        <f t="shared" si="0"/>
        <v>12.14</v>
      </c>
      <c r="AA9" s="66">
        <f t="shared" si="0"/>
        <v>14.54</v>
      </c>
      <c r="AB9" s="66">
        <f t="shared" si="0"/>
        <v>7.3599999999999994</v>
      </c>
      <c r="AC9" s="66">
        <f t="shared" si="0"/>
        <v>0.94000000000000006</v>
      </c>
      <c r="AE9" s="64" t="str">
        <f t="shared" ref="AE9:AE45" si="9">$A9</f>
        <v>N1</v>
      </c>
      <c r="AF9" s="65" t="str">
        <f t="shared" ref="AF9:AF45" si="10">$B9</f>
        <v>Sydney</v>
      </c>
      <c r="AG9" s="66">
        <f t="shared" si="1"/>
        <v>7.46</v>
      </c>
      <c r="AH9" s="66">
        <f t="shared" si="1"/>
        <v>8.0500000000000007</v>
      </c>
      <c r="AI9" s="66">
        <f t="shared" si="1"/>
        <v>8.39</v>
      </c>
      <c r="AJ9" s="66">
        <f t="shared" si="1"/>
        <v>8.73</v>
      </c>
      <c r="AK9" s="66">
        <f t="shared" si="1"/>
        <v>9.1300000000000008</v>
      </c>
      <c r="AL9" s="66">
        <f t="shared" si="1"/>
        <v>9.5299999999999994</v>
      </c>
      <c r="AM9" s="66">
        <f t="shared" si="1"/>
        <v>9.98</v>
      </c>
      <c r="AN9" s="66">
        <f t="shared" si="1"/>
        <v>11.2</v>
      </c>
      <c r="AO9" s="66">
        <f t="shared" si="1"/>
        <v>12.42</v>
      </c>
      <c r="AP9" s="66">
        <f t="shared" si="1"/>
        <v>14.87</v>
      </c>
      <c r="AQ9" s="66">
        <f t="shared" si="1"/>
        <v>7.53</v>
      </c>
      <c r="AR9" s="66">
        <f t="shared" si="1"/>
        <v>0.96</v>
      </c>
      <c r="AT9" s="64" t="str">
        <f t="shared" ref="AT9:AT45" si="11">$A9</f>
        <v>N1</v>
      </c>
      <c r="AU9" s="65" t="str">
        <f t="shared" ref="AU9:AU45" si="12">$B9</f>
        <v>Sydney</v>
      </c>
      <c r="AV9" s="66">
        <f t="shared" si="2"/>
        <v>7.6099999999999994</v>
      </c>
      <c r="AW9" s="66">
        <f t="shared" si="2"/>
        <v>8.2200000000000006</v>
      </c>
      <c r="AX9" s="66">
        <f t="shared" si="2"/>
        <v>8.56</v>
      </c>
      <c r="AY9" s="66">
        <f t="shared" si="2"/>
        <v>8.91</v>
      </c>
      <c r="AZ9" s="66">
        <f t="shared" si="2"/>
        <v>9.32</v>
      </c>
      <c r="BA9" s="66">
        <f t="shared" si="2"/>
        <v>9.73</v>
      </c>
      <c r="BB9" s="66">
        <f t="shared" si="2"/>
        <v>10.18</v>
      </c>
      <c r="BC9" s="66">
        <f t="shared" si="2"/>
        <v>11.43</v>
      </c>
      <c r="BD9" s="66">
        <f t="shared" si="2"/>
        <v>12.67</v>
      </c>
      <c r="BE9" s="66">
        <f t="shared" si="2"/>
        <v>15.17</v>
      </c>
      <c r="BF9" s="66">
        <f t="shared" si="2"/>
        <v>7.6899999999999995</v>
      </c>
      <c r="BG9" s="66">
        <f t="shared" si="2"/>
        <v>0.98</v>
      </c>
      <c r="BI9" s="64" t="str">
        <f t="shared" ref="BI9:BI45" si="13">$A9</f>
        <v>N1</v>
      </c>
      <c r="BJ9" s="65" t="str">
        <f t="shared" ref="BJ9:BJ45" si="14">$B9</f>
        <v>Sydney</v>
      </c>
      <c r="BK9" s="66">
        <f t="shared" si="3"/>
        <v>7.6499999999999995</v>
      </c>
      <c r="BL9" s="66">
        <f t="shared" si="3"/>
        <v>8.26</v>
      </c>
      <c r="BM9" s="66">
        <f t="shared" si="3"/>
        <v>8.6</v>
      </c>
      <c r="BN9" s="66">
        <f t="shared" si="3"/>
        <v>8.9499999999999993</v>
      </c>
      <c r="BO9" s="66">
        <f t="shared" si="3"/>
        <v>9.36</v>
      </c>
      <c r="BP9" s="66">
        <f t="shared" si="3"/>
        <v>9.77</v>
      </c>
      <c r="BQ9" s="66">
        <f t="shared" si="3"/>
        <v>10.23</v>
      </c>
      <c r="BR9" s="66">
        <f t="shared" si="3"/>
        <v>11.48</v>
      </c>
      <c r="BS9" s="66">
        <f t="shared" si="3"/>
        <v>12.74</v>
      </c>
      <c r="BT9" s="66">
        <f t="shared" si="3"/>
        <v>15.25</v>
      </c>
      <c r="BU9" s="66">
        <f t="shared" si="3"/>
        <v>7.72</v>
      </c>
      <c r="BV9" s="66">
        <f t="shared" si="3"/>
        <v>0.99</v>
      </c>
      <c r="BX9" s="64" t="str">
        <f t="shared" ref="BX9:BX45" si="15">$A9</f>
        <v>N1</v>
      </c>
      <c r="BY9" s="65" t="str">
        <f t="shared" ref="BY9:BY45" si="16">$B9</f>
        <v>Sydney</v>
      </c>
      <c r="BZ9" s="66">
        <f t="shared" si="4"/>
        <v>7.84</v>
      </c>
      <c r="CA9" s="66">
        <f t="shared" si="4"/>
        <v>8.4599999999999991</v>
      </c>
      <c r="CB9" s="66">
        <f t="shared" si="4"/>
        <v>8.81</v>
      </c>
      <c r="CC9" s="66">
        <f t="shared" si="4"/>
        <v>9.17</v>
      </c>
      <c r="CD9" s="66">
        <f t="shared" si="4"/>
        <v>9.59</v>
      </c>
      <c r="CE9" s="66">
        <f t="shared" si="4"/>
        <v>10.01</v>
      </c>
      <c r="CF9" s="66">
        <f t="shared" si="4"/>
        <v>10.48</v>
      </c>
      <c r="CG9" s="66">
        <f t="shared" si="4"/>
        <v>11.76</v>
      </c>
      <c r="CH9" s="66">
        <f t="shared" si="4"/>
        <v>13.049999999999999</v>
      </c>
      <c r="CI9" s="66">
        <f t="shared" si="4"/>
        <v>15.62</v>
      </c>
      <c r="CJ9" s="66">
        <f t="shared" si="4"/>
        <v>7.91</v>
      </c>
      <c r="CK9" s="66">
        <f t="shared" si="4"/>
        <v>1.01</v>
      </c>
      <c r="CM9" s="64" t="str">
        <f t="shared" ref="CM9:CM45" si="17">$A9</f>
        <v>N1</v>
      </c>
      <c r="CN9" s="65" t="str">
        <f t="shared" ref="CN9:CN45" si="18">$B9</f>
        <v>Sydney</v>
      </c>
      <c r="CO9" s="66">
        <f t="shared" si="5"/>
        <v>8.02</v>
      </c>
      <c r="CP9" s="66">
        <f t="shared" si="5"/>
        <v>8.66</v>
      </c>
      <c r="CQ9" s="66">
        <f t="shared" si="5"/>
        <v>9.02</v>
      </c>
      <c r="CR9" s="66">
        <f t="shared" si="5"/>
        <v>9.39</v>
      </c>
      <c r="CS9" s="66">
        <f t="shared" si="5"/>
        <v>9.82</v>
      </c>
      <c r="CT9" s="66">
        <f t="shared" si="5"/>
        <v>10.25</v>
      </c>
      <c r="CU9" s="66">
        <f t="shared" si="5"/>
        <v>10.73</v>
      </c>
      <c r="CV9" s="66">
        <f t="shared" si="5"/>
        <v>12.04</v>
      </c>
      <c r="CW9" s="66">
        <f t="shared" si="5"/>
        <v>13.36</v>
      </c>
      <c r="CX9" s="66">
        <f t="shared" si="5"/>
        <v>15.99</v>
      </c>
      <c r="CY9" s="66">
        <f t="shared" si="5"/>
        <v>8.1</v>
      </c>
      <c r="CZ9" s="66">
        <f t="shared" si="5"/>
        <v>1.04</v>
      </c>
      <c r="DB9" s="64" t="str">
        <f t="shared" ref="DB9:DB45" si="19">$A9</f>
        <v>N1</v>
      </c>
      <c r="DC9" s="65" t="str">
        <f t="shared" ref="DC9:DC45" si="20">$B9</f>
        <v>Sydney</v>
      </c>
      <c r="DD9" s="66">
        <f t="shared" si="6"/>
        <v>8.2099999999999991</v>
      </c>
      <c r="DE9" s="66">
        <f t="shared" si="6"/>
        <v>8.86</v>
      </c>
      <c r="DF9" s="66">
        <f t="shared" si="6"/>
        <v>9.23</v>
      </c>
      <c r="DG9" s="66">
        <f t="shared" si="6"/>
        <v>9.61</v>
      </c>
      <c r="DH9" s="66">
        <f t="shared" si="6"/>
        <v>10.049999999999999</v>
      </c>
      <c r="DI9" s="66">
        <f t="shared" si="6"/>
        <v>10.49</v>
      </c>
      <c r="DJ9" s="66">
        <f t="shared" si="6"/>
        <v>10.98</v>
      </c>
      <c r="DK9" s="66">
        <f t="shared" si="6"/>
        <v>12.32</v>
      </c>
      <c r="DL9" s="66">
        <f t="shared" si="6"/>
        <v>13.67</v>
      </c>
      <c r="DM9" s="66">
        <f t="shared" si="6"/>
        <v>16.360000000000003</v>
      </c>
      <c r="DN9" s="66">
        <f t="shared" si="6"/>
        <v>8.2899999999999991</v>
      </c>
      <c r="DO9" s="66">
        <f t="shared" si="6"/>
        <v>1.06</v>
      </c>
    </row>
    <row r="10" spans="1:119" ht="15.75" thickBot="1">
      <c r="A10" t="s">
        <v>27</v>
      </c>
      <c r="B10" t="s">
        <v>28</v>
      </c>
      <c r="C10">
        <v>7.46</v>
      </c>
      <c r="D10">
        <v>8.0500000000000007</v>
      </c>
      <c r="E10">
        <v>8.39</v>
      </c>
      <c r="F10">
        <v>8.73</v>
      </c>
      <c r="G10">
        <v>9.1300000000000008</v>
      </c>
      <c r="H10">
        <v>9.5299999999999994</v>
      </c>
      <c r="I10">
        <v>9.98</v>
      </c>
      <c r="J10">
        <v>11.2</v>
      </c>
      <c r="K10">
        <v>12.42</v>
      </c>
      <c r="L10">
        <v>14.87</v>
      </c>
      <c r="M10">
        <v>7.53</v>
      </c>
      <c r="N10">
        <v>0.96</v>
      </c>
      <c r="O10" s="70"/>
      <c r="P10" s="64" t="str">
        <f t="shared" si="7"/>
        <v>GF</v>
      </c>
      <c r="Q10" s="65" t="str">
        <f t="shared" si="8"/>
        <v>Gosford</v>
      </c>
      <c r="R10" s="66">
        <f t="shared" si="0"/>
        <v>7.3</v>
      </c>
      <c r="S10" s="66">
        <f t="shared" si="0"/>
        <v>7.87</v>
      </c>
      <c r="T10" s="66">
        <f t="shared" si="0"/>
        <v>8.1999999999999993</v>
      </c>
      <c r="U10" s="66">
        <f t="shared" si="0"/>
        <v>8.5399999999999991</v>
      </c>
      <c r="V10" s="66">
        <f t="shared" si="0"/>
        <v>8.93</v>
      </c>
      <c r="W10" s="66">
        <f t="shared" si="0"/>
        <v>9.32</v>
      </c>
      <c r="X10" s="66">
        <f t="shared" si="0"/>
        <v>9.76</v>
      </c>
      <c r="Y10" s="66">
        <f t="shared" si="0"/>
        <v>10.95</v>
      </c>
      <c r="Z10" s="66">
        <f t="shared" si="0"/>
        <v>12.14</v>
      </c>
      <c r="AA10" s="66">
        <f t="shared" si="0"/>
        <v>14.54</v>
      </c>
      <c r="AB10" s="66">
        <f t="shared" si="0"/>
        <v>7.3599999999999994</v>
      </c>
      <c r="AC10" s="66">
        <f t="shared" si="0"/>
        <v>0.94000000000000006</v>
      </c>
      <c r="AE10" s="64" t="str">
        <f t="shared" si="9"/>
        <v>GF</v>
      </c>
      <c r="AF10" s="65" t="str">
        <f t="shared" si="10"/>
        <v>Gosford</v>
      </c>
      <c r="AG10" s="66">
        <f t="shared" si="1"/>
        <v>7.46</v>
      </c>
      <c r="AH10" s="66">
        <f t="shared" si="1"/>
        <v>8.0500000000000007</v>
      </c>
      <c r="AI10" s="66">
        <f t="shared" si="1"/>
        <v>8.39</v>
      </c>
      <c r="AJ10" s="66">
        <f t="shared" si="1"/>
        <v>8.73</v>
      </c>
      <c r="AK10" s="66">
        <f t="shared" si="1"/>
        <v>9.1300000000000008</v>
      </c>
      <c r="AL10" s="66">
        <f t="shared" si="1"/>
        <v>9.5299999999999994</v>
      </c>
      <c r="AM10" s="66">
        <f t="shared" si="1"/>
        <v>9.98</v>
      </c>
      <c r="AN10" s="66">
        <f t="shared" si="1"/>
        <v>11.2</v>
      </c>
      <c r="AO10" s="66">
        <f t="shared" si="1"/>
        <v>12.42</v>
      </c>
      <c r="AP10" s="66">
        <f t="shared" si="1"/>
        <v>14.87</v>
      </c>
      <c r="AQ10" s="66">
        <f t="shared" si="1"/>
        <v>7.53</v>
      </c>
      <c r="AR10" s="66">
        <f t="shared" si="1"/>
        <v>0.96</v>
      </c>
      <c r="AT10" s="64" t="str">
        <f t="shared" si="11"/>
        <v>GF</v>
      </c>
      <c r="AU10" s="65" t="str">
        <f t="shared" si="12"/>
        <v>Gosford</v>
      </c>
      <c r="AV10" s="66">
        <f t="shared" si="2"/>
        <v>7.6099999999999994</v>
      </c>
      <c r="AW10" s="66">
        <f t="shared" si="2"/>
        <v>8.2200000000000006</v>
      </c>
      <c r="AX10" s="66">
        <f t="shared" si="2"/>
        <v>8.56</v>
      </c>
      <c r="AY10" s="66">
        <f t="shared" si="2"/>
        <v>8.91</v>
      </c>
      <c r="AZ10" s="66">
        <f t="shared" si="2"/>
        <v>9.32</v>
      </c>
      <c r="BA10" s="66">
        <f t="shared" si="2"/>
        <v>9.73</v>
      </c>
      <c r="BB10" s="66">
        <f t="shared" si="2"/>
        <v>10.18</v>
      </c>
      <c r="BC10" s="66">
        <f t="shared" si="2"/>
        <v>11.43</v>
      </c>
      <c r="BD10" s="66">
        <f t="shared" si="2"/>
        <v>12.67</v>
      </c>
      <c r="BE10" s="66">
        <f t="shared" si="2"/>
        <v>15.17</v>
      </c>
      <c r="BF10" s="66">
        <f t="shared" si="2"/>
        <v>7.6899999999999995</v>
      </c>
      <c r="BG10" s="66">
        <f t="shared" si="2"/>
        <v>0.98</v>
      </c>
      <c r="BI10" s="64" t="str">
        <f t="shared" si="13"/>
        <v>GF</v>
      </c>
      <c r="BJ10" s="65" t="str">
        <f t="shared" si="14"/>
        <v>Gosford</v>
      </c>
      <c r="BK10" s="66">
        <f t="shared" si="3"/>
        <v>7.6499999999999995</v>
      </c>
      <c r="BL10" s="66">
        <f t="shared" si="3"/>
        <v>8.26</v>
      </c>
      <c r="BM10" s="66">
        <f t="shared" si="3"/>
        <v>8.6</v>
      </c>
      <c r="BN10" s="66">
        <f t="shared" si="3"/>
        <v>8.9499999999999993</v>
      </c>
      <c r="BO10" s="66">
        <f t="shared" si="3"/>
        <v>9.36</v>
      </c>
      <c r="BP10" s="66">
        <f t="shared" si="3"/>
        <v>9.77</v>
      </c>
      <c r="BQ10" s="66">
        <f t="shared" si="3"/>
        <v>10.23</v>
      </c>
      <c r="BR10" s="66">
        <f t="shared" si="3"/>
        <v>11.48</v>
      </c>
      <c r="BS10" s="66">
        <f t="shared" si="3"/>
        <v>12.74</v>
      </c>
      <c r="BT10" s="66">
        <f t="shared" si="3"/>
        <v>15.25</v>
      </c>
      <c r="BU10" s="66">
        <f t="shared" si="3"/>
        <v>7.72</v>
      </c>
      <c r="BV10" s="66">
        <f t="shared" si="3"/>
        <v>0.99</v>
      </c>
      <c r="BX10" s="64" t="str">
        <f t="shared" si="15"/>
        <v>GF</v>
      </c>
      <c r="BY10" s="65" t="str">
        <f t="shared" si="16"/>
        <v>Gosford</v>
      </c>
      <c r="BZ10" s="66">
        <f t="shared" si="4"/>
        <v>7.84</v>
      </c>
      <c r="CA10" s="66">
        <f t="shared" si="4"/>
        <v>8.4599999999999991</v>
      </c>
      <c r="CB10" s="66">
        <f t="shared" si="4"/>
        <v>8.81</v>
      </c>
      <c r="CC10" s="66">
        <f t="shared" si="4"/>
        <v>9.17</v>
      </c>
      <c r="CD10" s="66">
        <f t="shared" si="4"/>
        <v>9.59</v>
      </c>
      <c r="CE10" s="66">
        <f t="shared" si="4"/>
        <v>10.01</v>
      </c>
      <c r="CF10" s="66">
        <f t="shared" si="4"/>
        <v>10.48</v>
      </c>
      <c r="CG10" s="66">
        <f t="shared" si="4"/>
        <v>11.76</v>
      </c>
      <c r="CH10" s="66">
        <f t="shared" si="4"/>
        <v>13.049999999999999</v>
      </c>
      <c r="CI10" s="66">
        <f t="shared" si="4"/>
        <v>15.62</v>
      </c>
      <c r="CJ10" s="66">
        <f t="shared" si="4"/>
        <v>7.91</v>
      </c>
      <c r="CK10" s="66">
        <f t="shared" si="4"/>
        <v>1.01</v>
      </c>
      <c r="CM10" s="64" t="str">
        <f t="shared" si="17"/>
        <v>GF</v>
      </c>
      <c r="CN10" s="65" t="str">
        <f t="shared" si="18"/>
        <v>Gosford</v>
      </c>
      <c r="CO10" s="66">
        <f t="shared" si="5"/>
        <v>8.02</v>
      </c>
      <c r="CP10" s="66">
        <f t="shared" si="5"/>
        <v>8.66</v>
      </c>
      <c r="CQ10" s="66">
        <f t="shared" si="5"/>
        <v>9.02</v>
      </c>
      <c r="CR10" s="66">
        <f t="shared" si="5"/>
        <v>9.39</v>
      </c>
      <c r="CS10" s="66">
        <f t="shared" si="5"/>
        <v>9.82</v>
      </c>
      <c r="CT10" s="66">
        <f t="shared" si="5"/>
        <v>10.25</v>
      </c>
      <c r="CU10" s="66">
        <f t="shared" si="5"/>
        <v>10.73</v>
      </c>
      <c r="CV10" s="66">
        <f t="shared" si="5"/>
        <v>12.04</v>
      </c>
      <c r="CW10" s="66">
        <f t="shared" si="5"/>
        <v>13.36</v>
      </c>
      <c r="CX10" s="66">
        <f t="shared" si="5"/>
        <v>15.99</v>
      </c>
      <c r="CY10" s="66">
        <f t="shared" si="5"/>
        <v>8.1</v>
      </c>
      <c r="CZ10" s="66">
        <f t="shared" si="5"/>
        <v>1.04</v>
      </c>
      <c r="DB10" s="64" t="str">
        <f t="shared" si="19"/>
        <v>GF</v>
      </c>
      <c r="DC10" s="65" t="str">
        <f t="shared" si="20"/>
        <v>Gosford</v>
      </c>
      <c r="DD10" s="66">
        <f t="shared" si="6"/>
        <v>8.2099999999999991</v>
      </c>
      <c r="DE10" s="66">
        <f t="shared" si="6"/>
        <v>8.86</v>
      </c>
      <c r="DF10" s="66">
        <f t="shared" si="6"/>
        <v>9.23</v>
      </c>
      <c r="DG10" s="66">
        <f t="shared" si="6"/>
        <v>9.61</v>
      </c>
      <c r="DH10" s="66">
        <f t="shared" si="6"/>
        <v>10.049999999999999</v>
      </c>
      <c r="DI10" s="66">
        <f t="shared" si="6"/>
        <v>10.49</v>
      </c>
      <c r="DJ10" s="66">
        <f t="shared" si="6"/>
        <v>10.98</v>
      </c>
      <c r="DK10" s="66">
        <f t="shared" si="6"/>
        <v>12.32</v>
      </c>
      <c r="DL10" s="66">
        <f t="shared" si="6"/>
        <v>13.67</v>
      </c>
      <c r="DM10" s="66">
        <f t="shared" si="6"/>
        <v>16.360000000000003</v>
      </c>
      <c r="DN10" s="66">
        <f t="shared" si="6"/>
        <v>8.2899999999999991</v>
      </c>
      <c r="DO10" s="66">
        <f t="shared" si="6"/>
        <v>1.06</v>
      </c>
    </row>
    <row r="11" spans="1:119" ht="15.75" thickBot="1">
      <c r="A11" t="s">
        <v>29</v>
      </c>
      <c r="B11" t="s">
        <v>30</v>
      </c>
      <c r="C11">
        <v>7.46</v>
      </c>
      <c r="D11">
        <v>8.0500000000000007</v>
      </c>
      <c r="E11">
        <v>8.39</v>
      </c>
      <c r="F11">
        <v>8.73</v>
      </c>
      <c r="G11">
        <v>9.1300000000000008</v>
      </c>
      <c r="H11">
        <v>9.5299999999999994</v>
      </c>
      <c r="I11">
        <v>9.98</v>
      </c>
      <c r="J11">
        <v>11.2</v>
      </c>
      <c r="K11">
        <v>12.42</v>
      </c>
      <c r="L11">
        <v>14.87</v>
      </c>
      <c r="M11">
        <v>7.53</v>
      </c>
      <c r="N11">
        <v>0.96</v>
      </c>
      <c r="P11" s="64" t="str">
        <f t="shared" si="7"/>
        <v>WG</v>
      </c>
      <c r="Q11" s="65" t="str">
        <f t="shared" si="8"/>
        <v>Wollongong</v>
      </c>
      <c r="R11" s="66">
        <f t="shared" si="0"/>
        <v>7.3</v>
      </c>
      <c r="S11" s="66">
        <f t="shared" si="0"/>
        <v>7.87</v>
      </c>
      <c r="T11" s="66">
        <f t="shared" si="0"/>
        <v>8.1999999999999993</v>
      </c>
      <c r="U11" s="66">
        <f t="shared" si="0"/>
        <v>8.5399999999999991</v>
      </c>
      <c r="V11" s="66">
        <f t="shared" si="0"/>
        <v>8.93</v>
      </c>
      <c r="W11" s="66">
        <f t="shared" si="0"/>
        <v>9.32</v>
      </c>
      <c r="X11" s="66">
        <f t="shared" si="0"/>
        <v>9.76</v>
      </c>
      <c r="Y11" s="66">
        <f t="shared" si="0"/>
        <v>10.95</v>
      </c>
      <c r="Z11" s="66">
        <f t="shared" si="0"/>
        <v>12.14</v>
      </c>
      <c r="AA11" s="66">
        <f t="shared" si="0"/>
        <v>14.54</v>
      </c>
      <c r="AB11" s="66">
        <f t="shared" si="0"/>
        <v>7.3599999999999994</v>
      </c>
      <c r="AC11" s="66">
        <f t="shared" si="0"/>
        <v>0.94000000000000006</v>
      </c>
      <c r="AE11" s="64" t="str">
        <f t="shared" si="9"/>
        <v>WG</v>
      </c>
      <c r="AF11" s="65" t="str">
        <f t="shared" si="10"/>
        <v>Wollongong</v>
      </c>
      <c r="AG11" s="66">
        <f t="shared" si="1"/>
        <v>7.46</v>
      </c>
      <c r="AH11" s="66">
        <f t="shared" si="1"/>
        <v>8.0500000000000007</v>
      </c>
      <c r="AI11" s="66">
        <f t="shared" si="1"/>
        <v>8.39</v>
      </c>
      <c r="AJ11" s="66">
        <f t="shared" si="1"/>
        <v>8.73</v>
      </c>
      <c r="AK11" s="66">
        <f t="shared" si="1"/>
        <v>9.1300000000000008</v>
      </c>
      <c r="AL11" s="66">
        <f t="shared" si="1"/>
        <v>9.5299999999999994</v>
      </c>
      <c r="AM11" s="66">
        <f t="shared" si="1"/>
        <v>9.98</v>
      </c>
      <c r="AN11" s="66">
        <f t="shared" si="1"/>
        <v>11.2</v>
      </c>
      <c r="AO11" s="66">
        <f t="shared" si="1"/>
        <v>12.42</v>
      </c>
      <c r="AP11" s="66">
        <f t="shared" si="1"/>
        <v>14.87</v>
      </c>
      <c r="AQ11" s="66">
        <f t="shared" si="1"/>
        <v>7.53</v>
      </c>
      <c r="AR11" s="66">
        <f t="shared" si="1"/>
        <v>0.96</v>
      </c>
      <c r="AT11" s="64" t="str">
        <f t="shared" si="11"/>
        <v>WG</v>
      </c>
      <c r="AU11" s="65" t="str">
        <f t="shared" si="12"/>
        <v>Wollongong</v>
      </c>
      <c r="AV11" s="66">
        <f t="shared" si="2"/>
        <v>7.6099999999999994</v>
      </c>
      <c r="AW11" s="66">
        <f t="shared" si="2"/>
        <v>8.2200000000000006</v>
      </c>
      <c r="AX11" s="66">
        <f t="shared" si="2"/>
        <v>8.56</v>
      </c>
      <c r="AY11" s="66">
        <f t="shared" si="2"/>
        <v>8.91</v>
      </c>
      <c r="AZ11" s="66">
        <f t="shared" si="2"/>
        <v>9.32</v>
      </c>
      <c r="BA11" s="66">
        <f t="shared" si="2"/>
        <v>9.73</v>
      </c>
      <c r="BB11" s="66">
        <f t="shared" si="2"/>
        <v>10.18</v>
      </c>
      <c r="BC11" s="66">
        <f t="shared" si="2"/>
        <v>11.43</v>
      </c>
      <c r="BD11" s="66">
        <f t="shared" si="2"/>
        <v>12.67</v>
      </c>
      <c r="BE11" s="66">
        <f t="shared" si="2"/>
        <v>15.17</v>
      </c>
      <c r="BF11" s="66">
        <f t="shared" si="2"/>
        <v>7.6899999999999995</v>
      </c>
      <c r="BG11" s="66">
        <f t="shared" si="2"/>
        <v>0.98</v>
      </c>
      <c r="BI11" s="64" t="str">
        <f t="shared" si="13"/>
        <v>WG</v>
      </c>
      <c r="BJ11" s="65" t="str">
        <f t="shared" si="14"/>
        <v>Wollongong</v>
      </c>
      <c r="BK11" s="66">
        <f t="shared" si="3"/>
        <v>7.6499999999999995</v>
      </c>
      <c r="BL11" s="66">
        <f t="shared" si="3"/>
        <v>8.26</v>
      </c>
      <c r="BM11" s="66">
        <f t="shared" si="3"/>
        <v>8.6</v>
      </c>
      <c r="BN11" s="66">
        <f t="shared" si="3"/>
        <v>8.9499999999999993</v>
      </c>
      <c r="BO11" s="66">
        <f t="shared" si="3"/>
        <v>9.36</v>
      </c>
      <c r="BP11" s="66">
        <f t="shared" si="3"/>
        <v>9.77</v>
      </c>
      <c r="BQ11" s="66">
        <f t="shared" si="3"/>
        <v>10.23</v>
      </c>
      <c r="BR11" s="66">
        <f t="shared" si="3"/>
        <v>11.48</v>
      </c>
      <c r="BS11" s="66">
        <f t="shared" si="3"/>
        <v>12.74</v>
      </c>
      <c r="BT11" s="66">
        <f t="shared" si="3"/>
        <v>15.25</v>
      </c>
      <c r="BU11" s="66">
        <f t="shared" si="3"/>
        <v>7.72</v>
      </c>
      <c r="BV11" s="66">
        <f t="shared" si="3"/>
        <v>0.99</v>
      </c>
      <c r="BX11" s="64" t="str">
        <f t="shared" si="15"/>
        <v>WG</v>
      </c>
      <c r="BY11" s="65" t="str">
        <f t="shared" si="16"/>
        <v>Wollongong</v>
      </c>
      <c r="BZ11" s="66">
        <f t="shared" si="4"/>
        <v>7.84</v>
      </c>
      <c r="CA11" s="66">
        <f t="shared" si="4"/>
        <v>8.4599999999999991</v>
      </c>
      <c r="CB11" s="66">
        <f t="shared" si="4"/>
        <v>8.81</v>
      </c>
      <c r="CC11" s="66">
        <f t="shared" si="4"/>
        <v>9.17</v>
      </c>
      <c r="CD11" s="66">
        <f t="shared" si="4"/>
        <v>9.59</v>
      </c>
      <c r="CE11" s="66">
        <f t="shared" si="4"/>
        <v>10.01</v>
      </c>
      <c r="CF11" s="66">
        <f t="shared" si="4"/>
        <v>10.48</v>
      </c>
      <c r="CG11" s="66">
        <f t="shared" si="4"/>
        <v>11.76</v>
      </c>
      <c r="CH11" s="66">
        <f t="shared" si="4"/>
        <v>13.049999999999999</v>
      </c>
      <c r="CI11" s="66">
        <f t="shared" si="4"/>
        <v>15.62</v>
      </c>
      <c r="CJ11" s="66">
        <f t="shared" si="4"/>
        <v>7.91</v>
      </c>
      <c r="CK11" s="66">
        <f t="shared" si="4"/>
        <v>1.01</v>
      </c>
      <c r="CM11" s="64" t="str">
        <f t="shared" si="17"/>
        <v>WG</v>
      </c>
      <c r="CN11" s="65" t="str">
        <f t="shared" si="18"/>
        <v>Wollongong</v>
      </c>
      <c r="CO11" s="66">
        <f t="shared" si="5"/>
        <v>8.02</v>
      </c>
      <c r="CP11" s="66">
        <f t="shared" si="5"/>
        <v>8.66</v>
      </c>
      <c r="CQ11" s="66">
        <f t="shared" si="5"/>
        <v>9.02</v>
      </c>
      <c r="CR11" s="66">
        <f t="shared" si="5"/>
        <v>9.39</v>
      </c>
      <c r="CS11" s="66">
        <f t="shared" si="5"/>
        <v>9.82</v>
      </c>
      <c r="CT11" s="66">
        <f t="shared" si="5"/>
        <v>10.25</v>
      </c>
      <c r="CU11" s="66">
        <f t="shared" si="5"/>
        <v>10.73</v>
      </c>
      <c r="CV11" s="66">
        <f t="shared" si="5"/>
        <v>12.04</v>
      </c>
      <c r="CW11" s="66">
        <f t="shared" si="5"/>
        <v>13.36</v>
      </c>
      <c r="CX11" s="66">
        <f t="shared" si="5"/>
        <v>15.99</v>
      </c>
      <c r="CY11" s="66">
        <f t="shared" si="5"/>
        <v>8.1</v>
      </c>
      <c r="CZ11" s="66">
        <f t="shared" si="5"/>
        <v>1.04</v>
      </c>
      <c r="DB11" s="64" t="str">
        <f t="shared" si="19"/>
        <v>WG</v>
      </c>
      <c r="DC11" s="65" t="str">
        <f t="shared" si="20"/>
        <v>Wollongong</v>
      </c>
      <c r="DD11" s="66">
        <f t="shared" si="6"/>
        <v>8.2099999999999991</v>
      </c>
      <c r="DE11" s="66">
        <f t="shared" si="6"/>
        <v>8.86</v>
      </c>
      <c r="DF11" s="66">
        <f t="shared" si="6"/>
        <v>9.23</v>
      </c>
      <c r="DG11" s="66">
        <f t="shared" si="6"/>
        <v>9.61</v>
      </c>
      <c r="DH11" s="66">
        <f t="shared" si="6"/>
        <v>10.049999999999999</v>
      </c>
      <c r="DI11" s="66">
        <f t="shared" si="6"/>
        <v>10.49</v>
      </c>
      <c r="DJ11" s="66">
        <f t="shared" si="6"/>
        <v>10.98</v>
      </c>
      <c r="DK11" s="66">
        <f t="shared" si="6"/>
        <v>12.32</v>
      </c>
      <c r="DL11" s="66">
        <f t="shared" si="6"/>
        <v>13.67</v>
      </c>
      <c r="DM11" s="66">
        <f t="shared" si="6"/>
        <v>16.360000000000003</v>
      </c>
      <c r="DN11" s="66">
        <f t="shared" si="6"/>
        <v>8.2899999999999991</v>
      </c>
      <c r="DO11" s="66">
        <f t="shared" si="6"/>
        <v>1.06</v>
      </c>
    </row>
    <row r="12" spans="1:119" ht="15.75" thickBot="1">
      <c r="A12" t="s">
        <v>31</v>
      </c>
      <c r="B12" t="s">
        <v>32</v>
      </c>
      <c r="C12">
        <v>7.46</v>
      </c>
      <c r="D12">
        <v>8.0500000000000007</v>
      </c>
      <c r="E12">
        <v>8.39</v>
      </c>
      <c r="F12">
        <v>8.73</v>
      </c>
      <c r="G12">
        <v>9.1300000000000008</v>
      </c>
      <c r="H12">
        <v>9.5299999999999994</v>
      </c>
      <c r="I12">
        <v>9.98</v>
      </c>
      <c r="J12">
        <v>11.2</v>
      </c>
      <c r="K12">
        <v>12.42</v>
      </c>
      <c r="L12">
        <v>14.87</v>
      </c>
      <c r="M12">
        <v>7.53</v>
      </c>
      <c r="N12">
        <v>0.96</v>
      </c>
      <c r="P12" s="64" t="str">
        <f t="shared" si="7"/>
        <v>NC</v>
      </c>
      <c r="Q12" s="65" t="str">
        <f t="shared" si="8"/>
        <v>Newcastle</v>
      </c>
      <c r="R12" s="66">
        <f t="shared" si="0"/>
        <v>7.3</v>
      </c>
      <c r="S12" s="66">
        <f t="shared" si="0"/>
        <v>7.87</v>
      </c>
      <c r="T12" s="66">
        <f t="shared" si="0"/>
        <v>8.1999999999999993</v>
      </c>
      <c r="U12" s="66">
        <f t="shared" si="0"/>
        <v>8.5399999999999991</v>
      </c>
      <c r="V12" s="66">
        <f t="shared" si="0"/>
        <v>8.93</v>
      </c>
      <c r="W12" s="66">
        <f t="shared" si="0"/>
        <v>9.32</v>
      </c>
      <c r="X12" s="66">
        <f t="shared" si="0"/>
        <v>9.76</v>
      </c>
      <c r="Y12" s="66">
        <f t="shared" si="0"/>
        <v>10.95</v>
      </c>
      <c r="Z12" s="66">
        <f t="shared" si="0"/>
        <v>12.14</v>
      </c>
      <c r="AA12" s="66">
        <f t="shared" si="0"/>
        <v>14.54</v>
      </c>
      <c r="AB12" s="66">
        <f t="shared" si="0"/>
        <v>7.3599999999999994</v>
      </c>
      <c r="AC12" s="66">
        <f t="shared" si="0"/>
        <v>0.94000000000000006</v>
      </c>
      <c r="AE12" s="64" t="str">
        <f t="shared" si="9"/>
        <v>NC</v>
      </c>
      <c r="AF12" s="65" t="str">
        <f t="shared" si="10"/>
        <v>Newcastle</v>
      </c>
      <c r="AG12" s="66">
        <f t="shared" si="1"/>
        <v>7.46</v>
      </c>
      <c r="AH12" s="66">
        <f t="shared" si="1"/>
        <v>8.0500000000000007</v>
      </c>
      <c r="AI12" s="66">
        <f t="shared" si="1"/>
        <v>8.39</v>
      </c>
      <c r="AJ12" s="66">
        <f t="shared" si="1"/>
        <v>8.73</v>
      </c>
      <c r="AK12" s="66">
        <f t="shared" si="1"/>
        <v>9.1300000000000008</v>
      </c>
      <c r="AL12" s="66">
        <f t="shared" si="1"/>
        <v>9.5299999999999994</v>
      </c>
      <c r="AM12" s="66">
        <f t="shared" si="1"/>
        <v>9.98</v>
      </c>
      <c r="AN12" s="66">
        <f t="shared" si="1"/>
        <v>11.2</v>
      </c>
      <c r="AO12" s="66">
        <f t="shared" si="1"/>
        <v>12.42</v>
      </c>
      <c r="AP12" s="66">
        <f t="shared" si="1"/>
        <v>14.87</v>
      </c>
      <c r="AQ12" s="66">
        <f t="shared" si="1"/>
        <v>7.53</v>
      </c>
      <c r="AR12" s="66">
        <f t="shared" si="1"/>
        <v>0.96</v>
      </c>
      <c r="AT12" s="64" t="str">
        <f t="shared" si="11"/>
        <v>NC</v>
      </c>
      <c r="AU12" s="65" t="str">
        <f t="shared" si="12"/>
        <v>Newcastle</v>
      </c>
      <c r="AV12" s="66">
        <f t="shared" si="2"/>
        <v>7.6099999999999994</v>
      </c>
      <c r="AW12" s="66">
        <f t="shared" si="2"/>
        <v>8.2200000000000006</v>
      </c>
      <c r="AX12" s="66">
        <f t="shared" si="2"/>
        <v>8.56</v>
      </c>
      <c r="AY12" s="66">
        <f t="shared" si="2"/>
        <v>8.91</v>
      </c>
      <c r="AZ12" s="66">
        <f t="shared" si="2"/>
        <v>9.32</v>
      </c>
      <c r="BA12" s="66">
        <f t="shared" si="2"/>
        <v>9.73</v>
      </c>
      <c r="BB12" s="66">
        <f t="shared" si="2"/>
        <v>10.18</v>
      </c>
      <c r="BC12" s="66">
        <f t="shared" si="2"/>
        <v>11.43</v>
      </c>
      <c r="BD12" s="66">
        <f t="shared" si="2"/>
        <v>12.67</v>
      </c>
      <c r="BE12" s="66">
        <f t="shared" si="2"/>
        <v>15.17</v>
      </c>
      <c r="BF12" s="66">
        <f t="shared" si="2"/>
        <v>7.6899999999999995</v>
      </c>
      <c r="BG12" s="66">
        <f t="shared" si="2"/>
        <v>0.98</v>
      </c>
      <c r="BI12" s="64" t="str">
        <f t="shared" si="13"/>
        <v>NC</v>
      </c>
      <c r="BJ12" s="65" t="str">
        <f t="shared" si="14"/>
        <v>Newcastle</v>
      </c>
      <c r="BK12" s="66">
        <f t="shared" si="3"/>
        <v>7.6499999999999995</v>
      </c>
      <c r="BL12" s="66">
        <f t="shared" si="3"/>
        <v>8.26</v>
      </c>
      <c r="BM12" s="66">
        <f t="shared" si="3"/>
        <v>8.6</v>
      </c>
      <c r="BN12" s="66">
        <f t="shared" si="3"/>
        <v>8.9499999999999993</v>
      </c>
      <c r="BO12" s="66">
        <f t="shared" si="3"/>
        <v>9.36</v>
      </c>
      <c r="BP12" s="66">
        <f t="shared" si="3"/>
        <v>9.77</v>
      </c>
      <c r="BQ12" s="66">
        <f t="shared" si="3"/>
        <v>10.23</v>
      </c>
      <c r="BR12" s="66">
        <f t="shared" si="3"/>
        <v>11.48</v>
      </c>
      <c r="BS12" s="66">
        <f t="shared" si="3"/>
        <v>12.74</v>
      </c>
      <c r="BT12" s="66">
        <f t="shared" si="3"/>
        <v>15.25</v>
      </c>
      <c r="BU12" s="66">
        <f t="shared" si="3"/>
        <v>7.72</v>
      </c>
      <c r="BV12" s="66">
        <f t="shared" si="3"/>
        <v>0.99</v>
      </c>
      <c r="BX12" s="64" t="str">
        <f t="shared" si="15"/>
        <v>NC</v>
      </c>
      <c r="BY12" s="65" t="str">
        <f t="shared" si="16"/>
        <v>Newcastle</v>
      </c>
      <c r="BZ12" s="66">
        <f t="shared" si="4"/>
        <v>7.84</v>
      </c>
      <c r="CA12" s="66">
        <f t="shared" si="4"/>
        <v>8.4599999999999991</v>
      </c>
      <c r="CB12" s="66">
        <f t="shared" si="4"/>
        <v>8.81</v>
      </c>
      <c r="CC12" s="66">
        <f t="shared" si="4"/>
        <v>9.17</v>
      </c>
      <c r="CD12" s="66">
        <f t="shared" si="4"/>
        <v>9.59</v>
      </c>
      <c r="CE12" s="66">
        <f t="shared" si="4"/>
        <v>10.01</v>
      </c>
      <c r="CF12" s="66">
        <f t="shared" si="4"/>
        <v>10.48</v>
      </c>
      <c r="CG12" s="66">
        <f t="shared" si="4"/>
        <v>11.76</v>
      </c>
      <c r="CH12" s="66">
        <f t="shared" si="4"/>
        <v>13.049999999999999</v>
      </c>
      <c r="CI12" s="66">
        <f t="shared" si="4"/>
        <v>15.62</v>
      </c>
      <c r="CJ12" s="66">
        <f t="shared" si="4"/>
        <v>7.91</v>
      </c>
      <c r="CK12" s="66">
        <f t="shared" si="4"/>
        <v>1.01</v>
      </c>
      <c r="CM12" s="64" t="str">
        <f t="shared" si="17"/>
        <v>NC</v>
      </c>
      <c r="CN12" s="65" t="str">
        <f t="shared" si="18"/>
        <v>Newcastle</v>
      </c>
      <c r="CO12" s="66">
        <f t="shared" si="5"/>
        <v>8.02</v>
      </c>
      <c r="CP12" s="66">
        <f t="shared" si="5"/>
        <v>8.66</v>
      </c>
      <c r="CQ12" s="66">
        <f t="shared" si="5"/>
        <v>9.02</v>
      </c>
      <c r="CR12" s="66">
        <f t="shared" si="5"/>
        <v>9.39</v>
      </c>
      <c r="CS12" s="66">
        <f t="shared" si="5"/>
        <v>9.82</v>
      </c>
      <c r="CT12" s="66">
        <f t="shared" si="5"/>
        <v>10.25</v>
      </c>
      <c r="CU12" s="66">
        <f t="shared" si="5"/>
        <v>10.73</v>
      </c>
      <c r="CV12" s="66">
        <f t="shared" si="5"/>
        <v>12.04</v>
      </c>
      <c r="CW12" s="66">
        <f t="shared" si="5"/>
        <v>13.36</v>
      </c>
      <c r="CX12" s="66">
        <f t="shared" si="5"/>
        <v>15.99</v>
      </c>
      <c r="CY12" s="66">
        <f t="shared" si="5"/>
        <v>8.1</v>
      </c>
      <c r="CZ12" s="66">
        <f t="shared" si="5"/>
        <v>1.04</v>
      </c>
      <c r="DB12" s="64" t="str">
        <f t="shared" si="19"/>
        <v>NC</v>
      </c>
      <c r="DC12" s="65" t="str">
        <f t="shared" si="20"/>
        <v>Newcastle</v>
      </c>
      <c r="DD12" s="66">
        <f t="shared" si="6"/>
        <v>8.2099999999999991</v>
      </c>
      <c r="DE12" s="66">
        <f t="shared" si="6"/>
        <v>8.86</v>
      </c>
      <c r="DF12" s="66">
        <f t="shared" si="6"/>
        <v>9.23</v>
      </c>
      <c r="DG12" s="66">
        <f t="shared" si="6"/>
        <v>9.61</v>
      </c>
      <c r="DH12" s="66">
        <f t="shared" si="6"/>
        <v>10.049999999999999</v>
      </c>
      <c r="DI12" s="66">
        <f t="shared" si="6"/>
        <v>10.49</v>
      </c>
      <c r="DJ12" s="66">
        <f t="shared" si="6"/>
        <v>10.98</v>
      </c>
      <c r="DK12" s="66">
        <f t="shared" si="6"/>
        <v>12.32</v>
      </c>
      <c r="DL12" s="66">
        <f t="shared" si="6"/>
        <v>13.67</v>
      </c>
      <c r="DM12" s="66">
        <f t="shared" si="6"/>
        <v>16.360000000000003</v>
      </c>
      <c r="DN12" s="66">
        <f t="shared" si="6"/>
        <v>8.2899999999999991</v>
      </c>
      <c r="DO12" s="66">
        <f t="shared" si="6"/>
        <v>1.06</v>
      </c>
    </row>
    <row r="13" spans="1:119" ht="15.75" thickBot="1">
      <c r="A13" t="s">
        <v>33</v>
      </c>
      <c r="B13" t="s">
        <v>34</v>
      </c>
      <c r="C13">
        <v>7.46</v>
      </c>
      <c r="D13">
        <v>8.0500000000000007</v>
      </c>
      <c r="E13">
        <v>8.39</v>
      </c>
      <c r="F13">
        <v>8.73</v>
      </c>
      <c r="G13">
        <v>9.1300000000000008</v>
      </c>
      <c r="H13">
        <v>9.5299999999999994</v>
      </c>
      <c r="I13">
        <v>9.98</v>
      </c>
      <c r="J13">
        <v>11.2</v>
      </c>
      <c r="K13">
        <v>12.42</v>
      </c>
      <c r="L13">
        <v>14.87</v>
      </c>
      <c r="M13">
        <v>7.53</v>
      </c>
      <c r="N13">
        <v>0.96</v>
      </c>
      <c r="P13" s="64" t="str">
        <f t="shared" si="7"/>
        <v>CB</v>
      </c>
      <c r="Q13" s="65" t="str">
        <f t="shared" si="8"/>
        <v>Canberra</v>
      </c>
      <c r="R13" s="66">
        <f t="shared" si="0"/>
        <v>7.3</v>
      </c>
      <c r="S13" s="66">
        <f t="shared" si="0"/>
        <v>7.87</v>
      </c>
      <c r="T13" s="66">
        <f t="shared" si="0"/>
        <v>8.1999999999999993</v>
      </c>
      <c r="U13" s="66">
        <f t="shared" si="0"/>
        <v>8.5399999999999991</v>
      </c>
      <c r="V13" s="66">
        <f t="shared" si="0"/>
        <v>8.93</v>
      </c>
      <c r="W13" s="66">
        <f t="shared" si="0"/>
        <v>9.32</v>
      </c>
      <c r="X13" s="66">
        <f t="shared" si="0"/>
        <v>9.76</v>
      </c>
      <c r="Y13" s="66">
        <f t="shared" si="0"/>
        <v>10.95</v>
      </c>
      <c r="Z13" s="66">
        <f t="shared" si="0"/>
        <v>12.14</v>
      </c>
      <c r="AA13" s="66">
        <f t="shared" si="0"/>
        <v>14.54</v>
      </c>
      <c r="AB13" s="66">
        <f t="shared" si="0"/>
        <v>7.3599999999999994</v>
      </c>
      <c r="AC13" s="66">
        <f t="shared" si="0"/>
        <v>0.94000000000000006</v>
      </c>
      <c r="AE13" s="64" t="str">
        <f t="shared" si="9"/>
        <v>CB</v>
      </c>
      <c r="AF13" s="65" t="str">
        <f t="shared" si="10"/>
        <v>Canberra</v>
      </c>
      <c r="AG13" s="66">
        <f t="shared" si="1"/>
        <v>7.46</v>
      </c>
      <c r="AH13" s="66">
        <f t="shared" si="1"/>
        <v>8.0500000000000007</v>
      </c>
      <c r="AI13" s="66">
        <f t="shared" si="1"/>
        <v>8.39</v>
      </c>
      <c r="AJ13" s="66">
        <f t="shared" si="1"/>
        <v>8.73</v>
      </c>
      <c r="AK13" s="66">
        <f t="shared" si="1"/>
        <v>9.1300000000000008</v>
      </c>
      <c r="AL13" s="66">
        <f t="shared" si="1"/>
        <v>9.5299999999999994</v>
      </c>
      <c r="AM13" s="66">
        <f t="shared" si="1"/>
        <v>9.98</v>
      </c>
      <c r="AN13" s="66">
        <f t="shared" si="1"/>
        <v>11.2</v>
      </c>
      <c r="AO13" s="66">
        <f t="shared" si="1"/>
        <v>12.42</v>
      </c>
      <c r="AP13" s="66">
        <f t="shared" si="1"/>
        <v>14.87</v>
      </c>
      <c r="AQ13" s="66">
        <f t="shared" si="1"/>
        <v>7.53</v>
      </c>
      <c r="AR13" s="66">
        <f t="shared" si="1"/>
        <v>0.96</v>
      </c>
      <c r="AT13" s="64" t="str">
        <f t="shared" si="11"/>
        <v>CB</v>
      </c>
      <c r="AU13" s="65" t="str">
        <f t="shared" si="12"/>
        <v>Canberra</v>
      </c>
      <c r="AV13" s="66">
        <f t="shared" si="2"/>
        <v>7.6099999999999994</v>
      </c>
      <c r="AW13" s="66">
        <f t="shared" si="2"/>
        <v>8.2200000000000006</v>
      </c>
      <c r="AX13" s="66">
        <f t="shared" si="2"/>
        <v>8.56</v>
      </c>
      <c r="AY13" s="66">
        <f t="shared" si="2"/>
        <v>8.91</v>
      </c>
      <c r="AZ13" s="66">
        <f t="shared" si="2"/>
        <v>9.32</v>
      </c>
      <c r="BA13" s="66">
        <f t="shared" si="2"/>
        <v>9.73</v>
      </c>
      <c r="BB13" s="66">
        <f t="shared" si="2"/>
        <v>10.18</v>
      </c>
      <c r="BC13" s="66">
        <f t="shared" si="2"/>
        <v>11.43</v>
      </c>
      <c r="BD13" s="66">
        <f t="shared" si="2"/>
        <v>12.67</v>
      </c>
      <c r="BE13" s="66">
        <f t="shared" si="2"/>
        <v>15.17</v>
      </c>
      <c r="BF13" s="66">
        <f t="shared" si="2"/>
        <v>7.6899999999999995</v>
      </c>
      <c r="BG13" s="66">
        <f t="shared" si="2"/>
        <v>0.98</v>
      </c>
      <c r="BI13" s="64" t="str">
        <f t="shared" si="13"/>
        <v>CB</v>
      </c>
      <c r="BJ13" s="65" t="str">
        <f t="shared" si="14"/>
        <v>Canberra</v>
      </c>
      <c r="BK13" s="66">
        <f t="shared" si="3"/>
        <v>7.6499999999999995</v>
      </c>
      <c r="BL13" s="66">
        <f t="shared" si="3"/>
        <v>8.26</v>
      </c>
      <c r="BM13" s="66">
        <f t="shared" si="3"/>
        <v>8.6</v>
      </c>
      <c r="BN13" s="66">
        <f t="shared" si="3"/>
        <v>8.9499999999999993</v>
      </c>
      <c r="BO13" s="66">
        <f t="shared" si="3"/>
        <v>9.36</v>
      </c>
      <c r="BP13" s="66">
        <f t="shared" si="3"/>
        <v>9.77</v>
      </c>
      <c r="BQ13" s="66">
        <f t="shared" si="3"/>
        <v>10.23</v>
      </c>
      <c r="BR13" s="66">
        <f t="shared" si="3"/>
        <v>11.48</v>
      </c>
      <c r="BS13" s="66">
        <f t="shared" si="3"/>
        <v>12.74</v>
      </c>
      <c r="BT13" s="66">
        <f t="shared" si="3"/>
        <v>15.25</v>
      </c>
      <c r="BU13" s="66">
        <f t="shared" si="3"/>
        <v>7.72</v>
      </c>
      <c r="BV13" s="66">
        <f t="shared" si="3"/>
        <v>0.99</v>
      </c>
      <c r="BX13" s="64" t="str">
        <f t="shared" si="15"/>
        <v>CB</v>
      </c>
      <c r="BY13" s="65" t="str">
        <f t="shared" si="16"/>
        <v>Canberra</v>
      </c>
      <c r="BZ13" s="66">
        <f t="shared" si="4"/>
        <v>7.84</v>
      </c>
      <c r="CA13" s="66">
        <f t="shared" si="4"/>
        <v>8.4599999999999991</v>
      </c>
      <c r="CB13" s="66">
        <f t="shared" si="4"/>
        <v>8.81</v>
      </c>
      <c r="CC13" s="66">
        <f t="shared" si="4"/>
        <v>9.17</v>
      </c>
      <c r="CD13" s="66">
        <f t="shared" si="4"/>
        <v>9.59</v>
      </c>
      <c r="CE13" s="66">
        <f t="shared" si="4"/>
        <v>10.01</v>
      </c>
      <c r="CF13" s="66">
        <f t="shared" si="4"/>
        <v>10.48</v>
      </c>
      <c r="CG13" s="66">
        <f t="shared" si="4"/>
        <v>11.76</v>
      </c>
      <c r="CH13" s="66">
        <f t="shared" si="4"/>
        <v>13.049999999999999</v>
      </c>
      <c r="CI13" s="66">
        <f t="shared" si="4"/>
        <v>15.62</v>
      </c>
      <c r="CJ13" s="66">
        <f t="shared" si="4"/>
        <v>7.91</v>
      </c>
      <c r="CK13" s="66">
        <f t="shared" si="4"/>
        <v>1.01</v>
      </c>
      <c r="CM13" s="64" t="str">
        <f t="shared" si="17"/>
        <v>CB</v>
      </c>
      <c r="CN13" s="65" t="str">
        <f t="shared" si="18"/>
        <v>Canberra</v>
      </c>
      <c r="CO13" s="66">
        <f t="shared" si="5"/>
        <v>8.02</v>
      </c>
      <c r="CP13" s="66">
        <f t="shared" si="5"/>
        <v>8.66</v>
      </c>
      <c r="CQ13" s="66">
        <f t="shared" si="5"/>
        <v>9.02</v>
      </c>
      <c r="CR13" s="66">
        <f t="shared" si="5"/>
        <v>9.39</v>
      </c>
      <c r="CS13" s="66">
        <f t="shared" si="5"/>
        <v>9.82</v>
      </c>
      <c r="CT13" s="66">
        <f t="shared" si="5"/>
        <v>10.25</v>
      </c>
      <c r="CU13" s="66">
        <f t="shared" si="5"/>
        <v>10.73</v>
      </c>
      <c r="CV13" s="66">
        <f t="shared" si="5"/>
        <v>12.04</v>
      </c>
      <c r="CW13" s="66">
        <f t="shared" si="5"/>
        <v>13.36</v>
      </c>
      <c r="CX13" s="66">
        <f t="shared" si="5"/>
        <v>15.99</v>
      </c>
      <c r="CY13" s="66">
        <f t="shared" si="5"/>
        <v>8.1</v>
      </c>
      <c r="CZ13" s="66">
        <f t="shared" si="5"/>
        <v>1.04</v>
      </c>
      <c r="DB13" s="64" t="str">
        <f t="shared" si="19"/>
        <v>CB</v>
      </c>
      <c r="DC13" s="65" t="str">
        <f t="shared" si="20"/>
        <v>Canberra</v>
      </c>
      <c r="DD13" s="66">
        <f t="shared" si="6"/>
        <v>8.2099999999999991</v>
      </c>
      <c r="DE13" s="66">
        <f t="shared" si="6"/>
        <v>8.86</v>
      </c>
      <c r="DF13" s="66">
        <f t="shared" si="6"/>
        <v>9.23</v>
      </c>
      <c r="DG13" s="66">
        <f t="shared" si="6"/>
        <v>9.61</v>
      </c>
      <c r="DH13" s="66">
        <f t="shared" si="6"/>
        <v>10.049999999999999</v>
      </c>
      <c r="DI13" s="66">
        <f t="shared" si="6"/>
        <v>10.49</v>
      </c>
      <c r="DJ13" s="66">
        <f t="shared" si="6"/>
        <v>10.98</v>
      </c>
      <c r="DK13" s="66">
        <f t="shared" si="6"/>
        <v>12.32</v>
      </c>
      <c r="DL13" s="66">
        <f t="shared" si="6"/>
        <v>13.67</v>
      </c>
      <c r="DM13" s="66">
        <f t="shared" si="6"/>
        <v>16.360000000000003</v>
      </c>
      <c r="DN13" s="66">
        <f t="shared" si="6"/>
        <v>8.2899999999999991</v>
      </c>
      <c r="DO13" s="66">
        <f t="shared" si="6"/>
        <v>1.06</v>
      </c>
    </row>
    <row r="14" spans="1:119" ht="15.75" thickBot="1">
      <c r="A14" t="s">
        <v>35</v>
      </c>
      <c r="B14" t="s">
        <v>36</v>
      </c>
      <c r="C14">
        <v>7.46</v>
      </c>
      <c r="D14">
        <v>8.0500000000000007</v>
      </c>
      <c r="E14">
        <v>8.39</v>
      </c>
      <c r="F14">
        <v>8.73</v>
      </c>
      <c r="G14">
        <v>9.1300000000000008</v>
      </c>
      <c r="H14">
        <v>9.5299999999999994</v>
      </c>
      <c r="I14">
        <v>9.98</v>
      </c>
      <c r="J14">
        <v>11.2</v>
      </c>
      <c r="K14">
        <v>12.42</v>
      </c>
      <c r="L14">
        <v>14.87</v>
      </c>
      <c r="M14">
        <v>7.53</v>
      </c>
      <c r="N14">
        <v>0.96</v>
      </c>
      <c r="P14" s="64" t="str">
        <f t="shared" si="7"/>
        <v>N3</v>
      </c>
      <c r="Q14" s="65" t="str">
        <f t="shared" si="8"/>
        <v>Albury</v>
      </c>
      <c r="R14" s="66">
        <f t="shared" si="0"/>
        <v>7.3</v>
      </c>
      <c r="S14" s="66">
        <f t="shared" si="0"/>
        <v>7.87</v>
      </c>
      <c r="T14" s="66">
        <f t="shared" si="0"/>
        <v>8.1999999999999993</v>
      </c>
      <c r="U14" s="66">
        <f t="shared" si="0"/>
        <v>8.5399999999999991</v>
      </c>
      <c r="V14" s="66">
        <f t="shared" si="0"/>
        <v>8.93</v>
      </c>
      <c r="W14" s="66">
        <f t="shared" si="0"/>
        <v>9.32</v>
      </c>
      <c r="X14" s="66">
        <f t="shared" si="0"/>
        <v>9.76</v>
      </c>
      <c r="Y14" s="66">
        <f t="shared" si="0"/>
        <v>10.95</v>
      </c>
      <c r="Z14" s="66">
        <f t="shared" si="0"/>
        <v>12.14</v>
      </c>
      <c r="AA14" s="66">
        <f t="shared" si="0"/>
        <v>14.54</v>
      </c>
      <c r="AB14" s="66">
        <f t="shared" si="0"/>
        <v>7.3599999999999994</v>
      </c>
      <c r="AC14" s="66">
        <f t="shared" si="0"/>
        <v>0.94000000000000006</v>
      </c>
      <c r="AE14" s="64" t="str">
        <f t="shared" si="9"/>
        <v>N3</v>
      </c>
      <c r="AF14" s="65" t="str">
        <f t="shared" si="10"/>
        <v>Albury</v>
      </c>
      <c r="AG14" s="66">
        <f t="shared" si="1"/>
        <v>7.46</v>
      </c>
      <c r="AH14" s="66">
        <f t="shared" si="1"/>
        <v>8.0500000000000007</v>
      </c>
      <c r="AI14" s="66">
        <f t="shared" si="1"/>
        <v>8.39</v>
      </c>
      <c r="AJ14" s="66">
        <f t="shared" si="1"/>
        <v>8.73</v>
      </c>
      <c r="AK14" s="66">
        <f t="shared" si="1"/>
        <v>9.1300000000000008</v>
      </c>
      <c r="AL14" s="66">
        <f t="shared" si="1"/>
        <v>9.5299999999999994</v>
      </c>
      <c r="AM14" s="66">
        <f t="shared" si="1"/>
        <v>9.98</v>
      </c>
      <c r="AN14" s="66">
        <f t="shared" si="1"/>
        <v>11.2</v>
      </c>
      <c r="AO14" s="66">
        <f t="shared" si="1"/>
        <v>12.42</v>
      </c>
      <c r="AP14" s="66">
        <f t="shared" si="1"/>
        <v>14.87</v>
      </c>
      <c r="AQ14" s="66">
        <f t="shared" si="1"/>
        <v>7.53</v>
      </c>
      <c r="AR14" s="66">
        <f t="shared" si="1"/>
        <v>0.96</v>
      </c>
      <c r="AT14" s="64" t="str">
        <f t="shared" si="11"/>
        <v>N3</v>
      </c>
      <c r="AU14" s="65" t="str">
        <f t="shared" si="12"/>
        <v>Albury</v>
      </c>
      <c r="AV14" s="66">
        <f t="shared" si="2"/>
        <v>7.6099999999999994</v>
      </c>
      <c r="AW14" s="66">
        <f t="shared" si="2"/>
        <v>8.2200000000000006</v>
      </c>
      <c r="AX14" s="66">
        <f t="shared" si="2"/>
        <v>8.56</v>
      </c>
      <c r="AY14" s="66">
        <f t="shared" si="2"/>
        <v>8.91</v>
      </c>
      <c r="AZ14" s="66">
        <f t="shared" si="2"/>
        <v>9.32</v>
      </c>
      <c r="BA14" s="66">
        <f t="shared" si="2"/>
        <v>9.73</v>
      </c>
      <c r="BB14" s="66">
        <f t="shared" si="2"/>
        <v>10.18</v>
      </c>
      <c r="BC14" s="66">
        <f t="shared" si="2"/>
        <v>11.43</v>
      </c>
      <c r="BD14" s="66">
        <f t="shared" si="2"/>
        <v>12.67</v>
      </c>
      <c r="BE14" s="66">
        <f t="shared" si="2"/>
        <v>15.17</v>
      </c>
      <c r="BF14" s="66">
        <f t="shared" si="2"/>
        <v>7.6899999999999995</v>
      </c>
      <c r="BG14" s="66">
        <f t="shared" si="2"/>
        <v>0.98</v>
      </c>
      <c r="BI14" s="64" t="str">
        <f t="shared" si="13"/>
        <v>N3</v>
      </c>
      <c r="BJ14" s="65" t="str">
        <f t="shared" si="14"/>
        <v>Albury</v>
      </c>
      <c r="BK14" s="66">
        <f t="shared" si="3"/>
        <v>7.6499999999999995</v>
      </c>
      <c r="BL14" s="66">
        <f t="shared" si="3"/>
        <v>8.26</v>
      </c>
      <c r="BM14" s="66">
        <f t="shared" si="3"/>
        <v>8.6</v>
      </c>
      <c r="BN14" s="66">
        <f t="shared" si="3"/>
        <v>8.9499999999999993</v>
      </c>
      <c r="BO14" s="66">
        <f t="shared" si="3"/>
        <v>9.36</v>
      </c>
      <c r="BP14" s="66">
        <f t="shared" si="3"/>
        <v>9.77</v>
      </c>
      <c r="BQ14" s="66">
        <f t="shared" si="3"/>
        <v>10.23</v>
      </c>
      <c r="BR14" s="66">
        <f t="shared" si="3"/>
        <v>11.48</v>
      </c>
      <c r="BS14" s="66">
        <f t="shared" si="3"/>
        <v>12.74</v>
      </c>
      <c r="BT14" s="66">
        <f t="shared" si="3"/>
        <v>15.25</v>
      </c>
      <c r="BU14" s="66">
        <f t="shared" si="3"/>
        <v>7.72</v>
      </c>
      <c r="BV14" s="66">
        <f t="shared" si="3"/>
        <v>0.99</v>
      </c>
      <c r="BX14" s="64" t="str">
        <f t="shared" si="15"/>
        <v>N3</v>
      </c>
      <c r="BY14" s="65" t="str">
        <f t="shared" si="16"/>
        <v>Albury</v>
      </c>
      <c r="BZ14" s="66">
        <f t="shared" si="4"/>
        <v>7.84</v>
      </c>
      <c r="CA14" s="66">
        <f t="shared" si="4"/>
        <v>8.4599999999999991</v>
      </c>
      <c r="CB14" s="66">
        <f t="shared" si="4"/>
        <v>8.81</v>
      </c>
      <c r="CC14" s="66">
        <f t="shared" si="4"/>
        <v>9.17</v>
      </c>
      <c r="CD14" s="66">
        <f t="shared" si="4"/>
        <v>9.59</v>
      </c>
      <c r="CE14" s="66">
        <f t="shared" si="4"/>
        <v>10.01</v>
      </c>
      <c r="CF14" s="66">
        <f t="shared" si="4"/>
        <v>10.48</v>
      </c>
      <c r="CG14" s="66">
        <f t="shared" si="4"/>
        <v>11.76</v>
      </c>
      <c r="CH14" s="66">
        <f t="shared" si="4"/>
        <v>13.049999999999999</v>
      </c>
      <c r="CI14" s="66">
        <f t="shared" si="4"/>
        <v>15.62</v>
      </c>
      <c r="CJ14" s="66">
        <f t="shared" si="4"/>
        <v>7.91</v>
      </c>
      <c r="CK14" s="66">
        <f t="shared" si="4"/>
        <v>1.01</v>
      </c>
      <c r="CM14" s="64" t="str">
        <f t="shared" si="17"/>
        <v>N3</v>
      </c>
      <c r="CN14" s="65" t="str">
        <f t="shared" si="18"/>
        <v>Albury</v>
      </c>
      <c r="CO14" s="66">
        <f t="shared" si="5"/>
        <v>8.02</v>
      </c>
      <c r="CP14" s="66">
        <f t="shared" si="5"/>
        <v>8.66</v>
      </c>
      <c r="CQ14" s="66">
        <f t="shared" si="5"/>
        <v>9.02</v>
      </c>
      <c r="CR14" s="66">
        <f t="shared" si="5"/>
        <v>9.39</v>
      </c>
      <c r="CS14" s="66">
        <f t="shared" si="5"/>
        <v>9.82</v>
      </c>
      <c r="CT14" s="66">
        <f t="shared" si="5"/>
        <v>10.25</v>
      </c>
      <c r="CU14" s="66">
        <f t="shared" si="5"/>
        <v>10.73</v>
      </c>
      <c r="CV14" s="66">
        <f t="shared" si="5"/>
        <v>12.04</v>
      </c>
      <c r="CW14" s="66">
        <f t="shared" si="5"/>
        <v>13.36</v>
      </c>
      <c r="CX14" s="66">
        <f t="shared" si="5"/>
        <v>15.99</v>
      </c>
      <c r="CY14" s="66">
        <f t="shared" si="5"/>
        <v>8.1</v>
      </c>
      <c r="CZ14" s="66">
        <f t="shared" si="5"/>
        <v>1.04</v>
      </c>
      <c r="DB14" s="64" t="str">
        <f t="shared" si="19"/>
        <v>N3</v>
      </c>
      <c r="DC14" s="65" t="str">
        <f t="shared" si="20"/>
        <v>Albury</v>
      </c>
      <c r="DD14" s="66">
        <f t="shared" si="6"/>
        <v>8.2099999999999991</v>
      </c>
      <c r="DE14" s="66">
        <f t="shared" si="6"/>
        <v>8.86</v>
      </c>
      <c r="DF14" s="66">
        <f t="shared" si="6"/>
        <v>9.23</v>
      </c>
      <c r="DG14" s="66">
        <f t="shared" si="6"/>
        <v>9.61</v>
      </c>
      <c r="DH14" s="66">
        <f t="shared" si="6"/>
        <v>10.049999999999999</v>
      </c>
      <c r="DI14" s="66">
        <f t="shared" si="6"/>
        <v>10.49</v>
      </c>
      <c r="DJ14" s="66">
        <f t="shared" si="6"/>
        <v>10.98</v>
      </c>
      <c r="DK14" s="66">
        <f t="shared" si="6"/>
        <v>12.32</v>
      </c>
      <c r="DL14" s="66">
        <f t="shared" si="6"/>
        <v>13.67</v>
      </c>
      <c r="DM14" s="66">
        <f t="shared" si="6"/>
        <v>16.360000000000003</v>
      </c>
      <c r="DN14" s="66">
        <f t="shared" si="6"/>
        <v>8.2899999999999991</v>
      </c>
      <c r="DO14" s="66">
        <f t="shared" si="6"/>
        <v>1.06</v>
      </c>
    </row>
    <row r="15" spans="1:119" ht="15.75" thickBot="1">
      <c r="A15" t="s">
        <v>37</v>
      </c>
      <c r="B15" t="s">
        <v>38</v>
      </c>
      <c r="C15">
        <v>7.46</v>
      </c>
      <c r="D15">
        <v>8.0500000000000007</v>
      </c>
      <c r="E15">
        <v>8.39</v>
      </c>
      <c r="F15">
        <v>8.73</v>
      </c>
      <c r="G15">
        <v>9.1300000000000008</v>
      </c>
      <c r="H15">
        <v>9.5299999999999994</v>
      </c>
      <c r="I15">
        <v>9.98</v>
      </c>
      <c r="J15">
        <v>11.2</v>
      </c>
      <c r="K15">
        <v>12.42</v>
      </c>
      <c r="L15">
        <v>14.87</v>
      </c>
      <c r="M15">
        <v>7.53</v>
      </c>
      <c r="N15">
        <v>0.96</v>
      </c>
      <c r="P15" s="64" t="str">
        <f t="shared" si="7"/>
        <v>N4</v>
      </c>
      <c r="Q15" s="65" t="str">
        <f t="shared" si="8"/>
        <v>Tweed Heads</v>
      </c>
      <c r="R15" s="66">
        <f t="shared" si="0"/>
        <v>7.3</v>
      </c>
      <c r="S15" s="66">
        <f t="shared" si="0"/>
        <v>7.87</v>
      </c>
      <c r="T15" s="66">
        <f t="shared" si="0"/>
        <v>8.1999999999999993</v>
      </c>
      <c r="U15" s="66">
        <f t="shared" si="0"/>
        <v>8.5399999999999991</v>
      </c>
      <c r="V15" s="66">
        <f t="shared" si="0"/>
        <v>8.93</v>
      </c>
      <c r="W15" s="66">
        <f t="shared" si="0"/>
        <v>9.32</v>
      </c>
      <c r="X15" s="66">
        <f t="shared" si="0"/>
        <v>9.76</v>
      </c>
      <c r="Y15" s="66">
        <f t="shared" si="0"/>
        <v>10.95</v>
      </c>
      <c r="Z15" s="66">
        <f t="shared" si="0"/>
        <v>12.14</v>
      </c>
      <c r="AA15" s="66">
        <f t="shared" si="0"/>
        <v>14.54</v>
      </c>
      <c r="AB15" s="66">
        <f t="shared" si="0"/>
        <v>7.3599999999999994</v>
      </c>
      <c r="AC15" s="66">
        <f t="shared" si="0"/>
        <v>0.94000000000000006</v>
      </c>
      <c r="AE15" s="64" t="str">
        <f t="shared" si="9"/>
        <v>N4</v>
      </c>
      <c r="AF15" s="65" t="str">
        <f t="shared" si="10"/>
        <v>Tweed Heads</v>
      </c>
      <c r="AG15" s="66">
        <f t="shared" si="1"/>
        <v>7.46</v>
      </c>
      <c r="AH15" s="66">
        <f t="shared" si="1"/>
        <v>8.0500000000000007</v>
      </c>
      <c r="AI15" s="66">
        <f t="shared" si="1"/>
        <v>8.39</v>
      </c>
      <c r="AJ15" s="66">
        <f t="shared" si="1"/>
        <v>8.73</v>
      </c>
      <c r="AK15" s="66">
        <f t="shared" si="1"/>
        <v>9.1300000000000008</v>
      </c>
      <c r="AL15" s="66">
        <f t="shared" si="1"/>
        <v>9.5299999999999994</v>
      </c>
      <c r="AM15" s="66">
        <f t="shared" si="1"/>
        <v>9.98</v>
      </c>
      <c r="AN15" s="66">
        <f t="shared" si="1"/>
        <v>11.2</v>
      </c>
      <c r="AO15" s="66">
        <f t="shared" si="1"/>
        <v>12.42</v>
      </c>
      <c r="AP15" s="66">
        <f t="shared" si="1"/>
        <v>14.87</v>
      </c>
      <c r="AQ15" s="66">
        <f t="shared" si="1"/>
        <v>7.53</v>
      </c>
      <c r="AR15" s="66">
        <f t="shared" si="1"/>
        <v>0.96</v>
      </c>
      <c r="AT15" s="64" t="str">
        <f t="shared" si="11"/>
        <v>N4</v>
      </c>
      <c r="AU15" s="65" t="str">
        <f t="shared" si="12"/>
        <v>Tweed Heads</v>
      </c>
      <c r="AV15" s="66">
        <f t="shared" si="2"/>
        <v>7.6099999999999994</v>
      </c>
      <c r="AW15" s="66">
        <f t="shared" si="2"/>
        <v>8.2200000000000006</v>
      </c>
      <c r="AX15" s="66">
        <f t="shared" si="2"/>
        <v>8.56</v>
      </c>
      <c r="AY15" s="66">
        <f t="shared" si="2"/>
        <v>8.91</v>
      </c>
      <c r="AZ15" s="66">
        <f t="shared" si="2"/>
        <v>9.32</v>
      </c>
      <c r="BA15" s="66">
        <f t="shared" si="2"/>
        <v>9.73</v>
      </c>
      <c r="BB15" s="66">
        <f t="shared" si="2"/>
        <v>10.18</v>
      </c>
      <c r="BC15" s="66">
        <f t="shared" si="2"/>
        <v>11.43</v>
      </c>
      <c r="BD15" s="66">
        <f t="shared" si="2"/>
        <v>12.67</v>
      </c>
      <c r="BE15" s="66">
        <f t="shared" si="2"/>
        <v>15.17</v>
      </c>
      <c r="BF15" s="66">
        <f t="shared" si="2"/>
        <v>7.6899999999999995</v>
      </c>
      <c r="BG15" s="66">
        <f t="shared" si="2"/>
        <v>0.98</v>
      </c>
      <c r="BI15" s="64" t="str">
        <f t="shared" si="13"/>
        <v>N4</v>
      </c>
      <c r="BJ15" s="65" t="str">
        <f t="shared" si="14"/>
        <v>Tweed Heads</v>
      </c>
      <c r="BK15" s="66">
        <f t="shared" si="3"/>
        <v>7.6499999999999995</v>
      </c>
      <c r="BL15" s="66">
        <f t="shared" si="3"/>
        <v>8.26</v>
      </c>
      <c r="BM15" s="66">
        <f t="shared" si="3"/>
        <v>8.6</v>
      </c>
      <c r="BN15" s="66">
        <f t="shared" si="3"/>
        <v>8.9499999999999993</v>
      </c>
      <c r="BO15" s="66">
        <f t="shared" si="3"/>
        <v>9.36</v>
      </c>
      <c r="BP15" s="66">
        <f t="shared" si="3"/>
        <v>9.77</v>
      </c>
      <c r="BQ15" s="66">
        <f t="shared" si="3"/>
        <v>10.23</v>
      </c>
      <c r="BR15" s="66">
        <f t="shared" si="3"/>
        <v>11.48</v>
      </c>
      <c r="BS15" s="66">
        <f t="shared" si="3"/>
        <v>12.74</v>
      </c>
      <c r="BT15" s="66">
        <f t="shared" si="3"/>
        <v>15.25</v>
      </c>
      <c r="BU15" s="66">
        <f t="shared" si="3"/>
        <v>7.72</v>
      </c>
      <c r="BV15" s="66">
        <f t="shared" si="3"/>
        <v>0.99</v>
      </c>
      <c r="BX15" s="64" t="str">
        <f t="shared" si="15"/>
        <v>N4</v>
      </c>
      <c r="BY15" s="65" t="str">
        <f t="shared" si="16"/>
        <v>Tweed Heads</v>
      </c>
      <c r="BZ15" s="66">
        <f t="shared" si="4"/>
        <v>7.84</v>
      </c>
      <c r="CA15" s="66">
        <f t="shared" si="4"/>
        <v>8.4599999999999991</v>
      </c>
      <c r="CB15" s="66">
        <f t="shared" si="4"/>
        <v>8.81</v>
      </c>
      <c r="CC15" s="66">
        <f t="shared" si="4"/>
        <v>9.17</v>
      </c>
      <c r="CD15" s="66">
        <f t="shared" si="4"/>
        <v>9.59</v>
      </c>
      <c r="CE15" s="66">
        <f t="shared" si="4"/>
        <v>10.01</v>
      </c>
      <c r="CF15" s="66">
        <f t="shared" si="4"/>
        <v>10.48</v>
      </c>
      <c r="CG15" s="66">
        <f t="shared" si="4"/>
        <v>11.76</v>
      </c>
      <c r="CH15" s="66">
        <f t="shared" si="4"/>
        <v>13.049999999999999</v>
      </c>
      <c r="CI15" s="66">
        <f t="shared" si="4"/>
        <v>15.62</v>
      </c>
      <c r="CJ15" s="66">
        <f t="shared" si="4"/>
        <v>7.91</v>
      </c>
      <c r="CK15" s="66">
        <f t="shared" si="4"/>
        <v>1.01</v>
      </c>
      <c r="CM15" s="64" t="str">
        <f t="shared" si="17"/>
        <v>N4</v>
      </c>
      <c r="CN15" s="65" t="str">
        <f t="shared" si="18"/>
        <v>Tweed Heads</v>
      </c>
      <c r="CO15" s="66">
        <f t="shared" si="5"/>
        <v>8.02</v>
      </c>
      <c r="CP15" s="66">
        <f t="shared" si="5"/>
        <v>8.66</v>
      </c>
      <c r="CQ15" s="66">
        <f t="shared" si="5"/>
        <v>9.02</v>
      </c>
      <c r="CR15" s="66">
        <f t="shared" si="5"/>
        <v>9.39</v>
      </c>
      <c r="CS15" s="66">
        <f t="shared" si="5"/>
        <v>9.82</v>
      </c>
      <c r="CT15" s="66">
        <f t="shared" si="5"/>
        <v>10.25</v>
      </c>
      <c r="CU15" s="66">
        <f t="shared" si="5"/>
        <v>10.73</v>
      </c>
      <c r="CV15" s="66">
        <f t="shared" si="5"/>
        <v>12.04</v>
      </c>
      <c r="CW15" s="66">
        <f t="shared" si="5"/>
        <v>13.36</v>
      </c>
      <c r="CX15" s="66">
        <f t="shared" si="5"/>
        <v>15.99</v>
      </c>
      <c r="CY15" s="66">
        <f t="shared" si="5"/>
        <v>8.1</v>
      </c>
      <c r="CZ15" s="66">
        <f t="shared" si="5"/>
        <v>1.04</v>
      </c>
      <c r="DB15" s="64" t="str">
        <f t="shared" si="19"/>
        <v>N4</v>
      </c>
      <c r="DC15" s="65" t="str">
        <f t="shared" si="20"/>
        <v>Tweed Heads</v>
      </c>
      <c r="DD15" s="66">
        <f t="shared" si="6"/>
        <v>8.2099999999999991</v>
      </c>
      <c r="DE15" s="66">
        <f t="shared" si="6"/>
        <v>8.86</v>
      </c>
      <c r="DF15" s="66">
        <f t="shared" si="6"/>
        <v>9.23</v>
      </c>
      <c r="DG15" s="66">
        <f t="shared" si="6"/>
        <v>9.61</v>
      </c>
      <c r="DH15" s="66">
        <f t="shared" si="6"/>
        <v>10.049999999999999</v>
      </c>
      <c r="DI15" s="66">
        <f t="shared" si="6"/>
        <v>10.49</v>
      </c>
      <c r="DJ15" s="66">
        <f t="shared" si="6"/>
        <v>10.98</v>
      </c>
      <c r="DK15" s="66">
        <f t="shared" si="6"/>
        <v>12.32</v>
      </c>
      <c r="DL15" s="66">
        <f t="shared" si="6"/>
        <v>13.67</v>
      </c>
      <c r="DM15" s="66">
        <f t="shared" si="6"/>
        <v>16.360000000000003</v>
      </c>
      <c r="DN15" s="66">
        <f t="shared" si="6"/>
        <v>8.2899999999999991</v>
      </c>
      <c r="DO15" s="66">
        <f t="shared" si="6"/>
        <v>1.06</v>
      </c>
    </row>
    <row r="16" spans="1:119" ht="15.75" thickBot="1">
      <c r="A16" t="s">
        <v>39</v>
      </c>
      <c r="B16" t="s">
        <v>40</v>
      </c>
      <c r="C16">
        <v>12.77</v>
      </c>
      <c r="D16">
        <v>14.65</v>
      </c>
      <c r="E16">
        <v>15.78</v>
      </c>
      <c r="F16">
        <v>16.91</v>
      </c>
      <c r="G16">
        <v>18.21</v>
      </c>
      <c r="H16">
        <v>19.5</v>
      </c>
      <c r="I16">
        <v>20.87</v>
      </c>
      <c r="J16">
        <v>24.83</v>
      </c>
      <c r="K16">
        <v>28.79</v>
      </c>
      <c r="L16">
        <v>36.71</v>
      </c>
      <c r="M16">
        <v>12.95</v>
      </c>
      <c r="N16">
        <v>4.07</v>
      </c>
      <c r="P16" s="64" t="str">
        <f t="shared" si="7"/>
        <v>N2</v>
      </c>
      <c r="Q16" s="65" t="str">
        <f t="shared" si="8"/>
        <v>NSW Country</v>
      </c>
      <c r="R16" s="66">
        <f t="shared" si="0"/>
        <v>12.48</v>
      </c>
      <c r="S16" s="66">
        <f t="shared" si="0"/>
        <v>14.32</v>
      </c>
      <c r="T16" s="66">
        <f t="shared" si="0"/>
        <v>15.43</v>
      </c>
      <c r="U16" s="66">
        <f t="shared" si="0"/>
        <v>16.53</v>
      </c>
      <c r="V16" s="66">
        <f t="shared" si="0"/>
        <v>17.8</v>
      </c>
      <c r="W16" s="66">
        <f t="shared" si="0"/>
        <v>19.060000000000002</v>
      </c>
      <c r="X16" s="66">
        <f t="shared" si="0"/>
        <v>20.400000000000002</v>
      </c>
      <c r="Y16" s="66">
        <f t="shared" si="0"/>
        <v>24.270000000000003</v>
      </c>
      <c r="Z16" s="66">
        <f t="shared" si="0"/>
        <v>28.14</v>
      </c>
      <c r="AA16" s="66">
        <f t="shared" si="0"/>
        <v>35.879999999999995</v>
      </c>
      <c r="AB16" s="66">
        <f t="shared" si="0"/>
        <v>12.66</v>
      </c>
      <c r="AC16" s="66">
        <f t="shared" si="0"/>
        <v>3.98</v>
      </c>
      <c r="AE16" s="64" t="str">
        <f t="shared" si="9"/>
        <v>N2</v>
      </c>
      <c r="AF16" s="65" t="str">
        <f t="shared" si="10"/>
        <v>NSW Country</v>
      </c>
      <c r="AG16" s="66">
        <f t="shared" si="1"/>
        <v>12.77</v>
      </c>
      <c r="AH16" s="66">
        <f t="shared" si="1"/>
        <v>14.65</v>
      </c>
      <c r="AI16" s="66">
        <f t="shared" si="1"/>
        <v>15.78</v>
      </c>
      <c r="AJ16" s="66">
        <f t="shared" si="1"/>
        <v>16.91</v>
      </c>
      <c r="AK16" s="66">
        <f t="shared" si="1"/>
        <v>18.21</v>
      </c>
      <c r="AL16" s="66">
        <f t="shared" si="1"/>
        <v>19.5</v>
      </c>
      <c r="AM16" s="66">
        <f t="shared" si="1"/>
        <v>20.87</v>
      </c>
      <c r="AN16" s="66">
        <f t="shared" si="1"/>
        <v>24.83</v>
      </c>
      <c r="AO16" s="66">
        <f t="shared" si="1"/>
        <v>28.79</v>
      </c>
      <c r="AP16" s="66">
        <f t="shared" si="1"/>
        <v>36.71</v>
      </c>
      <c r="AQ16" s="66">
        <f t="shared" si="1"/>
        <v>12.95</v>
      </c>
      <c r="AR16" s="66">
        <f t="shared" si="1"/>
        <v>4.07</v>
      </c>
      <c r="AT16" s="64" t="str">
        <f t="shared" si="11"/>
        <v>N2</v>
      </c>
      <c r="AU16" s="65" t="str">
        <f t="shared" si="12"/>
        <v>NSW Country</v>
      </c>
      <c r="AV16" s="66">
        <f t="shared" si="2"/>
        <v>13.03</v>
      </c>
      <c r="AW16" s="66">
        <f t="shared" si="2"/>
        <v>14.95</v>
      </c>
      <c r="AX16" s="66">
        <f t="shared" si="2"/>
        <v>16.100000000000001</v>
      </c>
      <c r="AY16" s="66">
        <f t="shared" si="2"/>
        <v>17.25</v>
      </c>
      <c r="AZ16" s="66">
        <f t="shared" si="2"/>
        <v>18.580000000000002</v>
      </c>
      <c r="BA16" s="66">
        <f t="shared" si="2"/>
        <v>19.89</v>
      </c>
      <c r="BB16" s="66">
        <f t="shared" si="2"/>
        <v>21.290000000000003</v>
      </c>
      <c r="BC16" s="66">
        <f t="shared" si="2"/>
        <v>25.330000000000002</v>
      </c>
      <c r="BD16" s="66">
        <f t="shared" si="2"/>
        <v>29.37</v>
      </c>
      <c r="BE16" s="66">
        <f t="shared" si="2"/>
        <v>37.449999999999996</v>
      </c>
      <c r="BF16" s="66">
        <f t="shared" si="2"/>
        <v>13.209999999999999</v>
      </c>
      <c r="BG16" s="66">
        <f t="shared" si="2"/>
        <v>4.16</v>
      </c>
      <c r="BI16" s="64" t="str">
        <f t="shared" si="13"/>
        <v>N2</v>
      </c>
      <c r="BJ16" s="65" t="str">
        <f t="shared" si="14"/>
        <v>NSW Country</v>
      </c>
      <c r="BK16" s="66">
        <f t="shared" si="3"/>
        <v>13.09</v>
      </c>
      <c r="BL16" s="66">
        <f t="shared" si="3"/>
        <v>15.02</v>
      </c>
      <c r="BM16" s="66">
        <f t="shared" si="3"/>
        <v>16.180000000000003</v>
      </c>
      <c r="BN16" s="66">
        <f t="shared" si="3"/>
        <v>17.34</v>
      </c>
      <c r="BO16" s="66">
        <f t="shared" si="3"/>
        <v>18.670000000000002</v>
      </c>
      <c r="BP16" s="66">
        <f t="shared" si="3"/>
        <v>19.990000000000002</v>
      </c>
      <c r="BQ16" s="66">
        <f t="shared" si="3"/>
        <v>21.400000000000002</v>
      </c>
      <c r="BR16" s="66">
        <f t="shared" si="3"/>
        <v>25.46</v>
      </c>
      <c r="BS16" s="66">
        <f t="shared" si="3"/>
        <v>29.51</v>
      </c>
      <c r="BT16" s="66">
        <f t="shared" si="3"/>
        <v>37.629999999999995</v>
      </c>
      <c r="BU16" s="66">
        <f t="shared" si="3"/>
        <v>13.28</v>
      </c>
      <c r="BV16" s="66">
        <f t="shared" si="3"/>
        <v>4.18</v>
      </c>
      <c r="BX16" s="64" t="str">
        <f t="shared" si="15"/>
        <v>N2</v>
      </c>
      <c r="BY16" s="65" t="str">
        <f t="shared" si="16"/>
        <v>NSW Country</v>
      </c>
      <c r="BZ16" s="66">
        <f t="shared" si="4"/>
        <v>13.41</v>
      </c>
      <c r="CA16" s="66">
        <f t="shared" si="4"/>
        <v>15.39</v>
      </c>
      <c r="CB16" s="66">
        <f t="shared" si="4"/>
        <v>16.57</v>
      </c>
      <c r="CC16" s="66">
        <f t="shared" si="4"/>
        <v>17.760000000000002</v>
      </c>
      <c r="CD16" s="66">
        <f t="shared" si="4"/>
        <v>19.130000000000003</v>
      </c>
      <c r="CE16" s="66">
        <f t="shared" si="4"/>
        <v>20.48</v>
      </c>
      <c r="CF16" s="66">
        <f t="shared" si="4"/>
        <v>21.92</v>
      </c>
      <c r="CG16" s="66">
        <f t="shared" si="4"/>
        <v>26.080000000000002</v>
      </c>
      <c r="CH16" s="66">
        <f t="shared" si="4"/>
        <v>30.23</v>
      </c>
      <c r="CI16" s="66">
        <f t="shared" si="4"/>
        <v>38.549999999999997</v>
      </c>
      <c r="CJ16" s="66">
        <f t="shared" si="4"/>
        <v>13.6</v>
      </c>
      <c r="CK16" s="66">
        <f t="shared" si="4"/>
        <v>4.2799999999999994</v>
      </c>
      <c r="CM16" s="64" t="str">
        <f t="shared" si="17"/>
        <v>N2</v>
      </c>
      <c r="CN16" s="65" t="str">
        <f t="shared" si="18"/>
        <v>NSW Country</v>
      </c>
      <c r="CO16" s="66">
        <f t="shared" si="5"/>
        <v>13.73</v>
      </c>
      <c r="CP16" s="66">
        <f t="shared" si="5"/>
        <v>15.75</v>
      </c>
      <c r="CQ16" s="66">
        <f t="shared" si="5"/>
        <v>16.970000000000002</v>
      </c>
      <c r="CR16" s="66">
        <f t="shared" si="5"/>
        <v>18.180000000000003</v>
      </c>
      <c r="CS16" s="66">
        <f t="shared" si="5"/>
        <v>19.580000000000002</v>
      </c>
      <c r="CT16" s="66">
        <f t="shared" si="5"/>
        <v>20.970000000000002</v>
      </c>
      <c r="CU16" s="66">
        <f t="shared" si="5"/>
        <v>22.44</v>
      </c>
      <c r="CV16" s="66">
        <f t="shared" si="5"/>
        <v>26.700000000000003</v>
      </c>
      <c r="CW16" s="66">
        <f t="shared" si="5"/>
        <v>30.950000000000003</v>
      </c>
      <c r="CX16" s="66">
        <f t="shared" si="5"/>
        <v>39.47</v>
      </c>
      <c r="CY16" s="66">
        <f t="shared" si="5"/>
        <v>13.93</v>
      </c>
      <c r="CZ16" s="66">
        <f t="shared" si="5"/>
        <v>4.38</v>
      </c>
      <c r="DB16" s="64" t="str">
        <f t="shared" si="19"/>
        <v>N2</v>
      </c>
      <c r="DC16" s="65" t="str">
        <f t="shared" si="20"/>
        <v>NSW Country</v>
      </c>
      <c r="DD16" s="66">
        <f t="shared" si="6"/>
        <v>14.049999999999999</v>
      </c>
      <c r="DE16" s="66">
        <f t="shared" si="6"/>
        <v>16.12</v>
      </c>
      <c r="DF16" s="66">
        <f t="shared" si="6"/>
        <v>17.360000000000003</v>
      </c>
      <c r="DG16" s="66">
        <f t="shared" si="6"/>
        <v>18.610000000000003</v>
      </c>
      <c r="DH16" s="66">
        <f t="shared" si="6"/>
        <v>20.040000000000003</v>
      </c>
      <c r="DI16" s="66">
        <f t="shared" si="6"/>
        <v>21.45</v>
      </c>
      <c r="DJ16" s="66">
        <f t="shared" si="6"/>
        <v>22.96</v>
      </c>
      <c r="DK16" s="66">
        <f t="shared" si="6"/>
        <v>27.32</v>
      </c>
      <c r="DL16" s="66">
        <f t="shared" si="6"/>
        <v>31.67</v>
      </c>
      <c r="DM16" s="66">
        <f t="shared" si="6"/>
        <v>40.39</v>
      </c>
      <c r="DN16" s="66">
        <f t="shared" si="6"/>
        <v>14.25</v>
      </c>
      <c r="DO16" s="66">
        <f t="shared" si="6"/>
        <v>4.4799999999999995</v>
      </c>
    </row>
    <row r="17" spans="1:119" ht="15.75" thickBot="1">
      <c r="A17" t="s">
        <v>41</v>
      </c>
      <c r="B17" t="s">
        <v>42</v>
      </c>
      <c r="C17">
        <v>7.51</v>
      </c>
      <c r="D17">
        <v>8.43</v>
      </c>
      <c r="E17">
        <v>8.98</v>
      </c>
      <c r="F17">
        <v>9.5299999999999994</v>
      </c>
      <c r="G17">
        <v>10.18</v>
      </c>
      <c r="H17">
        <v>10.84</v>
      </c>
      <c r="I17">
        <v>11.5</v>
      </c>
      <c r="J17">
        <v>13.44</v>
      </c>
      <c r="K17">
        <v>15.38</v>
      </c>
      <c r="L17">
        <v>19.27</v>
      </c>
      <c r="M17">
        <v>7.61</v>
      </c>
      <c r="N17">
        <v>1.2</v>
      </c>
      <c r="P17" s="64" t="str">
        <f t="shared" si="7"/>
        <v>V0</v>
      </c>
      <c r="Q17" s="65" t="str">
        <f t="shared" si="8"/>
        <v>Melbourne Metro</v>
      </c>
      <c r="R17" s="66">
        <f t="shared" si="0"/>
        <v>7.34</v>
      </c>
      <c r="S17" s="66">
        <f t="shared" si="0"/>
        <v>8.24</v>
      </c>
      <c r="T17" s="66">
        <f t="shared" si="0"/>
        <v>8.7799999999999994</v>
      </c>
      <c r="U17" s="66">
        <f t="shared" si="0"/>
        <v>9.32</v>
      </c>
      <c r="V17" s="66">
        <f t="shared" si="0"/>
        <v>9.9499999999999993</v>
      </c>
      <c r="W17" s="66">
        <f t="shared" si="0"/>
        <v>10.6</v>
      </c>
      <c r="X17" s="66">
        <f t="shared" si="0"/>
        <v>11.24</v>
      </c>
      <c r="Y17" s="66">
        <f t="shared" si="0"/>
        <v>13.14</v>
      </c>
      <c r="Z17" s="66">
        <f t="shared" si="0"/>
        <v>15.04</v>
      </c>
      <c r="AA17" s="66">
        <f t="shared" si="0"/>
        <v>18.84</v>
      </c>
      <c r="AB17" s="66">
        <f t="shared" si="0"/>
        <v>7.4399999999999995</v>
      </c>
      <c r="AC17" s="66">
        <f t="shared" si="0"/>
        <v>1.18</v>
      </c>
      <c r="AE17" s="64" t="str">
        <f t="shared" si="9"/>
        <v>V0</v>
      </c>
      <c r="AF17" s="65" t="str">
        <f t="shared" si="10"/>
        <v>Melbourne Metro</v>
      </c>
      <c r="AG17" s="66">
        <f t="shared" si="1"/>
        <v>7.51</v>
      </c>
      <c r="AH17" s="66">
        <f t="shared" si="1"/>
        <v>8.43</v>
      </c>
      <c r="AI17" s="66">
        <f t="shared" si="1"/>
        <v>8.98</v>
      </c>
      <c r="AJ17" s="66">
        <f t="shared" si="1"/>
        <v>9.5299999999999994</v>
      </c>
      <c r="AK17" s="66">
        <f t="shared" si="1"/>
        <v>10.18</v>
      </c>
      <c r="AL17" s="66">
        <f t="shared" si="1"/>
        <v>10.84</v>
      </c>
      <c r="AM17" s="66">
        <f t="shared" si="1"/>
        <v>11.5</v>
      </c>
      <c r="AN17" s="66">
        <f t="shared" si="1"/>
        <v>13.44</v>
      </c>
      <c r="AO17" s="66">
        <f t="shared" si="1"/>
        <v>15.38</v>
      </c>
      <c r="AP17" s="66">
        <f t="shared" si="1"/>
        <v>19.27</v>
      </c>
      <c r="AQ17" s="66">
        <f t="shared" si="1"/>
        <v>7.61</v>
      </c>
      <c r="AR17" s="66">
        <f t="shared" si="1"/>
        <v>1.2</v>
      </c>
      <c r="AT17" s="64" t="str">
        <f t="shared" si="11"/>
        <v>V0</v>
      </c>
      <c r="AU17" s="65" t="str">
        <f t="shared" si="12"/>
        <v>Melbourne Metro</v>
      </c>
      <c r="AV17" s="66">
        <f t="shared" si="2"/>
        <v>7.67</v>
      </c>
      <c r="AW17" s="66">
        <f t="shared" si="2"/>
        <v>8.6</v>
      </c>
      <c r="AX17" s="66">
        <f t="shared" si="2"/>
        <v>9.16</v>
      </c>
      <c r="AY17" s="66">
        <f t="shared" si="2"/>
        <v>9.73</v>
      </c>
      <c r="AZ17" s="66">
        <f t="shared" si="2"/>
        <v>10.39</v>
      </c>
      <c r="BA17" s="66">
        <f t="shared" si="2"/>
        <v>11.06</v>
      </c>
      <c r="BB17" s="66">
        <f t="shared" si="2"/>
        <v>11.73</v>
      </c>
      <c r="BC17" s="66">
        <f t="shared" si="2"/>
        <v>13.709999999999999</v>
      </c>
      <c r="BD17" s="66">
        <f t="shared" si="2"/>
        <v>15.69</v>
      </c>
      <c r="BE17" s="66">
        <f t="shared" si="2"/>
        <v>19.66</v>
      </c>
      <c r="BF17" s="66">
        <f t="shared" si="2"/>
        <v>7.77</v>
      </c>
      <c r="BG17" s="66">
        <f t="shared" si="2"/>
        <v>1.23</v>
      </c>
      <c r="BI17" s="64" t="str">
        <f t="shared" si="13"/>
        <v>V0</v>
      </c>
      <c r="BJ17" s="65" t="str">
        <f t="shared" si="14"/>
        <v>Melbourne Metro</v>
      </c>
      <c r="BK17" s="66">
        <f t="shared" si="3"/>
        <v>7.7</v>
      </c>
      <c r="BL17" s="66">
        <f t="shared" si="3"/>
        <v>8.65</v>
      </c>
      <c r="BM17" s="66">
        <f t="shared" si="3"/>
        <v>9.2099999999999991</v>
      </c>
      <c r="BN17" s="66">
        <f t="shared" si="3"/>
        <v>9.77</v>
      </c>
      <c r="BO17" s="66">
        <f t="shared" si="3"/>
        <v>10.44</v>
      </c>
      <c r="BP17" s="66">
        <f t="shared" si="3"/>
        <v>11.12</v>
      </c>
      <c r="BQ17" s="66">
        <f t="shared" si="3"/>
        <v>11.79</v>
      </c>
      <c r="BR17" s="66">
        <f t="shared" si="3"/>
        <v>13.78</v>
      </c>
      <c r="BS17" s="66">
        <f t="shared" si="3"/>
        <v>15.77</v>
      </c>
      <c r="BT17" s="66">
        <f t="shared" si="3"/>
        <v>19.760000000000002</v>
      </c>
      <c r="BU17" s="66">
        <f t="shared" si="3"/>
        <v>7.81</v>
      </c>
      <c r="BV17" s="66">
        <f t="shared" si="3"/>
        <v>1.23</v>
      </c>
      <c r="BX17" s="64" t="str">
        <f t="shared" si="15"/>
        <v>V0</v>
      </c>
      <c r="BY17" s="65" t="str">
        <f t="shared" si="16"/>
        <v>Melbourne Metro</v>
      </c>
      <c r="BZ17" s="66">
        <f t="shared" si="4"/>
        <v>7.89</v>
      </c>
      <c r="CA17" s="66">
        <f t="shared" si="4"/>
        <v>8.86</v>
      </c>
      <c r="CB17" s="66">
        <f t="shared" si="4"/>
        <v>9.43</v>
      </c>
      <c r="CC17" s="66">
        <f t="shared" si="4"/>
        <v>10.01</v>
      </c>
      <c r="CD17" s="66">
        <f t="shared" si="4"/>
        <v>10.69</v>
      </c>
      <c r="CE17" s="66">
        <f t="shared" si="4"/>
        <v>11.39</v>
      </c>
      <c r="CF17" s="66">
        <f t="shared" si="4"/>
        <v>12.08</v>
      </c>
      <c r="CG17" s="66">
        <f t="shared" si="4"/>
        <v>14.12</v>
      </c>
      <c r="CH17" s="66">
        <f t="shared" si="4"/>
        <v>16.150000000000002</v>
      </c>
      <c r="CI17" s="66">
        <f t="shared" si="4"/>
        <v>20.240000000000002</v>
      </c>
      <c r="CJ17" s="66">
        <f t="shared" si="4"/>
        <v>8</v>
      </c>
      <c r="CK17" s="66">
        <f t="shared" si="4"/>
        <v>1.26</v>
      </c>
      <c r="CM17" s="64" t="str">
        <f t="shared" si="17"/>
        <v>V0</v>
      </c>
      <c r="CN17" s="65" t="str">
        <f t="shared" si="18"/>
        <v>Melbourne Metro</v>
      </c>
      <c r="CO17" s="66">
        <f t="shared" si="5"/>
        <v>8.08</v>
      </c>
      <c r="CP17" s="66">
        <f t="shared" si="5"/>
        <v>9.07</v>
      </c>
      <c r="CQ17" s="66">
        <f t="shared" si="5"/>
        <v>9.66</v>
      </c>
      <c r="CR17" s="66">
        <f t="shared" si="5"/>
        <v>10.25</v>
      </c>
      <c r="CS17" s="66">
        <f t="shared" si="5"/>
        <v>10.95</v>
      </c>
      <c r="CT17" s="66">
        <f t="shared" si="5"/>
        <v>11.66</v>
      </c>
      <c r="CU17" s="66">
        <f t="shared" si="5"/>
        <v>12.37</v>
      </c>
      <c r="CV17" s="66">
        <f t="shared" si="5"/>
        <v>14.45</v>
      </c>
      <c r="CW17" s="66">
        <f t="shared" si="5"/>
        <v>16.540000000000003</v>
      </c>
      <c r="CX17" s="66">
        <f t="shared" si="5"/>
        <v>20.720000000000002</v>
      </c>
      <c r="CY17" s="66">
        <f t="shared" si="5"/>
        <v>8.19</v>
      </c>
      <c r="CZ17" s="66">
        <f t="shared" si="5"/>
        <v>1.29</v>
      </c>
      <c r="DB17" s="64" t="str">
        <f t="shared" si="19"/>
        <v>V0</v>
      </c>
      <c r="DC17" s="65" t="str">
        <f t="shared" si="20"/>
        <v>Melbourne Metro</v>
      </c>
      <c r="DD17" s="66">
        <f t="shared" si="6"/>
        <v>8.27</v>
      </c>
      <c r="DE17" s="66">
        <f t="shared" si="6"/>
        <v>9.2799999999999994</v>
      </c>
      <c r="DF17" s="66">
        <f t="shared" si="6"/>
        <v>9.879999999999999</v>
      </c>
      <c r="DG17" s="66">
        <f t="shared" si="6"/>
        <v>10.49</v>
      </c>
      <c r="DH17" s="66">
        <f t="shared" si="6"/>
        <v>11.2</v>
      </c>
      <c r="DI17" s="66">
        <f t="shared" si="6"/>
        <v>11.93</v>
      </c>
      <c r="DJ17" s="66">
        <f t="shared" si="6"/>
        <v>12.65</v>
      </c>
      <c r="DK17" s="66">
        <f t="shared" si="6"/>
        <v>14.79</v>
      </c>
      <c r="DL17" s="66">
        <f t="shared" si="6"/>
        <v>16.920000000000002</v>
      </c>
      <c r="DM17" s="66">
        <f t="shared" si="6"/>
        <v>21.200000000000003</v>
      </c>
      <c r="DN17" s="66">
        <f t="shared" si="6"/>
        <v>8.379999999999999</v>
      </c>
      <c r="DO17" s="66">
        <f t="shared" si="6"/>
        <v>1.32</v>
      </c>
    </row>
    <row r="18" spans="1:119" ht="15.75" thickBot="1">
      <c r="A18" t="s">
        <v>43</v>
      </c>
      <c r="B18" t="s">
        <v>44</v>
      </c>
      <c r="C18">
        <v>8.0299999999999994</v>
      </c>
      <c r="D18">
        <v>9.17</v>
      </c>
      <c r="E18">
        <v>9.85</v>
      </c>
      <c r="F18">
        <v>10.54</v>
      </c>
      <c r="G18">
        <v>11.33</v>
      </c>
      <c r="H18">
        <v>12.13</v>
      </c>
      <c r="I18">
        <v>12.9</v>
      </c>
      <c r="J18">
        <v>15.27</v>
      </c>
      <c r="K18">
        <v>17.649999999999999</v>
      </c>
      <c r="L18">
        <v>22.4</v>
      </c>
      <c r="M18">
        <v>8.14</v>
      </c>
      <c r="N18">
        <v>1.34</v>
      </c>
      <c r="P18" s="64" t="str">
        <f t="shared" si="7"/>
        <v>V1</v>
      </c>
      <c r="Q18" s="65" t="str">
        <f t="shared" si="8"/>
        <v>Melbourne</v>
      </c>
      <c r="R18" s="66">
        <f t="shared" si="0"/>
        <v>7.85</v>
      </c>
      <c r="S18" s="66">
        <f t="shared" si="0"/>
        <v>8.9700000000000006</v>
      </c>
      <c r="T18" s="66">
        <f t="shared" si="0"/>
        <v>9.629999999999999</v>
      </c>
      <c r="U18" s="66">
        <f t="shared" si="0"/>
        <v>10.31</v>
      </c>
      <c r="V18" s="66">
        <f t="shared" si="0"/>
        <v>11.08</v>
      </c>
      <c r="W18" s="66">
        <f t="shared" si="0"/>
        <v>11.86</v>
      </c>
      <c r="X18" s="66">
        <f t="shared" si="0"/>
        <v>12.61</v>
      </c>
      <c r="Y18" s="66">
        <f t="shared" si="0"/>
        <v>14.93</v>
      </c>
      <c r="Z18" s="66">
        <f t="shared" si="0"/>
        <v>17.25</v>
      </c>
      <c r="AA18" s="66">
        <f t="shared" si="0"/>
        <v>21.900000000000002</v>
      </c>
      <c r="AB18" s="66">
        <f t="shared" si="0"/>
        <v>7.96</v>
      </c>
      <c r="AC18" s="66">
        <f t="shared" si="0"/>
        <v>1.31</v>
      </c>
      <c r="AE18" s="64" t="str">
        <f t="shared" si="9"/>
        <v>V1</v>
      </c>
      <c r="AF18" s="65" t="str">
        <f t="shared" si="10"/>
        <v>Melbourne</v>
      </c>
      <c r="AG18" s="66">
        <f t="shared" si="1"/>
        <v>8.0299999999999994</v>
      </c>
      <c r="AH18" s="66">
        <f t="shared" si="1"/>
        <v>9.17</v>
      </c>
      <c r="AI18" s="66">
        <f t="shared" si="1"/>
        <v>9.85</v>
      </c>
      <c r="AJ18" s="66">
        <f t="shared" si="1"/>
        <v>10.54</v>
      </c>
      <c r="AK18" s="66">
        <f t="shared" si="1"/>
        <v>11.33</v>
      </c>
      <c r="AL18" s="66">
        <f t="shared" si="1"/>
        <v>12.13</v>
      </c>
      <c r="AM18" s="66">
        <f t="shared" si="1"/>
        <v>12.9</v>
      </c>
      <c r="AN18" s="66">
        <f t="shared" si="1"/>
        <v>15.27</v>
      </c>
      <c r="AO18" s="66">
        <f t="shared" si="1"/>
        <v>17.649999999999999</v>
      </c>
      <c r="AP18" s="66">
        <f t="shared" si="1"/>
        <v>22.4</v>
      </c>
      <c r="AQ18" s="66">
        <f t="shared" si="1"/>
        <v>8.14</v>
      </c>
      <c r="AR18" s="66">
        <f t="shared" si="1"/>
        <v>1.34</v>
      </c>
      <c r="AT18" s="64" t="str">
        <f t="shared" si="11"/>
        <v>V1</v>
      </c>
      <c r="AU18" s="65" t="str">
        <f t="shared" si="12"/>
        <v>Melbourne</v>
      </c>
      <c r="AV18" s="66">
        <f t="shared" si="2"/>
        <v>8.1999999999999993</v>
      </c>
      <c r="AW18" s="66">
        <f t="shared" si="2"/>
        <v>9.36</v>
      </c>
      <c r="AX18" s="66">
        <f t="shared" si="2"/>
        <v>10.049999999999999</v>
      </c>
      <c r="AY18" s="66">
        <f t="shared" si="2"/>
        <v>10.76</v>
      </c>
      <c r="AZ18" s="66">
        <f t="shared" si="2"/>
        <v>11.56</v>
      </c>
      <c r="BA18" s="66">
        <f t="shared" si="2"/>
        <v>12.379999999999999</v>
      </c>
      <c r="BB18" s="66">
        <f t="shared" si="2"/>
        <v>13.16</v>
      </c>
      <c r="BC18" s="66">
        <f t="shared" si="2"/>
        <v>15.58</v>
      </c>
      <c r="BD18" s="66">
        <f t="shared" si="2"/>
        <v>18.010000000000002</v>
      </c>
      <c r="BE18" s="66">
        <f t="shared" si="2"/>
        <v>22.85</v>
      </c>
      <c r="BF18" s="66">
        <f t="shared" si="2"/>
        <v>8.31</v>
      </c>
      <c r="BG18" s="66">
        <f t="shared" si="2"/>
        <v>1.37</v>
      </c>
      <c r="BI18" s="64" t="str">
        <f t="shared" si="13"/>
        <v>V1</v>
      </c>
      <c r="BJ18" s="65" t="str">
        <f t="shared" si="14"/>
        <v>Melbourne</v>
      </c>
      <c r="BK18" s="66">
        <f t="shared" si="3"/>
        <v>8.24</v>
      </c>
      <c r="BL18" s="66">
        <f t="shared" si="3"/>
        <v>9.4</v>
      </c>
      <c r="BM18" s="66">
        <f t="shared" si="3"/>
        <v>10.1</v>
      </c>
      <c r="BN18" s="66">
        <f t="shared" si="3"/>
        <v>10.81</v>
      </c>
      <c r="BO18" s="66">
        <f t="shared" si="3"/>
        <v>11.62</v>
      </c>
      <c r="BP18" s="66">
        <f t="shared" si="3"/>
        <v>12.44</v>
      </c>
      <c r="BQ18" s="66">
        <f t="shared" si="3"/>
        <v>13.23</v>
      </c>
      <c r="BR18" s="66">
        <f t="shared" si="3"/>
        <v>15.66</v>
      </c>
      <c r="BS18" s="66">
        <f t="shared" si="3"/>
        <v>18.100000000000001</v>
      </c>
      <c r="BT18" s="66">
        <f t="shared" si="3"/>
        <v>22.96</v>
      </c>
      <c r="BU18" s="66">
        <f t="shared" si="3"/>
        <v>8.35</v>
      </c>
      <c r="BV18" s="66">
        <f t="shared" si="3"/>
        <v>1.3800000000000001</v>
      </c>
      <c r="BX18" s="64" t="str">
        <f t="shared" si="15"/>
        <v>V1</v>
      </c>
      <c r="BY18" s="65" t="str">
        <f t="shared" si="16"/>
        <v>Melbourne</v>
      </c>
      <c r="BZ18" s="66">
        <f t="shared" si="4"/>
        <v>8.44</v>
      </c>
      <c r="CA18" s="66">
        <f t="shared" si="4"/>
        <v>9.629999999999999</v>
      </c>
      <c r="CB18" s="66">
        <f t="shared" si="4"/>
        <v>10.35</v>
      </c>
      <c r="CC18" s="66">
        <f t="shared" si="4"/>
        <v>11.07</v>
      </c>
      <c r="CD18" s="66">
        <f t="shared" si="4"/>
        <v>11.9</v>
      </c>
      <c r="CE18" s="66">
        <f t="shared" si="4"/>
        <v>12.74</v>
      </c>
      <c r="CF18" s="66">
        <f t="shared" si="4"/>
        <v>13.549999999999999</v>
      </c>
      <c r="CG18" s="66">
        <f t="shared" si="4"/>
        <v>16.040000000000003</v>
      </c>
      <c r="CH18" s="66">
        <f t="shared" si="4"/>
        <v>18.540000000000003</v>
      </c>
      <c r="CI18" s="66">
        <f t="shared" si="4"/>
        <v>23.52</v>
      </c>
      <c r="CJ18" s="66">
        <f t="shared" si="4"/>
        <v>8.5499999999999989</v>
      </c>
      <c r="CK18" s="66">
        <f t="shared" si="4"/>
        <v>1.41</v>
      </c>
      <c r="CM18" s="64" t="str">
        <f t="shared" si="17"/>
        <v>V1</v>
      </c>
      <c r="CN18" s="65" t="str">
        <f t="shared" si="18"/>
        <v>Melbourne</v>
      </c>
      <c r="CO18" s="66">
        <f t="shared" si="5"/>
        <v>8.64</v>
      </c>
      <c r="CP18" s="66">
        <f t="shared" si="5"/>
        <v>9.86</v>
      </c>
      <c r="CQ18" s="66">
        <f t="shared" si="5"/>
        <v>10.59</v>
      </c>
      <c r="CR18" s="66">
        <f t="shared" si="5"/>
        <v>11.34</v>
      </c>
      <c r="CS18" s="66">
        <f t="shared" si="5"/>
        <v>12.18</v>
      </c>
      <c r="CT18" s="66">
        <f t="shared" si="5"/>
        <v>13.04</v>
      </c>
      <c r="CU18" s="66">
        <f t="shared" si="5"/>
        <v>13.87</v>
      </c>
      <c r="CV18" s="66">
        <f t="shared" si="5"/>
        <v>16.420000000000002</v>
      </c>
      <c r="CW18" s="66">
        <f t="shared" si="5"/>
        <v>18.98</v>
      </c>
      <c r="CX18" s="66">
        <f t="shared" si="5"/>
        <v>24.08</v>
      </c>
      <c r="CY18" s="66">
        <f t="shared" si="5"/>
        <v>8.76</v>
      </c>
      <c r="CZ18" s="66">
        <f t="shared" si="5"/>
        <v>1.45</v>
      </c>
      <c r="DB18" s="64" t="str">
        <f t="shared" si="19"/>
        <v>V1</v>
      </c>
      <c r="DC18" s="65" t="str">
        <f t="shared" si="20"/>
        <v>Melbourne</v>
      </c>
      <c r="DD18" s="66">
        <f t="shared" si="6"/>
        <v>8.84</v>
      </c>
      <c r="DE18" s="66">
        <f t="shared" si="6"/>
        <v>10.09</v>
      </c>
      <c r="DF18" s="66">
        <f t="shared" si="6"/>
        <v>10.84</v>
      </c>
      <c r="DG18" s="66">
        <f t="shared" si="6"/>
        <v>11.6</v>
      </c>
      <c r="DH18" s="66">
        <f t="shared" si="6"/>
        <v>12.47</v>
      </c>
      <c r="DI18" s="66">
        <f t="shared" si="6"/>
        <v>13.35</v>
      </c>
      <c r="DJ18" s="66">
        <f t="shared" si="6"/>
        <v>14.19</v>
      </c>
      <c r="DK18" s="66">
        <f t="shared" si="6"/>
        <v>16.8</v>
      </c>
      <c r="DL18" s="66">
        <f t="shared" si="6"/>
        <v>19.420000000000002</v>
      </c>
      <c r="DM18" s="66">
        <f t="shared" si="6"/>
        <v>24.64</v>
      </c>
      <c r="DN18" s="66">
        <f t="shared" si="6"/>
        <v>8.9599999999999991</v>
      </c>
      <c r="DO18" s="66">
        <f t="shared" si="6"/>
        <v>1.48</v>
      </c>
    </row>
    <row r="19" spans="1:119" ht="15.75" thickBot="1">
      <c r="A19" t="s">
        <v>45</v>
      </c>
      <c r="B19" t="s">
        <v>46</v>
      </c>
      <c r="C19">
        <v>8.0299999999999994</v>
      </c>
      <c r="D19">
        <v>9.17</v>
      </c>
      <c r="E19">
        <v>9.85</v>
      </c>
      <c r="F19">
        <v>10.54</v>
      </c>
      <c r="G19">
        <v>11.33</v>
      </c>
      <c r="H19">
        <v>12.13</v>
      </c>
      <c r="I19">
        <v>12.9</v>
      </c>
      <c r="J19">
        <v>15.27</v>
      </c>
      <c r="K19">
        <v>17.649999999999999</v>
      </c>
      <c r="L19">
        <v>22.4</v>
      </c>
      <c r="M19">
        <v>8.14</v>
      </c>
      <c r="N19">
        <v>1.34</v>
      </c>
      <c r="P19" s="64" t="str">
        <f t="shared" si="7"/>
        <v>GL</v>
      </c>
      <c r="Q19" s="65" t="str">
        <f t="shared" si="8"/>
        <v>Geelong</v>
      </c>
      <c r="R19" s="66">
        <f t="shared" si="0"/>
        <v>7.85</v>
      </c>
      <c r="S19" s="66">
        <f t="shared" si="0"/>
        <v>8.9700000000000006</v>
      </c>
      <c r="T19" s="66">
        <f t="shared" si="0"/>
        <v>9.629999999999999</v>
      </c>
      <c r="U19" s="66">
        <f t="shared" si="0"/>
        <v>10.31</v>
      </c>
      <c r="V19" s="66">
        <f t="shared" si="0"/>
        <v>11.08</v>
      </c>
      <c r="W19" s="66">
        <f t="shared" si="0"/>
        <v>11.86</v>
      </c>
      <c r="X19" s="66">
        <f t="shared" si="0"/>
        <v>12.61</v>
      </c>
      <c r="Y19" s="66">
        <f t="shared" si="0"/>
        <v>14.93</v>
      </c>
      <c r="Z19" s="66">
        <f t="shared" si="0"/>
        <v>17.25</v>
      </c>
      <c r="AA19" s="66">
        <f t="shared" si="0"/>
        <v>21.900000000000002</v>
      </c>
      <c r="AB19" s="66">
        <f t="shared" si="0"/>
        <v>7.96</v>
      </c>
      <c r="AC19" s="66">
        <f t="shared" si="0"/>
        <v>1.31</v>
      </c>
      <c r="AE19" s="64" t="str">
        <f t="shared" si="9"/>
        <v>GL</v>
      </c>
      <c r="AF19" s="65" t="str">
        <f t="shared" si="10"/>
        <v>Geelong</v>
      </c>
      <c r="AG19" s="66">
        <f t="shared" si="1"/>
        <v>8.0299999999999994</v>
      </c>
      <c r="AH19" s="66">
        <f t="shared" si="1"/>
        <v>9.17</v>
      </c>
      <c r="AI19" s="66">
        <f t="shared" si="1"/>
        <v>9.85</v>
      </c>
      <c r="AJ19" s="66">
        <f t="shared" si="1"/>
        <v>10.54</v>
      </c>
      <c r="AK19" s="66">
        <f t="shared" si="1"/>
        <v>11.33</v>
      </c>
      <c r="AL19" s="66">
        <f t="shared" si="1"/>
        <v>12.13</v>
      </c>
      <c r="AM19" s="66">
        <f t="shared" si="1"/>
        <v>12.9</v>
      </c>
      <c r="AN19" s="66">
        <f t="shared" si="1"/>
        <v>15.27</v>
      </c>
      <c r="AO19" s="66">
        <f t="shared" si="1"/>
        <v>17.649999999999999</v>
      </c>
      <c r="AP19" s="66">
        <f t="shared" si="1"/>
        <v>22.4</v>
      </c>
      <c r="AQ19" s="66">
        <f t="shared" si="1"/>
        <v>8.14</v>
      </c>
      <c r="AR19" s="66">
        <f t="shared" si="1"/>
        <v>1.34</v>
      </c>
      <c r="AT19" s="64" t="str">
        <f t="shared" si="11"/>
        <v>GL</v>
      </c>
      <c r="AU19" s="65" t="str">
        <f t="shared" si="12"/>
        <v>Geelong</v>
      </c>
      <c r="AV19" s="66">
        <f t="shared" si="2"/>
        <v>8.1999999999999993</v>
      </c>
      <c r="AW19" s="66">
        <f t="shared" si="2"/>
        <v>9.36</v>
      </c>
      <c r="AX19" s="66">
        <f t="shared" si="2"/>
        <v>10.049999999999999</v>
      </c>
      <c r="AY19" s="66">
        <f t="shared" si="2"/>
        <v>10.76</v>
      </c>
      <c r="AZ19" s="66">
        <f t="shared" si="2"/>
        <v>11.56</v>
      </c>
      <c r="BA19" s="66">
        <f t="shared" si="2"/>
        <v>12.379999999999999</v>
      </c>
      <c r="BB19" s="66">
        <f t="shared" si="2"/>
        <v>13.16</v>
      </c>
      <c r="BC19" s="66">
        <f t="shared" si="2"/>
        <v>15.58</v>
      </c>
      <c r="BD19" s="66">
        <f t="shared" si="2"/>
        <v>18.010000000000002</v>
      </c>
      <c r="BE19" s="66">
        <f t="shared" si="2"/>
        <v>22.85</v>
      </c>
      <c r="BF19" s="66">
        <f t="shared" si="2"/>
        <v>8.31</v>
      </c>
      <c r="BG19" s="66">
        <f t="shared" si="2"/>
        <v>1.37</v>
      </c>
      <c r="BI19" s="64" t="str">
        <f t="shared" si="13"/>
        <v>GL</v>
      </c>
      <c r="BJ19" s="65" t="str">
        <f t="shared" si="14"/>
        <v>Geelong</v>
      </c>
      <c r="BK19" s="66">
        <f t="shared" si="3"/>
        <v>8.24</v>
      </c>
      <c r="BL19" s="66">
        <f t="shared" si="3"/>
        <v>9.4</v>
      </c>
      <c r="BM19" s="66">
        <f t="shared" si="3"/>
        <v>10.1</v>
      </c>
      <c r="BN19" s="66">
        <f t="shared" si="3"/>
        <v>10.81</v>
      </c>
      <c r="BO19" s="66">
        <f t="shared" si="3"/>
        <v>11.62</v>
      </c>
      <c r="BP19" s="66">
        <f t="shared" si="3"/>
        <v>12.44</v>
      </c>
      <c r="BQ19" s="66">
        <f t="shared" si="3"/>
        <v>13.23</v>
      </c>
      <c r="BR19" s="66">
        <f t="shared" si="3"/>
        <v>15.66</v>
      </c>
      <c r="BS19" s="66">
        <f t="shared" si="3"/>
        <v>18.100000000000001</v>
      </c>
      <c r="BT19" s="66">
        <f t="shared" si="3"/>
        <v>22.96</v>
      </c>
      <c r="BU19" s="66">
        <f t="shared" si="3"/>
        <v>8.35</v>
      </c>
      <c r="BV19" s="66">
        <f t="shared" si="3"/>
        <v>1.3800000000000001</v>
      </c>
      <c r="BX19" s="64" t="str">
        <f t="shared" si="15"/>
        <v>GL</v>
      </c>
      <c r="BY19" s="65" t="str">
        <f t="shared" si="16"/>
        <v>Geelong</v>
      </c>
      <c r="BZ19" s="66">
        <f t="shared" si="4"/>
        <v>8.44</v>
      </c>
      <c r="CA19" s="66">
        <f t="shared" si="4"/>
        <v>9.629999999999999</v>
      </c>
      <c r="CB19" s="66">
        <f t="shared" si="4"/>
        <v>10.35</v>
      </c>
      <c r="CC19" s="66">
        <f t="shared" si="4"/>
        <v>11.07</v>
      </c>
      <c r="CD19" s="66">
        <f t="shared" si="4"/>
        <v>11.9</v>
      </c>
      <c r="CE19" s="66">
        <f t="shared" si="4"/>
        <v>12.74</v>
      </c>
      <c r="CF19" s="66">
        <f t="shared" si="4"/>
        <v>13.549999999999999</v>
      </c>
      <c r="CG19" s="66">
        <f t="shared" si="4"/>
        <v>16.040000000000003</v>
      </c>
      <c r="CH19" s="66">
        <f t="shared" si="4"/>
        <v>18.540000000000003</v>
      </c>
      <c r="CI19" s="66">
        <f t="shared" si="4"/>
        <v>23.52</v>
      </c>
      <c r="CJ19" s="66">
        <f t="shared" si="4"/>
        <v>8.5499999999999989</v>
      </c>
      <c r="CK19" s="66">
        <f t="shared" si="4"/>
        <v>1.41</v>
      </c>
      <c r="CM19" s="64" t="str">
        <f t="shared" si="17"/>
        <v>GL</v>
      </c>
      <c r="CN19" s="65" t="str">
        <f t="shared" si="18"/>
        <v>Geelong</v>
      </c>
      <c r="CO19" s="66">
        <f t="shared" si="5"/>
        <v>8.64</v>
      </c>
      <c r="CP19" s="66">
        <f t="shared" si="5"/>
        <v>9.86</v>
      </c>
      <c r="CQ19" s="66">
        <f t="shared" si="5"/>
        <v>10.59</v>
      </c>
      <c r="CR19" s="66">
        <f t="shared" si="5"/>
        <v>11.34</v>
      </c>
      <c r="CS19" s="66">
        <f t="shared" si="5"/>
        <v>12.18</v>
      </c>
      <c r="CT19" s="66">
        <f t="shared" si="5"/>
        <v>13.04</v>
      </c>
      <c r="CU19" s="66">
        <f t="shared" si="5"/>
        <v>13.87</v>
      </c>
      <c r="CV19" s="66">
        <f t="shared" si="5"/>
        <v>16.420000000000002</v>
      </c>
      <c r="CW19" s="66">
        <f t="shared" si="5"/>
        <v>18.98</v>
      </c>
      <c r="CX19" s="66">
        <f t="shared" si="5"/>
        <v>24.08</v>
      </c>
      <c r="CY19" s="66">
        <f t="shared" si="5"/>
        <v>8.76</v>
      </c>
      <c r="CZ19" s="66">
        <f t="shared" si="5"/>
        <v>1.45</v>
      </c>
      <c r="DB19" s="64" t="str">
        <f t="shared" si="19"/>
        <v>GL</v>
      </c>
      <c r="DC19" s="65" t="str">
        <f t="shared" si="20"/>
        <v>Geelong</v>
      </c>
      <c r="DD19" s="66">
        <f t="shared" si="6"/>
        <v>8.84</v>
      </c>
      <c r="DE19" s="66">
        <f t="shared" si="6"/>
        <v>10.09</v>
      </c>
      <c r="DF19" s="66">
        <f t="shared" si="6"/>
        <v>10.84</v>
      </c>
      <c r="DG19" s="66">
        <f t="shared" si="6"/>
        <v>11.6</v>
      </c>
      <c r="DH19" s="66">
        <f t="shared" si="6"/>
        <v>12.47</v>
      </c>
      <c r="DI19" s="66">
        <f t="shared" si="6"/>
        <v>13.35</v>
      </c>
      <c r="DJ19" s="66">
        <f t="shared" si="6"/>
        <v>14.19</v>
      </c>
      <c r="DK19" s="66">
        <f t="shared" si="6"/>
        <v>16.8</v>
      </c>
      <c r="DL19" s="66">
        <f t="shared" si="6"/>
        <v>19.420000000000002</v>
      </c>
      <c r="DM19" s="66">
        <f t="shared" si="6"/>
        <v>24.64</v>
      </c>
      <c r="DN19" s="66">
        <f t="shared" si="6"/>
        <v>8.9599999999999991</v>
      </c>
      <c r="DO19" s="66">
        <f t="shared" si="6"/>
        <v>1.48</v>
      </c>
    </row>
    <row r="20" spans="1:119" ht="15.75" thickBot="1">
      <c r="A20" t="s">
        <v>47</v>
      </c>
      <c r="B20" t="s">
        <v>48</v>
      </c>
      <c r="C20">
        <v>8.0299999999999994</v>
      </c>
      <c r="D20">
        <v>9.17</v>
      </c>
      <c r="E20">
        <v>9.85</v>
      </c>
      <c r="F20">
        <v>10.54</v>
      </c>
      <c r="G20">
        <v>11.33</v>
      </c>
      <c r="H20">
        <v>12.13</v>
      </c>
      <c r="I20">
        <v>12.9</v>
      </c>
      <c r="J20">
        <v>15.27</v>
      </c>
      <c r="K20">
        <v>17.649999999999999</v>
      </c>
      <c r="L20">
        <v>22.4</v>
      </c>
      <c r="M20">
        <v>8.14</v>
      </c>
      <c r="N20">
        <v>1.34</v>
      </c>
      <c r="P20" s="64" t="str">
        <f t="shared" si="7"/>
        <v>BR</v>
      </c>
      <c r="Q20" s="65" t="str">
        <f t="shared" si="8"/>
        <v>Ballarat</v>
      </c>
      <c r="R20" s="66">
        <f t="shared" si="0"/>
        <v>7.85</v>
      </c>
      <c r="S20" s="66">
        <f t="shared" si="0"/>
        <v>8.9700000000000006</v>
      </c>
      <c r="T20" s="66">
        <f t="shared" si="0"/>
        <v>9.629999999999999</v>
      </c>
      <c r="U20" s="66">
        <f t="shared" si="0"/>
        <v>10.31</v>
      </c>
      <c r="V20" s="66">
        <f t="shared" si="0"/>
        <v>11.08</v>
      </c>
      <c r="W20" s="66">
        <f t="shared" si="0"/>
        <v>11.86</v>
      </c>
      <c r="X20" s="66">
        <f t="shared" si="0"/>
        <v>12.61</v>
      </c>
      <c r="Y20" s="66">
        <f t="shared" si="0"/>
        <v>14.93</v>
      </c>
      <c r="Z20" s="66">
        <f t="shared" si="0"/>
        <v>17.25</v>
      </c>
      <c r="AA20" s="66">
        <f t="shared" si="0"/>
        <v>21.900000000000002</v>
      </c>
      <c r="AB20" s="66">
        <f t="shared" si="0"/>
        <v>7.96</v>
      </c>
      <c r="AC20" s="66">
        <f t="shared" si="0"/>
        <v>1.31</v>
      </c>
      <c r="AE20" s="64" t="str">
        <f t="shared" si="9"/>
        <v>BR</v>
      </c>
      <c r="AF20" s="65" t="str">
        <f t="shared" si="10"/>
        <v>Ballarat</v>
      </c>
      <c r="AG20" s="66">
        <f t="shared" si="1"/>
        <v>8.0299999999999994</v>
      </c>
      <c r="AH20" s="66">
        <f t="shared" si="1"/>
        <v>9.17</v>
      </c>
      <c r="AI20" s="66">
        <f t="shared" si="1"/>
        <v>9.85</v>
      </c>
      <c r="AJ20" s="66">
        <f t="shared" si="1"/>
        <v>10.54</v>
      </c>
      <c r="AK20" s="66">
        <f t="shared" si="1"/>
        <v>11.33</v>
      </c>
      <c r="AL20" s="66">
        <f t="shared" si="1"/>
        <v>12.13</v>
      </c>
      <c r="AM20" s="66">
        <f t="shared" si="1"/>
        <v>12.9</v>
      </c>
      <c r="AN20" s="66">
        <f t="shared" si="1"/>
        <v>15.27</v>
      </c>
      <c r="AO20" s="66">
        <f t="shared" si="1"/>
        <v>17.649999999999999</v>
      </c>
      <c r="AP20" s="66">
        <f t="shared" si="1"/>
        <v>22.4</v>
      </c>
      <c r="AQ20" s="66">
        <f t="shared" si="1"/>
        <v>8.14</v>
      </c>
      <c r="AR20" s="66">
        <f t="shared" si="1"/>
        <v>1.34</v>
      </c>
      <c r="AT20" s="64" t="str">
        <f t="shared" si="11"/>
        <v>BR</v>
      </c>
      <c r="AU20" s="65" t="str">
        <f t="shared" si="12"/>
        <v>Ballarat</v>
      </c>
      <c r="AV20" s="66">
        <f t="shared" si="2"/>
        <v>8.1999999999999993</v>
      </c>
      <c r="AW20" s="66">
        <f t="shared" si="2"/>
        <v>9.36</v>
      </c>
      <c r="AX20" s="66">
        <f t="shared" si="2"/>
        <v>10.049999999999999</v>
      </c>
      <c r="AY20" s="66">
        <f t="shared" si="2"/>
        <v>10.76</v>
      </c>
      <c r="AZ20" s="66">
        <f t="shared" si="2"/>
        <v>11.56</v>
      </c>
      <c r="BA20" s="66">
        <f t="shared" si="2"/>
        <v>12.379999999999999</v>
      </c>
      <c r="BB20" s="66">
        <f t="shared" si="2"/>
        <v>13.16</v>
      </c>
      <c r="BC20" s="66">
        <f t="shared" si="2"/>
        <v>15.58</v>
      </c>
      <c r="BD20" s="66">
        <f t="shared" si="2"/>
        <v>18.010000000000002</v>
      </c>
      <c r="BE20" s="66">
        <f t="shared" si="2"/>
        <v>22.85</v>
      </c>
      <c r="BF20" s="66">
        <f t="shared" si="2"/>
        <v>8.31</v>
      </c>
      <c r="BG20" s="66">
        <f t="shared" si="2"/>
        <v>1.37</v>
      </c>
      <c r="BI20" s="64" t="str">
        <f t="shared" si="13"/>
        <v>BR</v>
      </c>
      <c r="BJ20" s="65" t="str">
        <f t="shared" si="14"/>
        <v>Ballarat</v>
      </c>
      <c r="BK20" s="66">
        <f t="shared" si="3"/>
        <v>8.24</v>
      </c>
      <c r="BL20" s="66">
        <f t="shared" si="3"/>
        <v>9.4</v>
      </c>
      <c r="BM20" s="66">
        <f t="shared" si="3"/>
        <v>10.1</v>
      </c>
      <c r="BN20" s="66">
        <f t="shared" si="3"/>
        <v>10.81</v>
      </c>
      <c r="BO20" s="66">
        <f t="shared" si="3"/>
        <v>11.62</v>
      </c>
      <c r="BP20" s="66">
        <f t="shared" si="3"/>
        <v>12.44</v>
      </c>
      <c r="BQ20" s="66">
        <f t="shared" si="3"/>
        <v>13.23</v>
      </c>
      <c r="BR20" s="66">
        <f t="shared" si="3"/>
        <v>15.66</v>
      </c>
      <c r="BS20" s="66">
        <f t="shared" si="3"/>
        <v>18.100000000000001</v>
      </c>
      <c r="BT20" s="66">
        <f t="shared" si="3"/>
        <v>22.96</v>
      </c>
      <c r="BU20" s="66">
        <f t="shared" si="3"/>
        <v>8.35</v>
      </c>
      <c r="BV20" s="66">
        <f t="shared" si="3"/>
        <v>1.3800000000000001</v>
      </c>
      <c r="BX20" s="64" t="str">
        <f t="shared" si="15"/>
        <v>BR</v>
      </c>
      <c r="BY20" s="65" t="str">
        <f t="shared" si="16"/>
        <v>Ballarat</v>
      </c>
      <c r="BZ20" s="66">
        <f t="shared" si="4"/>
        <v>8.44</v>
      </c>
      <c r="CA20" s="66">
        <f t="shared" si="4"/>
        <v>9.629999999999999</v>
      </c>
      <c r="CB20" s="66">
        <f t="shared" si="4"/>
        <v>10.35</v>
      </c>
      <c r="CC20" s="66">
        <f t="shared" si="4"/>
        <v>11.07</v>
      </c>
      <c r="CD20" s="66">
        <f t="shared" si="4"/>
        <v>11.9</v>
      </c>
      <c r="CE20" s="66">
        <f t="shared" si="4"/>
        <v>12.74</v>
      </c>
      <c r="CF20" s="66">
        <f t="shared" si="4"/>
        <v>13.549999999999999</v>
      </c>
      <c r="CG20" s="66">
        <f t="shared" si="4"/>
        <v>16.040000000000003</v>
      </c>
      <c r="CH20" s="66">
        <f t="shared" si="4"/>
        <v>18.540000000000003</v>
      </c>
      <c r="CI20" s="66">
        <f t="shared" si="4"/>
        <v>23.52</v>
      </c>
      <c r="CJ20" s="66">
        <f t="shared" si="4"/>
        <v>8.5499999999999989</v>
      </c>
      <c r="CK20" s="66">
        <f t="shared" si="4"/>
        <v>1.41</v>
      </c>
      <c r="CM20" s="64" t="str">
        <f t="shared" si="17"/>
        <v>BR</v>
      </c>
      <c r="CN20" s="65" t="str">
        <f t="shared" si="18"/>
        <v>Ballarat</v>
      </c>
      <c r="CO20" s="66">
        <f t="shared" si="5"/>
        <v>8.64</v>
      </c>
      <c r="CP20" s="66">
        <f t="shared" si="5"/>
        <v>9.86</v>
      </c>
      <c r="CQ20" s="66">
        <f t="shared" si="5"/>
        <v>10.59</v>
      </c>
      <c r="CR20" s="66">
        <f t="shared" si="5"/>
        <v>11.34</v>
      </c>
      <c r="CS20" s="66">
        <f t="shared" si="5"/>
        <v>12.18</v>
      </c>
      <c r="CT20" s="66">
        <f t="shared" si="5"/>
        <v>13.04</v>
      </c>
      <c r="CU20" s="66">
        <f t="shared" si="5"/>
        <v>13.87</v>
      </c>
      <c r="CV20" s="66">
        <f t="shared" si="5"/>
        <v>16.420000000000002</v>
      </c>
      <c r="CW20" s="66">
        <f t="shared" si="5"/>
        <v>18.98</v>
      </c>
      <c r="CX20" s="66">
        <f t="shared" si="5"/>
        <v>24.08</v>
      </c>
      <c r="CY20" s="66">
        <f t="shared" si="5"/>
        <v>8.76</v>
      </c>
      <c r="CZ20" s="66">
        <f t="shared" si="5"/>
        <v>1.45</v>
      </c>
      <c r="DB20" s="64" t="str">
        <f t="shared" si="19"/>
        <v>BR</v>
      </c>
      <c r="DC20" s="65" t="str">
        <f t="shared" si="20"/>
        <v>Ballarat</v>
      </c>
      <c r="DD20" s="66">
        <f t="shared" si="6"/>
        <v>8.84</v>
      </c>
      <c r="DE20" s="66">
        <f t="shared" si="6"/>
        <v>10.09</v>
      </c>
      <c r="DF20" s="66">
        <f t="shared" si="6"/>
        <v>10.84</v>
      </c>
      <c r="DG20" s="66">
        <f t="shared" si="6"/>
        <v>11.6</v>
      </c>
      <c r="DH20" s="66">
        <f t="shared" si="6"/>
        <v>12.47</v>
      </c>
      <c r="DI20" s="66">
        <f t="shared" si="6"/>
        <v>13.35</v>
      </c>
      <c r="DJ20" s="66">
        <f t="shared" si="6"/>
        <v>14.19</v>
      </c>
      <c r="DK20" s="66">
        <f t="shared" si="6"/>
        <v>16.8</v>
      </c>
      <c r="DL20" s="66">
        <f t="shared" si="6"/>
        <v>19.420000000000002</v>
      </c>
      <c r="DM20" s="66">
        <f t="shared" si="6"/>
        <v>24.64</v>
      </c>
      <c r="DN20" s="66">
        <f t="shared" si="6"/>
        <v>8.9599999999999991</v>
      </c>
      <c r="DO20" s="66">
        <f t="shared" si="6"/>
        <v>1.48</v>
      </c>
    </row>
    <row r="21" spans="1:119" ht="15.75" thickBot="1">
      <c r="A21" t="s">
        <v>49</v>
      </c>
      <c r="B21" t="s">
        <v>50</v>
      </c>
      <c r="C21">
        <v>8.0299999999999994</v>
      </c>
      <c r="D21">
        <v>9.17</v>
      </c>
      <c r="E21">
        <v>9.85</v>
      </c>
      <c r="F21">
        <v>10.54</v>
      </c>
      <c r="G21">
        <v>11.33</v>
      </c>
      <c r="H21">
        <v>12.13</v>
      </c>
      <c r="I21">
        <v>12.9</v>
      </c>
      <c r="J21">
        <v>15.27</v>
      </c>
      <c r="K21">
        <v>17.649999999999999</v>
      </c>
      <c r="L21">
        <v>22.4</v>
      </c>
      <c r="M21">
        <v>8.14</v>
      </c>
      <c r="N21">
        <v>1.34</v>
      </c>
      <c r="P21" s="64" t="str">
        <f t="shared" si="7"/>
        <v>V3</v>
      </c>
      <c r="Q21" s="65" t="str">
        <f t="shared" si="8"/>
        <v>Wodonga</v>
      </c>
      <c r="R21" s="66">
        <f t="shared" si="0"/>
        <v>7.85</v>
      </c>
      <c r="S21" s="66">
        <f t="shared" si="0"/>
        <v>8.9700000000000006</v>
      </c>
      <c r="T21" s="66">
        <f t="shared" si="0"/>
        <v>9.629999999999999</v>
      </c>
      <c r="U21" s="66">
        <f t="shared" si="0"/>
        <v>10.31</v>
      </c>
      <c r="V21" s="66">
        <f t="shared" si="0"/>
        <v>11.08</v>
      </c>
      <c r="W21" s="66">
        <f t="shared" si="0"/>
        <v>11.86</v>
      </c>
      <c r="X21" s="66">
        <f t="shared" si="0"/>
        <v>12.61</v>
      </c>
      <c r="Y21" s="66">
        <f t="shared" si="0"/>
        <v>14.93</v>
      </c>
      <c r="Z21" s="66">
        <f t="shared" si="0"/>
        <v>17.25</v>
      </c>
      <c r="AA21" s="66">
        <f t="shared" si="0"/>
        <v>21.900000000000002</v>
      </c>
      <c r="AB21" s="66">
        <f t="shared" si="0"/>
        <v>7.96</v>
      </c>
      <c r="AC21" s="66">
        <f t="shared" si="0"/>
        <v>1.31</v>
      </c>
      <c r="AE21" s="64" t="str">
        <f t="shared" si="9"/>
        <v>V3</v>
      </c>
      <c r="AF21" s="65" t="str">
        <f t="shared" si="10"/>
        <v>Wodonga</v>
      </c>
      <c r="AG21" s="66">
        <f t="shared" si="1"/>
        <v>8.0299999999999994</v>
      </c>
      <c r="AH21" s="66">
        <f t="shared" si="1"/>
        <v>9.17</v>
      </c>
      <c r="AI21" s="66">
        <f t="shared" si="1"/>
        <v>9.85</v>
      </c>
      <c r="AJ21" s="66">
        <f t="shared" si="1"/>
        <v>10.54</v>
      </c>
      <c r="AK21" s="66">
        <f t="shared" si="1"/>
        <v>11.33</v>
      </c>
      <c r="AL21" s="66">
        <f t="shared" si="1"/>
        <v>12.13</v>
      </c>
      <c r="AM21" s="66">
        <f t="shared" si="1"/>
        <v>12.9</v>
      </c>
      <c r="AN21" s="66">
        <f t="shared" si="1"/>
        <v>15.27</v>
      </c>
      <c r="AO21" s="66">
        <f t="shared" si="1"/>
        <v>17.649999999999999</v>
      </c>
      <c r="AP21" s="66">
        <f t="shared" si="1"/>
        <v>22.4</v>
      </c>
      <c r="AQ21" s="66">
        <f t="shared" si="1"/>
        <v>8.14</v>
      </c>
      <c r="AR21" s="66">
        <f t="shared" si="1"/>
        <v>1.34</v>
      </c>
      <c r="AT21" s="64" t="str">
        <f t="shared" si="11"/>
        <v>V3</v>
      </c>
      <c r="AU21" s="65" t="str">
        <f t="shared" si="12"/>
        <v>Wodonga</v>
      </c>
      <c r="AV21" s="66">
        <f t="shared" si="2"/>
        <v>8.1999999999999993</v>
      </c>
      <c r="AW21" s="66">
        <f t="shared" si="2"/>
        <v>9.36</v>
      </c>
      <c r="AX21" s="66">
        <f t="shared" si="2"/>
        <v>10.049999999999999</v>
      </c>
      <c r="AY21" s="66">
        <f t="shared" si="2"/>
        <v>10.76</v>
      </c>
      <c r="AZ21" s="66">
        <f t="shared" si="2"/>
        <v>11.56</v>
      </c>
      <c r="BA21" s="66">
        <f t="shared" si="2"/>
        <v>12.379999999999999</v>
      </c>
      <c r="BB21" s="66">
        <f t="shared" si="2"/>
        <v>13.16</v>
      </c>
      <c r="BC21" s="66">
        <f t="shared" si="2"/>
        <v>15.58</v>
      </c>
      <c r="BD21" s="66">
        <f t="shared" si="2"/>
        <v>18.010000000000002</v>
      </c>
      <c r="BE21" s="66">
        <f t="shared" si="2"/>
        <v>22.85</v>
      </c>
      <c r="BF21" s="66">
        <f t="shared" si="2"/>
        <v>8.31</v>
      </c>
      <c r="BG21" s="66">
        <f t="shared" si="2"/>
        <v>1.37</v>
      </c>
      <c r="BI21" s="64" t="str">
        <f t="shared" si="13"/>
        <v>V3</v>
      </c>
      <c r="BJ21" s="65" t="str">
        <f t="shared" si="14"/>
        <v>Wodonga</v>
      </c>
      <c r="BK21" s="66">
        <f t="shared" si="3"/>
        <v>8.24</v>
      </c>
      <c r="BL21" s="66">
        <f t="shared" si="3"/>
        <v>9.4</v>
      </c>
      <c r="BM21" s="66">
        <f t="shared" si="3"/>
        <v>10.1</v>
      </c>
      <c r="BN21" s="66">
        <f t="shared" si="3"/>
        <v>10.81</v>
      </c>
      <c r="BO21" s="66">
        <f t="shared" si="3"/>
        <v>11.62</v>
      </c>
      <c r="BP21" s="66">
        <f t="shared" si="3"/>
        <v>12.44</v>
      </c>
      <c r="BQ21" s="66">
        <f t="shared" si="3"/>
        <v>13.23</v>
      </c>
      <c r="BR21" s="66">
        <f t="shared" si="3"/>
        <v>15.66</v>
      </c>
      <c r="BS21" s="66">
        <f t="shared" si="3"/>
        <v>18.100000000000001</v>
      </c>
      <c r="BT21" s="66">
        <f t="shared" si="3"/>
        <v>22.96</v>
      </c>
      <c r="BU21" s="66">
        <f t="shared" si="3"/>
        <v>8.35</v>
      </c>
      <c r="BV21" s="66">
        <f t="shared" si="3"/>
        <v>1.3800000000000001</v>
      </c>
      <c r="BX21" s="64" t="str">
        <f t="shared" si="15"/>
        <v>V3</v>
      </c>
      <c r="BY21" s="65" t="str">
        <f t="shared" si="16"/>
        <v>Wodonga</v>
      </c>
      <c r="BZ21" s="66">
        <f t="shared" si="4"/>
        <v>8.44</v>
      </c>
      <c r="CA21" s="66">
        <f t="shared" si="4"/>
        <v>9.629999999999999</v>
      </c>
      <c r="CB21" s="66">
        <f t="shared" si="4"/>
        <v>10.35</v>
      </c>
      <c r="CC21" s="66">
        <f t="shared" si="4"/>
        <v>11.07</v>
      </c>
      <c r="CD21" s="66">
        <f t="shared" si="4"/>
        <v>11.9</v>
      </c>
      <c r="CE21" s="66">
        <f t="shared" si="4"/>
        <v>12.74</v>
      </c>
      <c r="CF21" s="66">
        <f t="shared" si="4"/>
        <v>13.549999999999999</v>
      </c>
      <c r="CG21" s="66">
        <f t="shared" si="4"/>
        <v>16.040000000000003</v>
      </c>
      <c r="CH21" s="66">
        <f t="shared" si="4"/>
        <v>18.540000000000003</v>
      </c>
      <c r="CI21" s="66">
        <f t="shared" si="4"/>
        <v>23.52</v>
      </c>
      <c r="CJ21" s="66">
        <f t="shared" si="4"/>
        <v>8.5499999999999989</v>
      </c>
      <c r="CK21" s="66">
        <f t="shared" si="4"/>
        <v>1.41</v>
      </c>
      <c r="CM21" s="64" t="str">
        <f t="shared" si="17"/>
        <v>V3</v>
      </c>
      <c r="CN21" s="65" t="str">
        <f t="shared" si="18"/>
        <v>Wodonga</v>
      </c>
      <c r="CO21" s="66">
        <f t="shared" si="5"/>
        <v>8.64</v>
      </c>
      <c r="CP21" s="66">
        <f t="shared" si="5"/>
        <v>9.86</v>
      </c>
      <c r="CQ21" s="66">
        <f t="shared" si="5"/>
        <v>10.59</v>
      </c>
      <c r="CR21" s="66">
        <f t="shared" si="5"/>
        <v>11.34</v>
      </c>
      <c r="CS21" s="66">
        <f t="shared" si="5"/>
        <v>12.18</v>
      </c>
      <c r="CT21" s="66">
        <f t="shared" si="5"/>
        <v>13.04</v>
      </c>
      <c r="CU21" s="66">
        <f t="shared" si="5"/>
        <v>13.87</v>
      </c>
      <c r="CV21" s="66">
        <f t="shared" si="5"/>
        <v>16.420000000000002</v>
      </c>
      <c r="CW21" s="66">
        <f t="shared" si="5"/>
        <v>18.98</v>
      </c>
      <c r="CX21" s="66">
        <f t="shared" si="5"/>
        <v>24.08</v>
      </c>
      <c r="CY21" s="66">
        <f t="shared" si="5"/>
        <v>8.76</v>
      </c>
      <c r="CZ21" s="66">
        <f t="shared" si="5"/>
        <v>1.45</v>
      </c>
      <c r="DB21" s="64" t="str">
        <f t="shared" si="19"/>
        <v>V3</v>
      </c>
      <c r="DC21" s="65" t="str">
        <f t="shared" si="20"/>
        <v>Wodonga</v>
      </c>
      <c r="DD21" s="66">
        <f t="shared" si="6"/>
        <v>8.84</v>
      </c>
      <c r="DE21" s="66">
        <f t="shared" si="6"/>
        <v>10.09</v>
      </c>
      <c r="DF21" s="66">
        <f t="shared" si="6"/>
        <v>10.84</v>
      </c>
      <c r="DG21" s="66">
        <f t="shared" si="6"/>
        <v>11.6</v>
      </c>
      <c r="DH21" s="66">
        <f t="shared" si="6"/>
        <v>12.47</v>
      </c>
      <c r="DI21" s="66">
        <f t="shared" si="6"/>
        <v>13.35</v>
      </c>
      <c r="DJ21" s="66">
        <f t="shared" si="6"/>
        <v>14.19</v>
      </c>
      <c r="DK21" s="66">
        <f t="shared" si="6"/>
        <v>16.8</v>
      </c>
      <c r="DL21" s="66">
        <f t="shared" si="6"/>
        <v>19.420000000000002</v>
      </c>
      <c r="DM21" s="66">
        <f t="shared" si="6"/>
        <v>24.64</v>
      </c>
      <c r="DN21" s="66">
        <f t="shared" si="6"/>
        <v>8.9599999999999991</v>
      </c>
      <c r="DO21" s="66">
        <f t="shared" si="6"/>
        <v>1.48</v>
      </c>
    </row>
    <row r="22" spans="1:119" ht="15.75" thickBot="1">
      <c r="A22" t="s">
        <v>51</v>
      </c>
      <c r="B22" t="s">
        <v>52</v>
      </c>
      <c r="C22">
        <v>13.52</v>
      </c>
      <c r="D22">
        <v>15.85</v>
      </c>
      <c r="E22">
        <v>17.25</v>
      </c>
      <c r="F22">
        <v>18.64</v>
      </c>
      <c r="G22">
        <v>20.29</v>
      </c>
      <c r="H22">
        <v>21.94</v>
      </c>
      <c r="I22">
        <v>23.54</v>
      </c>
      <c r="J22">
        <v>28.43</v>
      </c>
      <c r="K22">
        <v>33.32</v>
      </c>
      <c r="L22">
        <v>43.1</v>
      </c>
      <c r="M22">
        <v>13.76</v>
      </c>
      <c r="N22">
        <v>4.38</v>
      </c>
      <c r="P22" s="64" t="str">
        <f t="shared" si="7"/>
        <v>V2</v>
      </c>
      <c r="Q22" s="65" t="str">
        <f t="shared" si="8"/>
        <v>VIC Country</v>
      </c>
      <c r="R22" s="66">
        <f t="shared" si="0"/>
        <v>13.22</v>
      </c>
      <c r="S22" s="66">
        <f t="shared" si="0"/>
        <v>15.49</v>
      </c>
      <c r="T22" s="66">
        <f t="shared" si="0"/>
        <v>16.860000000000003</v>
      </c>
      <c r="U22" s="66">
        <f t="shared" si="0"/>
        <v>18.220000000000002</v>
      </c>
      <c r="V22" s="66">
        <f t="shared" si="0"/>
        <v>19.830000000000002</v>
      </c>
      <c r="W22" s="66">
        <f t="shared" si="0"/>
        <v>21.450000000000003</v>
      </c>
      <c r="X22" s="66">
        <f t="shared" si="0"/>
        <v>23.01</v>
      </c>
      <c r="Y22" s="66">
        <f t="shared" si="0"/>
        <v>27.790000000000003</v>
      </c>
      <c r="Z22" s="66">
        <f t="shared" si="0"/>
        <v>32.57</v>
      </c>
      <c r="AA22" s="66">
        <f t="shared" si="0"/>
        <v>42.129999999999995</v>
      </c>
      <c r="AB22" s="66">
        <f t="shared" si="0"/>
        <v>13.45</v>
      </c>
      <c r="AC22" s="66">
        <f t="shared" si="0"/>
        <v>4.29</v>
      </c>
      <c r="AD22" s="71"/>
      <c r="AE22" s="64" t="str">
        <f t="shared" si="9"/>
        <v>V2</v>
      </c>
      <c r="AF22" s="65" t="str">
        <f t="shared" si="10"/>
        <v>VIC Country</v>
      </c>
      <c r="AG22" s="66">
        <f t="shared" si="1"/>
        <v>13.52</v>
      </c>
      <c r="AH22" s="66">
        <f t="shared" si="1"/>
        <v>15.85</v>
      </c>
      <c r="AI22" s="66">
        <f t="shared" si="1"/>
        <v>17.25</v>
      </c>
      <c r="AJ22" s="66">
        <f t="shared" si="1"/>
        <v>18.64</v>
      </c>
      <c r="AK22" s="66">
        <f t="shared" si="1"/>
        <v>20.29</v>
      </c>
      <c r="AL22" s="66">
        <f t="shared" si="1"/>
        <v>21.94</v>
      </c>
      <c r="AM22" s="66">
        <f t="shared" si="1"/>
        <v>23.54</v>
      </c>
      <c r="AN22" s="66">
        <f t="shared" si="1"/>
        <v>28.43</v>
      </c>
      <c r="AO22" s="66">
        <f t="shared" si="1"/>
        <v>33.32</v>
      </c>
      <c r="AP22" s="66">
        <f t="shared" si="1"/>
        <v>43.1</v>
      </c>
      <c r="AQ22" s="66">
        <f t="shared" si="1"/>
        <v>13.76</v>
      </c>
      <c r="AR22" s="66">
        <f t="shared" si="1"/>
        <v>4.38</v>
      </c>
      <c r="AT22" s="64" t="str">
        <f t="shared" si="11"/>
        <v>V2</v>
      </c>
      <c r="AU22" s="65" t="str">
        <f t="shared" si="12"/>
        <v>VIC Country</v>
      </c>
      <c r="AV22" s="66">
        <f t="shared" si="2"/>
        <v>13.799999999999999</v>
      </c>
      <c r="AW22" s="66">
        <f t="shared" si="2"/>
        <v>16.170000000000002</v>
      </c>
      <c r="AX22" s="66">
        <f t="shared" si="2"/>
        <v>17.600000000000001</v>
      </c>
      <c r="AY22" s="66">
        <f t="shared" si="2"/>
        <v>19.020000000000003</v>
      </c>
      <c r="AZ22" s="66">
        <f t="shared" si="2"/>
        <v>20.700000000000003</v>
      </c>
      <c r="BA22" s="66">
        <f t="shared" si="2"/>
        <v>22.380000000000003</v>
      </c>
      <c r="BB22" s="66">
        <f t="shared" si="2"/>
        <v>24.020000000000003</v>
      </c>
      <c r="BC22" s="66">
        <f t="shared" si="2"/>
        <v>29</v>
      </c>
      <c r="BD22" s="66">
        <f t="shared" si="2"/>
        <v>33.989999999999995</v>
      </c>
      <c r="BE22" s="66">
        <f t="shared" si="2"/>
        <v>43.97</v>
      </c>
      <c r="BF22" s="66">
        <f t="shared" si="2"/>
        <v>14.04</v>
      </c>
      <c r="BG22" s="66">
        <f t="shared" si="2"/>
        <v>4.47</v>
      </c>
      <c r="BI22" s="64" t="str">
        <f t="shared" si="13"/>
        <v>V2</v>
      </c>
      <c r="BJ22" s="65" t="str">
        <f t="shared" si="14"/>
        <v>VIC Country</v>
      </c>
      <c r="BK22" s="66">
        <f t="shared" si="3"/>
        <v>13.86</v>
      </c>
      <c r="BL22" s="66">
        <f t="shared" si="3"/>
        <v>16.25</v>
      </c>
      <c r="BM22" s="66">
        <f t="shared" si="3"/>
        <v>17.690000000000001</v>
      </c>
      <c r="BN22" s="66">
        <f t="shared" si="3"/>
        <v>19.110000000000003</v>
      </c>
      <c r="BO22" s="66">
        <f t="shared" si="3"/>
        <v>20.8</v>
      </c>
      <c r="BP22" s="66">
        <f t="shared" si="3"/>
        <v>22.490000000000002</v>
      </c>
      <c r="BQ22" s="66">
        <f t="shared" si="3"/>
        <v>24.130000000000003</v>
      </c>
      <c r="BR22" s="66">
        <f t="shared" si="3"/>
        <v>29.150000000000002</v>
      </c>
      <c r="BS22" s="66">
        <f t="shared" si="3"/>
        <v>34.159999999999997</v>
      </c>
      <c r="BT22" s="66">
        <f t="shared" si="3"/>
        <v>44.18</v>
      </c>
      <c r="BU22" s="66">
        <f t="shared" si="3"/>
        <v>14.11</v>
      </c>
      <c r="BV22" s="66">
        <f t="shared" si="3"/>
        <v>4.49</v>
      </c>
      <c r="BX22" s="64" t="str">
        <f t="shared" si="15"/>
        <v>V2</v>
      </c>
      <c r="BY22" s="65" t="str">
        <f t="shared" si="16"/>
        <v>VIC Country</v>
      </c>
      <c r="BZ22" s="66">
        <f t="shared" si="4"/>
        <v>14.2</v>
      </c>
      <c r="CA22" s="66">
        <f t="shared" si="4"/>
        <v>16.650000000000002</v>
      </c>
      <c r="CB22" s="66">
        <f t="shared" si="4"/>
        <v>18.12</v>
      </c>
      <c r="CC22" s="66">
        <f t="shared" si="4"/>
        <v>19.580000000000002</v>
      </c>
      <c r="CD22" s="66">
        <f t="shared" si="4"/>
        <v>21.310000000000002</v>
      </c>
      <c r="CE22" s="66">
        <f t="shared" si="4"/>
        <v>23.040000000000003</v>
      </c>
      <c r="CF22" s="66">
        <f t="shared" si="4"/>
        <v>24.720000000000002</v>
      </c>
      <c r="CG22" s="66">
        <f t="shared" si="4"/>
        <v>29.860000000000003</v>
      </c>
      <c r="CH22" s="66">
        <f t="shared" si="4"/>
        <v>34.989999999999995</v>
      </c>
      <c r="CI22" s="66">
        <f t="shared" si="4"/>
        <v>45.26</v>
      </c>
      <c r="CJ22" s="66">
        <f t="shared" si="4"/>
        <v>14.45</v>
      </c>
      <c r="CK22" s="66">
        <f t="shared" si="4"/>
        <v>4.5999999999999996</v>
      </c>
      <c r="CM22" s="64" t="str">
        <f t="shared" si="17"/>
        <v>V2</v>
      </c>
      <c r="CN22" s="65" t="str">
        <f t="shared" si="18"/>
        <v>VIC Country</v>
      </c>
      <c r="CO22" s="66">
        <f t="shared" si="5"/>
        <v>14.54</v>
      </c>
      <c r="CP22" s="66">
        <f t="shared" si="5"/>
        <v>17.040000000000003</v>
      </c>
      <c r="CQ22" s="66">
        <f t="shared" si="5"/>
        <v>18.55</v>
      </c>
      <c r="CR22" s="66">
        <f t="shared" si="5"/>
        <v>20.040000000000003</v>
      </c>
      <c r="CS22" s="66">
        <f t="shared" si="5"/>
        <v>21.82</v>
      </c>
      <c r="CT22" s="66">
        <f t="shared" si="5"/>
        <v>23.59</v>
      </c>
      <c r="CU22" s="66">
        <f t="shared" si="5"/>
        <v>25.310000000000002</v>
      </c>
      <c r="CV22" s="66">
        <f t="shared" si="5"/>
        <v>30.57</v>
      </c>
      <c r="CW22" s="66">
        <f t="shared" si="5"/>
        <v>35.82</v>
      </c>
      <c r="CX22" s="66">
        <f t="shared" si="5"/>
        <v>46.339999999999996</v>
      </c>
      <c r="CY22" s="66">
        <f t="shared" si="5"/>
        <v>14.799999999999999</v>
      </c>
      <c r="CZ22" s="66">
        <f t="shared" si="5"/>
        <v>4.71</v>
      </c>
      <c r="DB22" s="64" t="str">
        <f t="shared" si="19"/>
        <v>V2</v>
      </c>
      <c r="DC22" s="65" t="str">
        <f t="shared" si="20"/>
        <v>VIC Country</v>
      </c>
      <c r="DD22" s="66">
        <f t="shared" si="6"/>
        <v>14.879999999999999</v>
      </c>
      <c r="DE22" s="66">
        <f t="shared" si="6"/>
        <v>17.440000000000001</v>
      </c>
      <c r="DF22" s="66">
        <f t="shared" si="6"/>
        <v>18.98</v>
      </c>
      <c r="DG22" s="66">
        <f t="shared" si="6"/>
        <v>20.51</v>
      </c>
      <c r="DH22" s="66">
        <f t="shared" si="6"/>
        <v>22.32</v>
      </c>
      <c r="DI22" s="66">
        <f t="shared" si="6"/>
        <v>24.14</v>
      </c>
      <c r="DJ22" s="66">
        <f t="shared" si="6"/>
        <v>25.900000000000002</v>
      </c>
      <c r="DK22" s="66">
        <f t="shared" si="6"/>
        <v>31.28</v>
      </c>
      <c r="DL22" s="66">
        <f t="shared" si="6"/>
        <v>36.659999999999997</v>
      </c>
      <c r="DM22" s="66">
        <f t="shared" si="6"/>
        <v>47.41</v>
      </c>
      <c r="DN22" s="66">
        <f t="shared" si="6"/>
        <v>15.14</v>
      </c>
      <c r="DO22" s="66">
        <f t="shared" si="6"/>
        <v>4.8199999999999994</v>
      </c>
    </row>
    <row r="23" spans="1:119" ht="15.75" thickBot="1">
      <c r="A23" t="s">
        <v>53</v>
      </c>
      <c r="B23" t="s">
        <v>54</v>
      </c>
      <c r="C23">
        <v>7.51</v>
      </c>
      <c r="D23">
        <v>8.43</v>
      </c>
      <c r="E23">
        <v>8.98</v>
      </c>
      <c r="F23">
        <v>9.5299999999999994</v>
      </c>
      <c r="G23">
        <v>10.18</v>
      </c>
      <c r="H23">
        <v>10.84</v>
      </c>
      <c r="I23">
        <v>11.5</v>
      </c>
      <c r="J23">
        <v>13.44</v>
      </c>
      <c r="K23">
        <v>15.38</v>
      </c>
      <c r="L23">
        <v>19.27</v>
      </c>
      <c r="M23">
        <v>7.61</v>
      </c>
      <c r="N23">
        <v>1.2</v>
      </c>
      <c r="P23" s="64" t="str">
        <f t="shared" si="7"/>
        <v>Q0</v>
      </c>
      <c r="Q23" s="65" t="str">
        <f t="shared" si="8"/>
        <v>Brisbane Metro</v>
      </c>
      <c r="R23" s="66">
        <f t="shared" si="0"/>
        <v>7.34</v>
      </c>
      <c r="S23" s="66">
        <f t="shared" si="0"/>
        <v>8.24</v>
      </c>
      <c r="T23" s="66">
        <f t="shared" si="0"/>
        <v>8.7799999999999994</v>
      </c>
      <c r="U23" s="66">
        <f t="shared" si="0"/>
        <v>9.32</v>
      </c>
      <c r="V23" s="66">
        <f t="shared" si="0"/>
        <v>9.9499999999999993</v>
      </c>
      <c r="W23" s="66">
        <f t="shared" si="0"/>
        <v>10.6</v>
      </c>
      <c r="X23" s="66">
        <f t="shared" si="0"/>
        <v>11.24</v>
      </c>
      <c r="Y23" s="66">
        <f t="shared" si="0"/>
        <v>13.14</v>
      </c>
      <c r="Z23" s="66">
        <f t="shared" si="0"/>
        <v>15.04</v>
      </c>
      <c r="AA23" s="66">
        <f t="shared" si="0"/>
        <v>18.84</v>
      </c>
      <c r="AB23" s="66">
        <f t="shared" si="0"/>
        <v>7.4399999999999995</v>
      </c>
      <c r="AC23" s="66">
        <f t="shared" si="0"/>
        <v>1.18</v>
      </c>
      <c r="AD23" s="71"/>
      <c r="AE23" s="64" t="str">
        <f t="shared" si="9"/>
        <v>Q0</v>
      </c>
      <c r="AF23" s="65" t="str">
        <f t="shared" si="10"/>
        <v>Brisbane Metro</v>
      </c>
      <c r="AG23" s="66">
        <f t="shared" si="1"/>
        <v>7.51</v>
      </c>
      <c r="AH23" s="66">
        <f t="shared" si="1"/>
        <v>8.43</v>
      </c>
      <c r="AI23" s="66">
        <f t="shared" si="1"/>
        <v>8.98</v>
      </c>
      <c r="AJ23" s="66">
        <f t="shared" si="1"/>
        <v>9.5299999999999994</v>
      </c>
      <c r="AK23" s="66">
        <f t="shared" si="1"/>
        <v>10.18</v>
      </c>
      <c r="AL23" s="66">
        <f t="shared" si="1"/>
        <v>10.84</v>
      </c>
      <c r="AM23" s="66">
        <f t="shared" si="1"/>
        <v>11.5</v>
      </c>
      <c r="AN23" s="66">
        <f t="shared" si="1"/>
        <v>13.44</v>
      </c>
      <c r="AO23" s="66">
        <f t="shared" si="1"/>
        <v>15.38</v>
      </c>
      <c r="AP23" s="66">
        <f t="shared" si="1"/>
        <v>19.27</v>
      </c>
      <c r="AQ23" s="66">
        <f t="shared" si="1"/>
        <v>7.61</v>
      </c>
      <c r="AR23" s="66">
        <f t="shared" si="1"/>
        <v>1.2</v>
      </c>
      <c r="AT23" s="64" t="str">
        <f t="shared" si="11"/>
        <v>Q0</v>
      </c>
      <c r="AU23" s="65" t="str">
        <f t="shared" si="12"/>
        <v>Brisbane Metro</v>
      </c>
      <c r="AV23" s="66">
        <f t="shared" si="2"/>
        <v>7.67</v>
      </c>
      <c r="AW23" s="66">
        <f t="shared" si="2"/>
        <v>8.6</v>
      </c>
      <c r="AX23" s="66">
        <f t="shared" si="2"/>
        <v>9.16</v>
      </c>
      <c r="AY23" s="66">
        <f t="shared" si="2"/>
        <v>9.73</v>
      </c>
      <c r="AZ23" s="66">
        <f t="shared" si="2"/>
        <v>10.39</v>
      </c>
      <c r="BA23" s="66">
        <f t="shared" si="2"/>
        <v>11.06</v>
      </c>
      <c r="BB23" s="66">
        <f t="shared" si="2"/>
        <v>11.73</v>
      </c>
      <c r="BC23" s="66">
        <f t="shared" si="2"/>
        <v>13.709999999999999</v>
      </c>
      <c r="BD23" s="66">
        <f t="shared" si="2"/>
        <v>15.69</v>
      </c>
      <c r="BE23" s="66">
        <f t="shared" si="2"/>
        <v>19.66</v>
      </c>
      <c r="BF23" s="66">
        <f t="shared" si="2"/>
        <v>7.77</v>
      </c>
      <c r="BG23" s="66">
        <f t="shared" si="2"/>
        <v>1.23</v>
      </c>
      <c r="BI23" s="64" t="str">
        <f t="shared" si="13"/>
        <v>Q0</v>
      </c>
      <c r="BJ23" s="65" t="str">
        <f t="shared" si="14"/>
        <v>Brisbane Metro</v>
      </c>
      <c r="BK23" s="66">
        <f t="shared" si="3"/>
        <v>7.7</v>
      </c>
      <c r="BL23" s="66">
        <f t="shared" si="3"/>
        <v>8.65</v>
      </c>
      <c r="BM23" s="66">
        <f t="shared" si="3"/>
        <v>9.2099999999999991</v>
      </c>
      <c r="BN23" s="66">
        <f t="shared" si="3"/>
        <v>9.77</v>
      </c>
      <c r="BO23" s="66">
        <f t="shared" si="3"/>
        <v>10.44</v>
      </c>
      <c r="BP23" s="66">
        <f t="shared" si="3"/>
        <v>11.12</v>
      </c>
      <c r="BQ23" s="66">
        <f t="shared" si="3"/>
        <v>11.79</v>
      </c>
      <c r="BR23" s="66">
        <f t="shared" si="3"/>
        <v>13.78</v>
      </c>
      <c r="BS23" s="66">
        <f t="shared" si="3"/>
        <v>15.77</v>
      </c>
      <c r="BT23" s="66">
        <f t="shared" si="3"/>
        <v>19.760000000000002</v>
      </c>
      <c r="BU23" s="66">
        <f t="shared" si="3"/>
        <v>7.81</v>
      </c>
      <c r="BV23" s="66">
        <f t="shared" si="3"/>
        <v>1.23</v>
      </c>
      <c r="BX23" s="64" t="str">
        <f t="shared" si="15"/>
        <v>Q0</v>
      </c>
      <c r="BY23" s="65" t="str">
        <f t="shared" si="16"/>
        <v>Brisbane Metro</v>
      </c>
      <c r="BZ23" s="66">
        <f t="shared" si="4"/>
        <v>7.89</v>
      </c>
      <c r="CA23" s="66">
        <f t="shared" si="4"/>
        <v>8.86</v>
      </c>
      <c r="CB23" s="66">
        <f t="shared" si="4"/>
        <v>9.43</v>
      </c>
      <c r="CC23" s="66">
        <f t="shared" si="4"/>
        <v>10.01</v>
      </c>
      <c r="CD23" s="66">
        <f t="shared" si="4"/>
        <v>10.69</v>
      </c>
      <c r="CE23" s="66">
        <f t="shared" si="4"/>
        <v>11.39</v>
      </c>
      <c r="CF23" s="66">
        <f t="shared" si="4"/>
        <v>12.08</v>
      </c>
      <c r="CG23" s="66">
        <f t="shared" si="4"/>
        <v>14.12</v>
      </c>
      <c r="CH23" s="66">
        <f t="shared" si="4"/>
        <v>16.150000000000002</v>
      </c>
      <c r="CI23" s="66">
        <f t="shared" si="4"/>
        <v>20.240000000000002</v>
      </c>
      <c r="CJ23" s="66">
        <f t="shared" si="4"/>
        <v>8</v>
      </c>
      <c r="CK23" s="66">
        <f t="shared" si="4"/>
        <v>1.26</v>
      </c>
      <c r="CM23" s="64" t="str">
        <f t="shared" si="17"/>
        <v>Q0</v>
      </c>
      <c r="CN23" s="65" t="str">
        <f t="shared" si="18"/>
        <v>Brisbane Metro</v>
      </c>
      <c r="CO23" s="66">
        <f t="shared" si="5"/>
        <v>8.08</v>
      </c>
      <c r="CP23" s="66">
        <f t="shared" si="5"/>
        <v>9.07</v>
      </c>
      <c r="CQ23" s="66">
        <f t="shared" si="5"/>
        <v>9.66</v>
      </c>
      <c r="CR23" s="66">
        <f t="shared" si="5"/>
        <v>10.25</v>
      </c>
      <c r="CS23" s="66">
        <f t="shared" si="5"/>
        <v>10.95</v>
      </c>
      <c r="CT23" s="66">
        <f t="shared" si="5"/>
        <v>11.66</v>
      </c>
      <c r="CU23" s="66">
        <f t="shared" si="5"/>
        <v>12.37</v>
      </c>
      <c r="CV23" s="66">
        <f t="shared" si="5"/>
        <v>14.45</v>
      </c>
      <c r="CW23" s="66">
        <f t="shared" si="5"/>
        <v>16.540000000000003</v>
      </c>
      <c r="CX23" s="66">
        <f t="shared" si="5"/>
        <v>20.720000000000002</v>
      </c>
      <c r="CY23" s="66">
        <f t="shared" si="5"/>
        <v>8.19</v>
      </c>
      <c r="CZ23" s="66">
        <f t="shared" si="5"/>
        <v>1.29</v>
      </c>
      <c r="DB23" s="64" t="str">
        <f t="shared" si="19"/>
        <v>Q0</v>
      </c>
      <c r="DC23" s="65" t="str">
        <f t="shared" si="20"/>
        <v>Brisbane Metro</v>
      </c>
      <c r="DD23" s="66">
        <f t="shared" si="6"/>
        <v>8.27</v>
      </c>
      <c r="DE23" s="66">
        <f t="shared" si="6"/>
        <v>9.2799999999999994</v>
      </c>
      <c r="DF23" s="66">
        <f t="shared" si="6"/>
        <v>9.879999999999999</v>
      </c>
      <c r="DG23" s="66">
        <f t="shared" si="6"/>
        <v>10.49</v>
      </c>
      <c r="DH23" s="66">
        <f t="shared" si="6"/>
        <v>11.2</v>
      </c>
      <c r="DI23" s="66">
        <f t="shared" si="6"/>
        <v>11.93</v>
      </c>
      <c r="DJ23" s="66">
        <f t="shared" si="6"/>
        <v>12.65</v>
      </c>
      <c r="DK23" s="66">
        <f t="shared" si="6"/>
        <v>14.79</v>
      </c>
      <c r="DL23" s="66">
        <f t="shared" si="6"/>
        <v>16.920000000000002</v>
      </c>
      <c r="DM23" s="66">
        <f t="shared" si="6"/>
        <v>21.200000000000003</v>
      </c>
      <c r="DN23" s="66">
        <f t="shared" si="6"/>
        <v>8.379999999999999</v>
      </c>
      <c r="DO23" s="66">
        <f t="shared" si="6"/>
        <v>1.32</v>
      </c>
    </row>
    <row r="24" spans="1:119" ht="15.75" thickBot="1">
      <c r="A24" t="s">
        <v>55</v>
      </c>
      <c r="B24" t="s">
        <v>56</v>
      </c>
      <c r="C24">
        <v>8.0299999999999994</v>
      </c>
      <c r="D24">
        <v>9.17</v>
      </c>
      <c r="E24">
        <v>9.85</v>
      </c>
      <c r="F24">
        <v>10.54</v>
      </c>
      <c r="G24">
        <v>11.33</v>
      </c>
      <c r="H24">
        <v>12.13</v>
      </c>
      <c r="I24">
        <v>12.9</v>
      </c>
      <c r="J24">
        <v>15.27</v>
      </c>
      <c r="K24">
        <v>17.649999999999999</v>
      </c>
      <c r="L24">
        <v>22.4</v>
      </c>
      <c r="M24">
        <v>8.14</v>
      </c>
      <c r="N24">
        <v>1.34</v>
      </c>
      <c r="P24" s="64" t="str">
        <f t="shared" si="7"/>
        <v>Q1</v>
      </c>
      <c r="Q24" s="65" t="str">
        <f t="shared" si="8"/>
        <v>Brisbane</v>
      </c>
      <c r="R24" s="66">
        <f t="shared" si="0"/>
        <v>7.85</v>
      </c>
      <c r="S24" s="66">
        <f t="shared" si="0"/>
        <v>8.9700000000000006</v>
      </c>
      <c r="T24" s="66">
        <f t="shared" si="0"/>
        <v>9.629999999999999</v>
      </c>
      <c r="U24" s="66">
        <f t="shared" si="0"/>
        <v>10.31</v>
      </c>
      <c r="V24" s="66">
        <f t="shared" si="0"/>
        <v>11.08</v>
      </c>
      <c r="W24" s="66">
        <f t="shared" si="0"/>
        <v>11.86</v>
      </c>
      <c r="X24" s="66">
        <f t="shared" si="0"/>
        <v>12.61</v>
      </c>
      <c r="Y24" s="66">
        <f t="shared" si="0"/>
        <v>14.93</v>
      </c>
      <c r="Z24" s="66">
        <f t="shared" si="0"/>
        <v>17.25</v>
      </c>
      <c r="AA24" s="66">
        <f t="shared" si="0"/>
        <v>21.900000000000002</v>
      </c>
      <c r="AB24" s="66">
        <f t="shared" si="0"/>
        <v>7.96</v>
      </c>
      <c r="AC24" s="66">
        <f t="shared" si="0"/>
        <v>1.31</v>
      </c>
      <c r="AD24" s="71"/>
      <c r="AE24" s="64" t="str">
        <f t="shared" si="9"/>
        <v>Q1</v>
      </c>
      <c r="AF24" s="65" t="str">
        <f t="shared" si="10"/>
        <v>Brisbane</v>
      </c>
      <c r="AG24" s="66">
        <f t="shared" si="1"/>
        <v>8.0299999999999994</v>
      </c>
      <c r="AH24" s="66">
        <f t="shared" si="1"/>
        <v>9.17</v>
      </c>
      <c r="AI24" s="66">
        <f t="shared" si="1"/>
        <v>9.85</v>
      </c>
      <c r="AJ24" s="66">
        <f t="shared" si="1"/>
        <v>10.54</v>
      </c>
      <c r="AK24" s="66">
        <f t="shared" si="1"/>
        <v>11.33</v>
      </c>
      <c r="AL24" s="66">
        <f t="shared" si="1"/>
        <v>12.13</v>
      </c>
      <c r="AM24" s="66">
        <f t="shared" si="1"/>
        <v>12.9</v>
      </c>
      <c r="AN24" s="66">
        <f t="shared" si="1"/>
        <v>15.27</v>
      </c>
      <c r="AO24" s="66">
        <f t="shared" si="1"/>
        <v>17.649999999999999</v>
      </c>
      <c r="AP24" s="66">
        <f t="shared" si="1"/>
        <v>22.4</v>
      </c>
      <c r="AQ24" s="66">
        <f t="shared" si="1"/>
        <v>8.14</v>
      </c>
      <c r="AR24" s="66">
        <f t="shared" si="1"/>
        <v>1.34</v>
      </c>
      <c r="AT24" s="64" t="str">
        <f t="shared" si="11"/>
        <v>Q1</v>
      </c>
      <c r="AU24" s="65" t="str">
        <f t="shared" si="12"/>
        <v>Brisbane</v>
      </c>
      <c r="AV24" s="66">
        <f t="shared" si="2"/>
        <v>8.1999999999999993</v>
      </c>
      <c r="AW24" s="66">
        <f t="shared" si="2"/>
        <v>9.36</v>
      </c>
      <c r="AX24" s="66">
        <f t="shared" si="2"/>
        <v>10.049999999999999</v>
      </c>
      <c r="AY24" s="66">
        <f t="shared" si="2"/>
        <v>10.76</v>
      </c>
      <c r="AZ24" s="66">
        <f t="shared" si="2"/>
        <v>11.56</v>
      </c>
      <c r="BA24" s="66">
        <f t="shared" si="2"/>
        <v>12.379999999999999</v>
      </c>
      <c r="BB24" s="66">
        <f t="shared" si="2"/>
        <v>13.16</v>
      </c>
      <c r="BC24" s="66">
        <f t="shared" si="2"/>
        <v>15.58</v>
      </c>
      <c r="BD24" s="66">
        <f t="shared" si="2"/>
        <v>18.010000000000002</v>
      </c>
      <c r="BE24" s="66">
        <f t="shared" si="2"/>
        <v>22.85</v>
      </c>
      <c r="BF24" s="66">
        <f t="shared" si="2"/>
        <v>8.31</v>
      </c>
      <c r="BG24" s="66">
        <f t="shared" si="2"/>
        <v>1.37</v>
      </c>
      <c r="BI24" s="64" t="str">
        <f t="shared" si="13"/>
        <v>Q1</v>
      </c>
      <c r="BJ24" s="65" t="str">
        <f t="shared" si="14"/>
        <v>Brisbane</v>
      </c>
      <c r="BK24" s="66">
        <f t="shared" si="3"/>
        <v>8.24</v>
      </c>
      <c r="BL24" s="66">
        <f t="shared" si="3"/>
        <v>9.4</v>
      </c>
      <c r="BM24" s="66">
        <f t="shared" si="3"/>
        <v>10.1</v>
      </c>
      <c r="BN24" s="66">
        <f t="shared" si="3"/>
        <v>10.81</v>
      </c>
      <c r="BO24" s="66">
        <f t="shared" si="3"/>
        <v>11.62</v>
      </c>
      <c r="BP24" s="66">
        <f t="shared" si="3"/>
        <v>12.44</v>
      </c>
      <c r="BQ24" s="66">
        <f t="shared" si="3"/>
        <v>13.23</v>
      </c>
      <c r="BR24" s="66">
        <f t="shared" si="3"/>
        <v>15.66</v>
      </c>
      <c r="BS24" s="66">
        <f t="shared" si="3"/>
        <v>18.100000000000001</v>
      </c>
      <c r="BT24" s="66">
        <f t="shared" si="3"/>
        <v>22.96</v>
      </c>
      <c r="BU24" s="66">
        <f t="shared" si="3"/>
        <v>8.35</v>
      </c>
      <c r="BV24" s="66">
        <f t="shared" si="3"/>
        <v>1.3800000000000001</v>
      </c>
      <c r="BX24" s="64" t="str">
        <f t="shared" si="15"/>
        <v>Q1</v>
      </c>
      <c r="BY24" s="65" t="str">
        <f t="shared" si="16"/>
        <v>Brisbane</v>
      </c>
      <c r="BZ24" s="66">
        <f t="shared" si="4"/>
        <v>8.44</v>
      </c>
      <c r="CA24" s="66">
        <f t="shared" si="4"/>
        <v>9.629999999999999</v>
      </c>
      <c r="CB24" s="66">
        <f t="shared" si="4"/>
        <v>10.35</v>
      </c>
      <c r="CC24" s="66">
        <f t="shared" si="4"/>
        <v>11.07</v>
      </c>
      <c r="CD24" s="66">
        <f t="shared" si="4"/>
        <v>11.9</v>
      </c>
      <c r="CE24" s="66">
        <f t="shared" si="4"/>
        <v>12.74</v>
      </c>
      <c r="CF24" s="66">
        <f t="shared" si="4"/>
        <v>13.549999999999999</v>
      </c>
      <c r="CG24" s="66">
        <f t="shared" si="4"/>
        <v>16.040000000000003</v>
      </c>
      <c r="CH24" s="66">
        <f t="shared" si="4"/>
        <v>18.540000000000003</v>
      </c>
      <c r="CI24" s="66">
        <f t="shared" si="4"/>
        <v>23.52</v>
      </c>
      <c r="CJ24" s="66">
        <f t="shared" si="4"/>
        <v>8.5499999999999989</v>
      </c>
      <c r="CK24" s="66">
        <f t="shared" si="4"/>
        <v>1.41</v>
      </c>
      <c r="CM24" s="64" t="str">
        <f t="shared" si="17"/>
        <v>Q1</v>
      </c>
      <c r="CN24" s="65" t="str">
        <f t="shared" si="18"/>
        <v>Brisbane</v>
      </c>
      <c r="CO24" s="66">
        <f t="shared" si="5"/>
        <v>8.64</v>
      </c>
      <c r="CP24" s="66">
        <f t="shared" si="5"/>
        <v>9.86</v>
      </c>
      <c r="CQ24" s="66">
        <f t="shared" si="5"/>
        <v>10.59</v>
      </c>
      <c r="CR24" s="66">
        <f t="shared" si="5"/>
        <v>11.34</v>
      </c>
      <c r="CS24" s="66">
        <f t="shared" si="5"/>
        <v>12.18</v>
      </c>
      <c r="CT24" s="66">
        <f t="shared" si="5"/>
        <v>13.04</v>
      </c>
      <c r="CU24" s="66">
        <f t="shared" si="5"/>
        <v>13.87</v>
      </c>
      <c r="CV24" s="66">
        <f t="shared" si="5"/>
        <v>16.420000000000002</v>
      </c>
      <c r="CW24" s="66">
        <f t="shared" si="5"/>
        <v>18.98</v>
      </c>
      <c r="CX24" s="66">
        <f t="shared" si="5"/>
        <v>24.08</v>
      </c>
      <c r="CY24" s="66">
        <f t="shared" si="5"/>
        <v>8.76</v>
      </c>
      <c r="CZ24" s="66">
        <f t="shared" si="5"/>
        <v>1.45</v>
      </c>
      <c r="DB24" s="64" t="str">
        <f t="shared" si="19"/>
        <v>Q1</v>
      </c>
      <c r="DC24" s="65" t="str">
        <f t="shared" si="20"/>
        <v>Brisbane</v>
      </c>
      <c r="DD24" s="66">
        <f t="shared" si="6"/>
        <v>8.84</v>
      </c>
      <c r="DE24" s="66">
        <f t="shared" si="6"/>
        <v>10.09</v>
      </c>
      <c r="DF24" s="66">
        <f t="shared" si="6"/>
        <v>10.84</v>
      </c>
      <c r="DG24" s="66">
        <f t="shared" si="6"/>
        <v>11.6</v>
      </c>
      <c r="DH24" s="66">
        <f t="shared" si="6"/>
        <v>12.47</v>
      </c>
      <c r="DI24" s="66">
        <f t="shared" si="6"/>
        <v>13.35</v>
      </c>
      <c r="DJ24" s="66">
        <f t="shared" si="6"/>
        <v>14.19</v>
      </c>
      <c r="DK24" s="66">
        <f t="shared" si="6"/>
        <v>16.8</v>
      </c>
      <c r="DL24" s="66">
        <f t="shared" si="6"/>
        <v>19.420000000000002</v>
      </c>
      <c r="DM24" s="66">
        <f t="shared" si="6"/>
        <v>24.64</v>
      </c>
      <c r="DN24" s="66">
        <f t="shared" si="6"/>
        <v>8.9599999999999991</v>
      </c>
      <c r="DO24" s="66">
        <f t="shared" si="6"/>
        <v>1.48</v>
      </c>
    </row>
    <row r="25" spans="1:119" ht="15.75" thickBot="1">
      <c r="A25" t="s">
        <v>57</v>
      </c>
      <c r="B25" t="s">
        <v>58</v>
      </c>
      <c r="C25">
        <v>8.0299999999999994</v>
      </c>
      <c r="D25">
        <v>9.17</v>
      </c>
      <c r="E25">
        <v>9.85</v>
      </c>
      <c r="F25">
        <v>10.54</v>
      </c>
      <c r="G25">
        <v>11.33</v>
      </c>
      <c r="H25">
        <v>12.13</v>
      </c>
      <c r="I25">
        <v>12.9</v>
      </c>
      <c r="J25">
        <v>15.27</v>
      </c>
      <c r="K25">
        <v>17.649999999999999</v>
      </c>
      <c r="L25">
        <v>22.4</v>
      </c>
      <c r="M25">
        <v>8.14</v>
      </c>
      <c r="N25">
        <v>1.34</v>
      </c>
      <c r="P25" s="64" t="str">
        <f t="shared" si="7"/>
        <v>IP</v>
      </c>
      <c r="Q25" s="65" t="str">
        <f t="shared" si="8"/>
        <v>Ipswich</v>
      </c>
      <c r="R25" s="66">
        <f t="shared" si="0"/>
        <v>7.85</v>
      </c>
      <c r="S25" s="66">
        <f t="shared" si="0"/>
        <v>8.9700000000000006</v>
      </c>
      <c r="T25" s="66">
        <f t="shared" si="0"/>
        <v>9.629999999999999</v>
      </c>
      <c r="U25" s="66">
        <f t="shared" si="0"/>
        <v>10.31</v>
      </c>
      <c r="V25" s="66">
        <f t="shared" si="0"/>
        <v>11.08</v>
      </c>
      <c r="W25" s="66">
        <f t="shared" si="0"/>
        <v>11.86</v>
      </c>
      <c r="X25" s="66">
        <f t="shared" si="0"/>
        <v>12.61</v>
      </c>
      <c r="Y25" s="66">
        <f t="shared" si="0"/>
        <v>14.93</v>
      </c>
      <c r="Z25" s="66">
        <f t="shared" si="0"/>
        <v>17.25</v>
      </c>
      <c r="AA25" s="66">
        <f t="shared" si="0"/>
        <v>21.900000000000002</v>
      </c>
      <c r="AB25" s="66">
        <f t="shared" si="0"/>
        <v>7.96</v>
      </c>
      <c r="AC25" s="66">
        <f t="shared" si="0"/>
        <v>1.31</v>
      </c>
      <c r="AD25" s="71"/>
      <c r="AE25" s="64" t="str">
        <f t="shared" si="9"/>
        <v>IP</v>
      </c>
      <c r="AF25" s="65" t="str">
        <f t="shared" si="10"/>
        <v>Ipswich</v>
      </c>
      <c r="AG25" s="66">
        <f t="shared" si="1"/>
        <v>8.0299999999999994</v>
      </c>
      <c r="AH25" s="66">
        <f t="shared" si="1"/>
        <v>9.17</v>
      </c>
      <c r="AI25" s="66">
        <f t="shared" si="1"/>
        <v>9.85</v>
      </c>
      <c r="AJ25" s="66">
        <f t="shared" si="1"/>
        <v>10.54</v>
      </c>
      <c r="AK25" s="66">
        <f t="shared" si="1"/>
        <v>11.33</v>
      </c>
      <c r="AL25" s="66">
        <f t="shared" si="1"/>
        <v>12.13</v>
      </c>
      <c r="AM25" s="66">
        <f t="shared" si="1"/>
        <v>12.9</v>
      </c>
      <c r="AN25" s="66">
        <f t="shared" si="1"/>
        <v>15.27</v>
      </c>
      <c r="AO25" s="66">
        <f t="shared" si="1"/>
        <v>17.649999999999999</v>
      </c>
      <c r="AP25" s="66">
        <f t="shared" si="1"/>
        <v>22.4</v>
      </c>
      <c r="AQ25" s="66">
        <f t="shared" si="1"/>
        <v>8.14</v>
      </c>
      <c r="AR25" s="66">
        <f t="shared" si="1"/>
        <v>1.34</v>
      </c>
      <c r="AT25" s="64" t="str">
        <f t="shared" si="11"/>
        <v>IP</v>
      </c>
      <c r="AU25" s="65" t="str">
        <f t="shared" si="12"/>
        <v>Ipswich</v>
      </c>
      <c r="AV25" s="66">
        <f t="shared" si="2"/>
        <v>8.1999999999999993</v>
      </c>
      <c r="AW25" s="66">
        <f t="shared" si="2"/>
        <v>9.36</v>
      </c>
      <c r="AX25" s="66">
        <f t="shared" si="2"/>
        <v>10.049999999999999</v>
      </c>
      <c r="AY25" s="66">
        <f t="shared" si="2"/>
        <v>10.76</v>
      </c>
      <c r="AZ25" s="66">
        <f t="shared" si="2"/>
        <v>11.56</v>
      </c>
      <c r="BA25" s="66">
        <f t="shared" si="2"/>
        <v>12.379999999999999</v>
      </c>
      <c r="BB25" s="66">
        <f t="shared" si="2"/>
        <v>13.16</v>
      </c>
      <c r="BC25" s="66">
        <f t="shared" si="2"/>
        <v>15.58</v>
      </c>
      <c r="BD25" s="66">
        <f t="shared" si="2"/>
        <v>18.010000000000002</v>
      </c>
      <c r="BE25" s="66">
        <f t="shared" si="2"/>
        <v>22.85</v>
      </c>
      <c r="BF25" s="66">
        <f t="shared" si="2"/>
        <v>8.31</v>
      </c>
      <c r="BG25" s="66">
        <f t="shared" si="2"/>
        <v>1.37</v>
      </c>
      <c r="BI25" s="64" t="str">
        <f t="shared" si="13"/>
        <v>IP</v>
      </c>
      <c r="BJ25" s="65" t="str">
        <f t="shared" si="14"/>
        <v>Ipswich</v>
      </c>
      <c r="BK25" s="66">
        <f t="shared" si="3"/>
        <v>8.24</v>
      </c>
      <c r="BL25" s="66">
        <f t="shared" si="3"/>
        <v>9.4</v>
      </c>
      <c r="BM25" s="66">
        <f t="shared" si="3"/>
        <v>10.1</v>
      </c>
      <c r="BN25" s="66">
        <f t="shared" si="3"/>
        <v>10.81</v>
      </c>
      <c r="BO25" s="66">
        <f t="shared" si="3"/>
        <v>11.62</v>
      </c>
      <c r="BP25" s="66">
        <f t="shared" si="3"/>
        <v>12.44</v>
      </c>
      <c r="BQ25" s="66">
        <f t="shared" si="3"/>
        <v>13.23</v>
      </c>
      <c r="BR25" s="66">
        <f t="shared" si="3"/>
        <v>15.66</v>
      </c>
      <c r="BS25" s="66">
        <f t="shared" si="3"/>
        <v>18.100000000000001</v>
      </c>
      <c r="BT25" s="66">
        <f t="shared" si="3"/>
        <v>22.96</v>
      </c>
      <c r="BU25" s="66">
        <f t="shared" si="3"/>
        <v>8.35</v>
      </c>
      <c r="BV25" s="66">
        <f t="shared" si="3"/>
        <v>1.3800000000000001</v>
      </c>
      <c r="BX25" s="64" t="str">
        <f t="shared" si="15"/>
        <v>IP</v>
      </c>
      <c r="BY25" s="65" t="str">
        <f t="shared" si="16"/>
        <v>Ipswich</v>
      </c>
      <c r="BZ25" s="66">
        <f t="shared" si="4"/>
        <v>8.44</v>
      </c>
      <c r="CA25" s="66">
        <f t="shared" si="4"/>
        <v>9.629999999999999</v>
      </c>
      <c r="CB25" s="66">
        <f t="shared" si="4"/>
        <v>10.35</v>
      </c>
      <c r="CC25" s="66">
        <f t="shared" si="4"/>
        <v>11.07</v>
      </c>
      <c r="CD25" s="66">
        <f t="shared" si="4"/>
        <v>11.9</v>
      </c>
      <c r="CE25" s="66">
        <f t="shared" si="4"/>
        <v>12.74</v>
      </c>
      <c r="CF25" s="66">
        <f t="shared" si="4"/>
        <v>13.549999999999999</v>
      </c>
      <c r="CG25" s="66">
        <f t="shared" si="4"/>
        <v>16.040000000000003</v>
      </c>
      <c r="CH25" s="66">
        <f t="shared" si="4"/>
        <v>18.540000000000003</v>
      </c>
      <c r="CI25" s="66">
        <f t="shared" si="4"/>
        <v>23.52</v>
      </c>
      <c r="CJ25" s="66">
        <f t="shared" si="4"/>
        <v>8.5499999999999989</v>
      </c>
      <c r="CK25" s="66">
        <f t="shared" si="4"/>
        <v>1.41</v>
      </c>
      <c r="CM25" s="64" t="str">
        <f t="shared" si="17"/>
        <v>IP</v>
      </c>
      <c r="CN25" s="65" t="str">
        <f t="shared" si="18"/>
        <v>Ipswich</v>
      </c>
      <c r="CO25" s="66">
        <f t="shared" si="5"/>
        <v>8.64</v>
      </c>
      <c r="CP25" s="66">
        <f t="shared" si="5"/>
        <v>9.86</v>
      </c>
      <c r="CQ25" s="66">
        <f t="shared" si="5"/>
        <v>10.59</v>
      </c>
      <c r="CR25" s="66">
        <f t="shared" si="5"/>
        <v>11.34</v>
      </c>
      <c r="CS25" s="66">
        <f t="shared" si="5"/>
        <v>12.18</v>
      </c>
      <c r="CT25" s="66">
        <f t="shared" si="5"/>
        <v>13.04</v>
      </c>
      <c r="CU25" s="66">
        <f t="shared" si="5"/>
        <v>13.87</v>
      </c>
      <c r="CV25" s="66">
        <f t="shared" si="5"/>
        <v>16.420000000000002</v>
      </c>
      <c r="CW25" s="66">
        <f t="shared" si="5"/>
        <v>18.98</v>
      </c>
      <c r="CX25" s="66">
        <f t="shared" si="5"/>
        <v>24.08</v>
      </c>
      <c r="CY25" s="66">
        <f t="shared" si="5"/>
        <v>8.76</v>
      </c>
      <c r="CZ25" s="66">
        <f t="shared" si="5"/>
        <v>1.45</v>
      </c>
      <c r="DB25" s="64" t="str">
        <f t="shared" si="19"/>
        <v>IP</v>
      </c>
      <c r="DC25" s="65" t="str">
        <f t="shared" si="20"/>
        <v>Ipswich</v>
      </c>
      <c r="DD25" s="66">
        <f t="shared" si="6"/>
        <v>8.84</v>
      </c>
      <c r="DE25" s="66">
        <f t="shared" si="6"/>
        <v>10.09</v>
      </c>
      <c r="DF25" s="66">
        <f t="shared" si="6"/>
        <v>10.84</v>
      </c>
      <c r="DG25" s="66">
        <f t="shared" si="6"/>
        <v>11.6</v>
      </c>
      <c r="DH25" s="66">
        <f t="shared" si="6"/>
        <v>12.47</v>
      </c>
      <c r="DI25" s="66">
        <f t="shared" si="6"/>
        <v>13.35</v>
      </c>
      <c r="DJ25" s="66">
        <f t="shared" si="6"/>
        <v>14.19</v>
      </c>
      <c r="DK25" s="66">
        <f t="shared" si="6"/>
        <v>16.8</v>
      </c>
      <c r="DL25" s="66">
        <f t="shared" si="6"/>
        <v>19.420000000000002</v>
      </c>
      <c r="DM25" s="66">
        <f t="shared" si="6"/>
        <v>24.64</v>
      </c>
      <c r="DN25" s="66">
        <f t="shared" si="6"/>
        <v>8.9599999999999991</v>
      </c>
      <c r="DO25" s="66">
        <f t="shared" si="6"/>
        <v>1.48</v>
      </c>
    </row>
    <row r="26" spans="1:119" ht="15.75" thickBot="1">
      <c r="A26" t="s">
        <v>59</v>
      </c>
      <c r="B26" t="s">
        <v>60</v>
      </c>
      <c r="C26">
        <v>8.0299999999999994</v>
      </c>
      <c r="D26">
        <v>9.17</v>
      </c>
      <c r="E26">
        <v>9.85</v>
      </c>
      <c r="F26">
        <v>10.54</v>
      </c>
      <c r="G26">
        <v>11.33</v>
      </c>
      <c r="H26">
        <v>12.13</v>
      </c>
      <c r="I26">
        <v>12.9</v>
      </c>
      <c r="J26">
        <v>15.27</v>
      </c>
      <c r="K26">
        <v>17.649999999999999</v>
      </c>
      <c r="L26">
        <v>22.4</v>
      </c>
      <c r="M26">
        <v>8.14</v>
      </c>
      <c r="N26">
        <v>1.34</v>
      </c>
      <c r="P26" s="64" t="str">
        <f t="shared" si="7"/>
        <v>GC</v>
      </c>
      <c r="Q26" s="65" t="str">
        <f t="shared" si="8"/>
        <v>Gold Coast</v>
      </c>
      <c r="R26" s="66">
        <f t="shared" si="0"/>
        <v>7.85</v>
      </c>
      <c r="S26" s="66">
        <f t="shared" si="0"/>
        <v>8.9700000000000006</v>
      </c>
      <c r="T26" s="66">
        <f t="shared" si="0"/>
        <v>9.629999999999999</v>
      </c>
      <c r="U26" s="66">
        <f t="shared" si="0"/>
        <v>10.31</v>
      </c>
      <c r="V26" s="66">
        <f t="shared" si="0"/>
        <v>11.08</v>
      </c>
      <c r="W26" s="66">
        <f t="shared" si="0"/>
        <v>11.86</v>
      </c>
      <c r="X26" s="66">
        <f t="shared" si="0"/>
        <v>12.61</v>
      </c>
      <c r="Y26" s="66">
        <f t="shared" si="0"/>
        <v>14.93</v>
      </c>
      <c r="Z26" s="66">
        <f t="shared" si="0"/>
        <v>17.25</v>
      </c>
      <c r="AA26" s="66">
        <f t="shared" si="0"/>
        <v>21.900000000000002</v>
      </c>
      <c r="AB26" s="66">
        <f t="shared" si="0"/>
        <v>7.96</v>
      </c>
      <c r="AC26" s="66">
        <f t="shared" si="0"/>
        <v>1.31</v>
      </c>
      <c r="AD26" s="71"/>
      <c r="AE26" s="64" t="str">
        <f t="shared" si="9"/>
        <v>GC</v>
      </c>
      <c r="AF26" s="65" t="str">
        <f t="shared" si="10"/>
        <v>Gold Coast</v>
      </c>
      <c r="AG26" s="66">
        <f t="shared" si="1"/>
        <v>8.0299999999999994</v>
      </c>
      <c r="AH26" s="66">
        <f t="shared" si="1"/>
        <v>9.17</v>
      </c>
      <c r="AI26" s="66">
        <f t="shared" si="1"/>
        <v>9.85</v>
      </c>
      <c r="AJ26" s="66">
        <f t="shared" si="1"/>
        <v>10.54</v>
      </c>
      <c r="AK26" s="66">
        <f t="shared" si="1"/>
        <v>11.33</v>
      </c>
      <c r="AL26" s="66">
        <f t="shared" si="1"/>
        <v>12.13</v>
      </c>
      <c r="AM26" s="66">
        <f t="shared" si="1"/>
        <v>12.9</v>
      </c>
      <c r="AN26" s="66">
        <f t="shared" si="1"/>
        <v>15.27</v>
      </c>
      <c r="AO26" s="66">
        <f t="shared" si="1"/>
        <v>17.649999999999999</v>
      </c>
      <c r="AP26" s="66">
        <f t="shared" si="1"/>
        <v>22.4</v>
      </c>
      <c r="AQ26" s="66">
        <f t="shared" si="1"/>
        <v>8.14</v>
      </c>
      <c r="AR26" s="66">
        <f t="shared" si="1"/>
        <v>1.34</v>
      </c>
      <c r="AT26" s="64" t="str">
        <f t="shared" si="11"/>
        <v>GC</v>
      </c>
      <c r="AU26" s="65" t="str">
        <f t="shared" si="12"/>
        <v>Gold Coast</v>
      </c>
      <c r="AV26" s="66">
        <f t="shared" si="2"/>
        <v>8.1999999999999993</v>
      </c>
      <c r="AW26" s="66">
        <f t="shared" si="2"/>
        <v>9.36</v>
      </c>
      <c r="AX26" s="66">
        <f t="shared" si="2"/>
        <v>10.049999999999999</v>
      </c>
      <c r="AY26" s="66">
        <f t="shared" si="2"/>
        <v>10.76</v>
      </c>
      <c r="AZ26" s="66">
        <f t="shared" si="2"/>
        <v>11.56</v>
      </c>
      <c r="BA26" s="66">
        <f t="shared" si="2"/>
        <v>12.379999999999999</v>
      </c>
      <c r="BB26" s="66">
        <f t="shared" si="2"/>
        <v>13.16</v>
      </c>
      <c r="BC26" s="66">
        <f t="shared" si="2"/>
        <v>15.58</v>
      </c>
      <c r="BD26" s="66">
        <f t="shared" si="2"/>
        <v>18.010000000000002</v>
      </c>
      <c r="BE26" s="66">
        <f t="shared" si="2"/>
        <v>22.85</v>
      </c>
      <c r="BF26" s="66">
        <f t="shared" si="2"/>
        <v>8.31</v>
      </c>
      <c r="BG26" s="66">
        <f t="shared" si="2"/>
        <v>1.37</v>
      </c>
      <c r="BI26" s="64" t="str">
        <f t="shared" si="13"/>
        <v>GC</v>
      </c>
      <c r="BJ26" s="65" t="str">
        <f t="shared" si="14"/>
        <v>Gold Coast</v>
      </c>
      <c r="BK26" s="66">
        <f t="shared" si="3"/>
        <v>8.24</v>
      </c>
      <c r="BL26" s="66">
        <f t="shared" si="3"/>
        <v>9.4</v>
      </c>
      <c r="BM26" s="66">
        <f t="shared" si="3"/>
        <v>10.1</v>
      </c>
      <c r="BN26" s="66">
        <f t="shared" si="3"/>
        <v>10.81</v>
      </c>
      <c r="BO26" s="66">
        <f t="shared" si="3"/>
        <v>11.62</v>
      </c>
      <c r="BP26" s="66">
        <f t="shared" si="3"/>
        <v>12.44</v>
      </c>
      <c r="BQ26" s="66">
        <f t="shared" si="3"/>
        <v>13.23</v>
      </c>
      <c r="BR26" s="66">
        <f t="shared" si="3"/>
        <v>15.66</v>
      </c>
      <c r="BS26" s="66">
        <f t="shared" si="3"/>
        <v>18.100000000000001</v>
      </c>
      <c r="BT26" s="66">
        <f t="shared" si="3"/>
        <v>22.96</v>
      </c>
      <c r="BU26" s="66">
        <f t="shared" si="3"/>
        <v>8.35</v>
      </c>
      <c r="BV26" s="66">
        <f t="shared" si="3"/>
        <v>1.3800000000000001</v>
      </c>
      <c r="BX26" s="64" t="str">
        <f t="shared" si="15"/>
        <v>GC</v>
      </c>
      <c r="BY26" s="65" t="str">
        <f t="shared" si="16"/>
        <v>Gold Coast</v>
      </c>
      <c r="BZ26" s="66">
        <f t="shared" si="4"/>
        <v>8.44</v>
      </c>
      <c r="CA26" s="66">
        <f t="shared" si="4"/>
        <v>9.629999999999999</v>
      </c>
      <c r="CB26" s="66">
        <f t="shared" si="4"/>
        <v>10.35</v>
      </c>
      <c r="CC26" s="66">
        <f t="shared" si="4"/>
        <v>11.07</v>
      </c>
      <c r="CD26" s="66">
        <f t="shared" si="4"/>
        <v>11.9</v>
      </c>
      <c r="CE26" s="66">
        <f t="shared" si="4"/>
        <v>12.74</v>
      </c>
      <c r="CF26" s="66">
        <f t="shared" si="4"/>
        <v>13.549999999999999</v>
      </c>
      <c r="CG26" s="66">
        <f t="shared" si="4"/>
        <v>16.040000000000003</v>
      </c>
      <c r="CH26" s="66">
        <f t="shared" si="4"/>
        <v>18.540000000000003</v>
      </c>
      <c r="CI26" s="66">
        <f t="shared" si="4"/>
        <v>23.52</v>
      </c>
      <c r="CJ26" s="66">
        <f t="shared" si="4"/>
        <v>8.5499999999999989</v>
      </c>
      <c r="CK26" s="66">
        <f t="shared" si="4"/>
        <v>1.41</v>
      </c>
      <c r="CM26" s="64" t="str">
        <f t="shared" si="17"/>
        <v>GC</v>
      </c>
      <c r="CN26" s="65" t="str">
        <f t="shared" si="18"/>
        <v>Gold Coast</v>
      </c>
      <c r="CO26" s="66">
        <f t="shared" si="5"/>
        <v>8.64</v>
      </c>
      <c r="CP26" s="66">
        <f t="shared" si="5"/>
        <v>9.86</v>
      </c>
      <c r="CQ26" s="66">
        <f t="shared" si="5"/>
        <v>10.59</v>
      </c>
      <c r="CR26" s="66">
        <f t="shared" si="5"/>
        <v>11.34</v>
      </c>
      <c r="CS26" s="66">
        <f t="shared" si="5"/>
        <v>12.18</v>
      </c>
      <c r="CT26" s="66">
        <f t="shared" si="5"/>
        <v>13.04</v>
      </c>
      <c r="CU26" s="66">
        <f t="shared" si="5"/>
        <v>13.87</v>
      </c>
      <c r="CV26" s="66">
        <f t="shared" si="5"/>
        <v>16.420000000000002</v>
      </c>
      <c r="CW26" s="66">
        <f t="shared" si="5"/>
        <v>18.98</v>
      </c>
      <c r="CX26" s="66">
        <f t="shared" si="5"/>
        <v>24.08</v>
      </c>
      <c r="CY26" s="66">
        <f t="shared" si="5"/>
        <v>8.76</v>
      </c>
      <c r="CZ26" s="66">
        <f t="shared" si="5"/>
        <v>1.45</v>
      </c>
      <c r="DB26" s="64" t="str">
        <f t="shared" si="19"/>
        <v>GC</v>
      </c>
      <c r="DC26" s="65" t="str">
        <f t="shared" si="20"/>
        <v>Gold Coast</v>
      </c>
      <c r="DD26" s="66">
        <f t="shared" si="6"/>
        <v>8.84</v>
      </c>
      <c r="DE26" s="66">
        <f t="shared" si="6"/>
        <v>10.09</v>
      </c>
      <c r="DF26" s="66">
        <f t="shared" si="6"/>
        <v>10.84</v>
      </c>
      <c r="DG26" s="66">
        <f t="shared" si="6"/>
        <v>11.6</v>
      </c>
      <c r="DH26" s="66">
        <f t="shared" si="6"/>
        <v>12.47</v>
      </c>
      <c r="DI26" s="66">
        <f t="shared" si="6"/>
        <v>13.35</v>
      </c>
      <c r="DJ26" s="66">
        <f t="shared" si="6"/>
        <v>14.19</v>
      </c>
      <c r="DK26" s="66">
        <f t="shared" si="6"/>
        <v>16.8</v>
      </c>
      <c r="DL26" s="66">
        <f t="shared" si="6"/>
        <v>19.420000000000002</v>
      </c>
      <c r="DM26" s="66">
        <f t="shared" si="6"/>
        <v>24.64</v>
      </c>
      <c r="DN26" s="66">
        <f t="shared" si="6"/>
        <v>8.9599999999999991</v>
      </c>
      <c r="DO26" s="66">
        <f t="shared" si="6"/>
        <v>1.48</v>
      </c>
    </row>
    <row r="27" spans="1:119" ht="15.75" thickBot="1">
      <c r="A27" t="s">
        <v>61</v>
      </c>
      <c r="B27" t="s">
        <v>62</v>
      </c>
      <c r="C27">
        <v>8.0299999999999994</v>
      </c>
      <c r="D27">
        <v>9.17</v>
      </c>
      <c r="E27">
        <v>9.85</v>
      </c>
      <c r="F27">
        <v>10.54</v>
      </c>
      <c r="G27">
        <v>11.33</v>
      </c>
      <c r="H27">
        <v>12.13</v>
      </c>
      <c r="I27">
        <v>12.9</v>
      </c>
      <c r="J27">
        <v>15.27</v>
      </c>
      <c r="K27">
        <v>17.649999999999999</v>
      </c>
      <c r="L27">
        <v>22.4</v>
      </c>
      <c r="M27">
        <v>8.14</v>
      </c>
      <c r="N27">
        <v>1.34</v>
      </c>
      <c r="P27" s="64" t="str">
        <f t="shared" si="7"/>
        <v>Q5</v>
      </c>
      <c r="Q27" s="65" t="str">
        <f t="shared" si="8"/>
        <v>Coolangatta</v>
      </c>
      <c r="R27" s="66">
        <f t="shared" si="0"/>
        <v>7.85</v>
      </c>
      <c r="S27" s="66">
        <f t="shared" si="0"/>
        <v>8.9700000000000006</v>
      </c>
      <c r="T27" s="66">
        <f t="shared" si="0"/>
        <v>9.629999999999999</v>
      </c>
      <c r="U27" s="66">
        <f t="shared" si="0"/>
        <v>10.31</v>
      </c>
      <c r="V27" s="66">
        <f t="shared" si="0"/>
        <v>11.08</v>
      </c>
      <c r="W27" s="66">
        <f t="shared" si="0"/>
        <v>11.86</v>
      </c>
      <c r="X27" s="66">
        <f t="shared" si="0"/>
        <v>12.61</v>
      </c>
      <c r="Y27" s="66">
        <f t="shared" si="0"/>
        <v>14.93</v>
      </c>
      <c r="Z27" s="66">
        <f t="shared" si="0"/>
        <v>17.25</v>
      </c>
      <c r="AA27" s="66">
        <f t="shared" si="0"/>
        <v>21.900000000000002</v>
      </c>
      <c r="AB27" s="66">
        <f t="shared" si="0"/>
        <v>7.96</v>
      </c>
      <c r="AC27" s="66">
        <f t="shared" si="0"/>
        <v>1.31</v>
      </c>
      <c r="AD27" s="71"/>
      <c r="AE27" s="64" t="str">
        <f t="shared" si="9"/>
        <v>Q5</v>
      </c>
      <c r="AF27" s="65" t="str">
        <f t="shared" si="10"/>
        <v>Coolangatta</v>
      </c>
      <c r="AG27" s="66">
        <f t="shared" si="1"/>
        <v>8.0299999999999994</v>
      </c>
      <c r="AH27" s="66">
        <f t="shared" si="1"/>
        <v>9.17</v>
      </c>
      <c r="AI27" s="66">
        <f t="shared" si="1"/>
        <v>9.85</v>
      </c>
      <c r="AJ27" s="66">
        <f t="shared" si="1"/>
        <v>10.54</v>
      </c>
      <c r="AK27" s="66">
        <f t="shared" si="1"/>
        <v>11.33</v>
      </c>
      <c r="AL27" s="66">
        <f t="shared" si="1"/>
        <v>12.13</v>
      </c>
      <c r="AM27" s="66">
        <f t="shared" si="1"/>
        <v>12.9</v>
      </c>
      <c r="AN27" s="66">
        <f t="shared" si="1"/>
        <v>15.27</v>
      </c>
      <c r="AO27" s="66">
        <f t="shared" si="1"/>
        <v>17.649999999999999</v>
      </c>
      <c r="AP27" s="66">
        <f t="shared" si="1"/>
        <v>22.4</v>
      </c>
      <c r="AQ27" s="66">
        <f t="shared" si="1"/>
        <v>8.14</v>
      </c>
      <c r="AR27" s="66">
        <f t="shared" si="1"/>
        <v>1.34</v>
      </c>
      <c r="AT27" s="64" t="str">
        <f t="shared" si="11"/>
        <v>Q5</v>
      </c>
      <c r="AU27" s="65" t="str">
        <f t="shared" si="12"/>
        <v>Coolangatta</v>
      </c>
      <c r="AV27" s="66">
        <f t="shared" si="2"/>
        <v>8.1999999999999993</v>
      </c>
      <c r="AW27" s="66">
        <f t="shared" si="2"/>
        <v>9.36</v>
      </c>
      <c r="AX27" s="66">
        <f t="shared" si="2"/>
        <v>10.049999999999999</v>
      </c>
      <c r="AY27" s="66">
        <f t="shared" si="2"/>
        <v>10.76</v>
      </c>
      <c r="AZ27" s="66">
        <f t="shared" si="2"/>
        <v>11.56</v>
      </c>
      <c r="BA27" s="66">
        <f t="shared" si="2"/>
        <v>12.379999999999999</v>
      </c>
      <c r="BB27" s="66">
        <f t="shared" si="2"/>
        <v>13.16</v>
      </c>
      <c r="BC27" s="66">
        <f t="shared" si="2"/>
        <v>15.58</v>
      </c>
      <c r="BD27" s="66">
        <f t="shared" si="2"/>
        <v>18.010000000000002</v>
      </c>
      <c r="BE27" s="66">
        <f t="shared" si="2"/>
        <v>22.85</v>
      </c>
      <c r="BF27" s="66">
        <f t="shared" si="2"/>
        <v>8.31</v>
      </c>
      <c r="BG27" s="66">
        <f t="shared" si="2"/>
        <v>1.37</v>
      </c>
      <c r="BI27" s="64" t="str">
        <f t="shared" si="13"/>
        <v>Q5</v>
      </c>
      <c r="BJ27" s="65" t="str">
        <f t="shared" si="14"/>
        <v>Coolangatta</v>
      </c>
      <c r="BK27" s="66">
        <f t="shared" si="3"/>
        <v>8.24</v>
      </c>
      <c r="BL27" s="66">
        <f t="shared" si="3"/>
        <v>9.4</v>
      </c>
      <c r="BM27" s="66">
        <f t="shared" si="3"/>
        <v>10.1</v>
      </c>
      <c r="BN27" s="66">
        <f t="shared" si="3"/>
        <v>10.81</v>
      </c>
      <c r="BO27" s="66">
        <f t="shared" si="3"/>
        <v>11.62</v>
      </c>
      <c r="BP27" s="66">
        <f t="shared" si="3"/>
        <v>12.44</v>
      </c>
      <c r="BQ27" s="66">
        <f t="shared" si="3"/>
        <v>13.23</v>
      </c>
      <c r="BR27" s="66">
        <f t="shared" si="3"/>
        <v>15.66</v>
      </c>
      <c r="BS27" s="66">
        <f t="shared" si="3"/>
        <v>18.100000000000001</v>
      </c>
      <c r="BT27" s="66">
        <f t="shared" si="3"/>
        <v>22.96</v>
      </c>
      <c r="BU27" s="66">
        <f t="shared" si="3"/>
        <v>8.35</v>
      </c>
      <c r="BV27" s="66">
        <f t="shared" si="3"/>
        <v>1.3800000000000001</v>
      </c>
      <c r="BX27" s="64" t="str">
        <f t="shared" si="15"/>
        <v>Q5</v>
      </c>
      <c r="BY27" s="65" t="str">
        <f t="shared" si="16"/>
        <v>Coolangatta</v>
      </c>
      <c r="BZ27" s="66">
        <f t="shared" si="4"/>
        <v>8.44</v>
      </c>
      <c r="CA27" s="66">
        <f t="shared" si="4"/>
        <v>9.629999999999999</v>
      </c>
      <c r="CB27" s="66">
        <f t="shared" si="4"/>
        <v>10.35</v>
      </c>
      <c r="CC27" s="66">
        <f t="shared" si="4"/>
        <v>11.07</v>
      </c>
      <c r="CD27" s="66">
        <f t="shared" si="4"/>
        <v>11.9</v>
      </c>
      <c r="CE27" s="66">
        <f t="shared" si="4"/>
        <v>12.74</v>
      </c>
      <c r="CF27" s="66">
        <f t="shared" si="4"/>
        <v>13.549999999999999</v>
      </c>
      <c r="CG27" s="66">
        <f t="shared" si="4"/>
        <v>16.040000000000003</v>
      </c>
      <c r="CH27" s="66">
        <f t="shared" si="4"/>
        <v>18.540000000000003</v>
      </c>
      <c r="CI27" s="66">
        <f t="shared" si="4"/>
        <v>23.52</v>
      </c>
      <c r="CJ27" s="66">
        <f t="shared" si="4"/>
        <v>8.5499999999999989</v>
      </c>
      <c r="CK27" s="66">
        <f t="shared" si="4"/>
        <v>1.41</v>
      </c>
      <c r="CM27" s="64" t="str">
        <f t="shared" si="17"/>
        <v>Q5</v>
      </c>
      <c r="CN27" s="65" t="str">
        <f t="shared" si="18"/>
        <v>Coolangatta</v>
      </c>
      <c r="CO27" s="66">
        <f t="shared" si="5"/>
        <v>8.64</v>
      </c>
      <c r="CP27" s="66">
        <f t="shared" si="5"/>
        <v>9.86</v>
      </c>
      <c r="CQ27" s="66">
        <f t="shared" si="5"/>
        <v>10.59</v>
      </c>
      <c r="CR27" s="66">
        <f t="shared" si="5"/>
        <v>11.34</v>
      </c>
      <c r="CS27" s="66">
        <f t="shared" si="5"/>
        <v>12.18</v>
      </c>
      <c r="CT27" s="66">
        <f t="shared" si="5"/>
        <v>13.04</v>
      </c>
      <c r="CU27" s="66">
        <f t="shared" si="5"/>
        <v>13.87</v>
      </c>
      <c r="CV27" s="66">
        <f t="shared" si="5"/>
        <v>16.420000000000002</v>
      </c>
      <c r="CW27" s="66">
        <f t="shared" si="5"/>
        <v>18.98</v>
      </c>
      <c r="CX27" s="66">
        <f t="shared" si="5"/>
        <v>24.08</v>
      </c>
      <c r="CY27" s="66">
        <f t="shared" si="5"/>
        <v>8.76</v>
      </c>
      <c r="CZ27" s="66">
        <f t="shared" si="5"/>
        <v>1.45</v>
      </c>
      <c r="DB27" s="64" t="str">
        <f t="shared" si="19"/>
        <v>Q5</v>
      </c>
      <c r="DC27" s="65" t="str">
        <f t="shared" si="20"/>
        <v>Coolangatta</v>
      </c>
      <c r="DD27" s="66">
        <f t="shared" si="6"/>
        <v>8.84</v>
      </c>
      <c r="DE27" s="66">
        <f t="shared" si="6"/>
        <v>10.09</v>
      </c>
      <c r="DF27" s="66">
        <f t="shared" si="6"/>
        <v>10.84</v>
      </c>
      <c r="DG27" s="66">
        <f t="shared" si="6"/>
        <v>11.6</v>
      </c>
      <c r="DH27" s="66">
        <f t="shared" si="6"/>
        <v>12.47</v>
      </c>
      <c r="DI27" s="66">
        <f t="shared" si="6"/>
        <v>13.35</v>
      </c>
      <c r="DJ27" s="66">
        <f t="shared" si="6"/>
        <v>14.19</v>
      </c>
      <c r="DK27" s="66">
        <f t="shared" si="6"/>
        <v>16.8</v>
      </c>
      <c r="DL27" s="66">
        <f t="shared" si="6"/>
        <v>19.420000000000002</v>
      </c>
      <c r="DM27" s="66">
        <f t="shared" si="6"/>
        <v>24.64</v>
      </c>
      <c r="DN27" s="66">
        <f t="shared" si="6"/>
        <v>8.9599999999999991</v>
      </c>
      <c r="DO27" s="66">
        <f t="shared" si="6"/>
        <v>1.48</v>
      </c>
    </row>
    <row r="28" spans="1:119" ht="15.75" thickBot="1">
      <c r="A28" t="s">
        <v>63</v>
      </c>
      <c r="B28" t="s">
        <v>64</v>
      </c>
      <c r="C28">
        <v>8.0299999999999994</v>
      </c>
      <c r="D28">
        <v>9.17</v>
      </c>
      <c r="E28">
        <v>9.85</v>
      </c>
      <c r="F28">
        <v>10.54</v>
      </c>
      <c r="G28">
        <v>11.33</v>
      </c>
      <c r="H28">
        <v>12.13</v>
      </c>
      <c r="I28">
        <v>12.9</v>
      </c>
      <c r="J28">
        <v>15.27</v>
      </c>
      <c r="K28">
        <v>17.649999999999999</v>
      </c>
      <c r="L28">
        <v>22.4</v>
      </c>
      <c r="M28">
        <v>8.14</v>
      </c>
      <c r="N28">
        <v>1.34</v>
      </c>
      <c r="P28" s="64" t="str">
        <f t="shared" si="7"/>
        <v>SC</v>
      </c>
      <c r="Q28" s="65" t="str">
        <f t="shared" si="8"/>
        <v>Sunshine Coast</v>
      </c>
      <c r="R28" s="66">
        <f t="shared" si="0"/>
        <v>7.85</v>
      </c>
      <c r="S28" s="66">
        <f t="shared" si="0"/>
        <v>8.9700000000000006</v>
      </c>
      <c r="T28" s="66">
        <f t="shared" si="0"/>
        <v>9.629999999999999</v>
      </c>
      <c r="U28" s="66">
        <f t="shared" si="0"/>
        <v>10.31</v>
      </c>
      <c r="V28" s="66">
        <f t="shared" si="0"/>
        <v>11.08</v>
      </c>
      <c r="W28" s="66">
        <f t="shared" si="0"/>
        <v>11.86</v>
      </c>
      <c r="X28" s="66">
        <f t="shared" si="0"/>
        <v>12.61</v>
      </c>
      <c r="Y28" s="66">
        <f t="shared" si="0"/>
        <v>14.93</v>
      </c>
      <c r="Z28" s="66">
        <f t="shared" si="0"/>
        <v>17.25</v>
      </c>
      <c r="AA28" s="66">
        <f t="shared" si="0"/>
        <v>21.900000000000002</v>
      </c>
      <c r="AB28" s="66">
        <f t="shared" si="0"/>
        <v>7.96</v>
      </c>
      <c r="AC28" s="66">
        <f t="shared" si="0"/>
        <v>1.31</v>
      </c>
      <c r="AD28" s="71"/>
      <c r="AE28" s="64" t="str">
        <f t="shared" si="9"/>
        <v>SC</v>
      </c>
      <c r="AF28" s="65" t="str">
        <f t="shared" si="10"/>
        <v>Sunshine Coast</v>
      </c>
      <c r="AG28" s="66">
        <f t="shared" si="1"/>
        <v>8.0299999999999994</v>
      </c>
      <c r="AH28" s="66">
        <f t="shared" si="1"/>
        <v>9.17</v>
      </c>
      <c r="AI28" s="66">
        <f t="shared" si="1"/>
        <v>9.85</v>
      </c>
      <c r="AJ28" s="66">
        <f t="shared" si="1"/>
        <v>10.54</v>
      </c>
      <c r="AK28" s="66">
        <f t="shared" si="1"/>
        <v>11.33</v>
      </c>
      <c r="AL28" s="66">
        <f t="shared" si="1"/>
        <v>12.13</v>
      </c>
      <c r="AM28" s="66">
        <f t="shared" si="1"/>
        <v>12.9</v>
      </c>
      <c r="AN28" s="66">
        <f t="shared" si="1"/>
        <v>15.27</v>
      </c>
      <c r="AO28" s="66">
        <f t="shared" si="1"/>
        <v>17.649999999999999</v>
      </c>
      <c r="AP28" s="66">
        <f t="shared" si="1"/>
        <v>22.4</v>
      </c>
      <c r="AQ28" s="66">
        <f t="shared" si="1"/>
        <v>8.14</v>
      </c>
      <c r="AR28" s="66">
        <f t="shared" si="1"/>
        <v>1.34</v>
      </c>
      <c r="AT28" s="64" t="str">
        <f t="shared" si="11"/>
        <v>SC</v>
      </c>
      <c r="AU28" s="65" t="str">
        <f t="shared" si="12"/>
        <v>Sunshine Coast</v>
      </c>
      <c r="AV28" s="66">
        <f t="shared" si="2"/>
        <v>8.1999999999999993</v>
      </c>
      <c r="AW28" s="66">
        <f t="shared" si="2"/>
        <v>9.36</v>
      </c>
      <c r="AX28" s="66">
        <f t="shared" si="2"/>
        <v>10.049999999999999</v>
      </c>
      <c r="AY28" s="66">
        <f t="shared" si="2"/>
        <v>10.76</v>
      </c>
      <c r="AZ28" s="66">
        <f t="shared" si="2"/>
        <v>11.56</v>
      </c>
      <c r="BA28" s="66">
        <f t="shared" si="2"/>
        <v>12.379999999999999</v>
      </c>
      <c r="BB28" s="66">
        <f t="shared" si="2"/>
        <v>13.16</v>
      </c>
      <c r="BC28" s="66">
        <f t="shared" si="2"/>
        <v>15.58</v>
      </c>
      <c r="BD28" s="66">
        <f t="shared" si="2"/>
        <v>18.010000000000002</v>
      </c>
      <c r="BE28" s="66">
        <f t="shared" si="2"/>
        <v>22.85</v>
      </c>
      <c r="BF28" s="66">
        <f t="shared" si="2"/>
        <v>8.31</v>
      </c>
      <c r="BG28" s="66">
        <f t="shared" si="2"/>
        <v>1.37</v>
      </c>
      <c r="BI28" s="64" t="str">
        <f t="shared" si="13"/>
        <v>SC</v>
      </c>
      <c r="BJ28" s="65" t="str">
        <f t="shared" si="14"/>
        <v>Sunshine Coast</v>
      </c>
      <c r="BK28" s="66">
        <f t="shared" si="3"/>
        <v>8.24</v>
      </c>
      <c r="BL28" s="66">
        <f t="shared" si="3"/>
        <v>9.4</v>
      </c>
      <c r="BM28" s="66">
        <f t="shared" si="3"/>
        <v>10.1</v>
      </c>
      <c r="BN28" s="66">
        <f t="shared" si="3"/>
        <v>10.81</v>
      </c>
      <c r="BO28" s="66">
        <f t="shared" si="3"/>
        <v>11.62</v>
      </c>
      <c r="BP28" s="66">
        <f t="shared" si="3"/>
        <v>12.44</v>
      </c>
      <c r="BQ28" s="66">
        <f t="shared" si="3"/>
        <v>13.23</v>
      </c>
      <c r="BR28" s="66">
        <f t="shared" si="3"/>
        <v>15.66</v>
      </c>
      <c r="BS28" s="66">
        <f t="shared" si="3"/>
        <v>18.100000000000001</v>
      </c>
      <c r="BT28" s="66">
        <f t="shared" si="3"/>
        <v>22.96</v>
      </c>
      <c r="BU28" s="66">
        <f t="shared" si="3"/>
        <v>8.35</v>
      </c>
      <c r="BV28" s="66">
        <f t="shared" si="3"/>
        <v>1.3800000000000001</v>
      </c>
      <c r="BX28" s="64" t="str">
        <f t="shared" si="15"/>
        <v>SC</v>
      </c>
      <c r="BY28" s="65" t="str">
        <f t="shared" si="16"/>
        <v>Sunshine Coast</v>
      </c>
      <c r="BZ28" s="66">
        <f t="shared" si="4"/>
        <v>8.44</v>
      </c>
      <c r="CA28" s="66">
        <f t="shared" si="4"/>
        <v>9.629999999999999</v>
      </c>
      <c r="CB28" s="66">
        <f t="shared" si="4"/>
        <v>10.35</v>
      </c>
      <c r="CC28" s="66">
        <f t="shared" si="4"/>
        <v>11.07</v>
      </c>
      <c r="CD28" s="66">
        <f t="shared" si="4"/>
        <v>11.9</v>
      </c>
      <c r="CE28" s="66">
        <f t="shared" si="4"/>
        <v>12.74</v>
      </c>
      <c r="CF28" s="66">
        <f t="shared" si="4"/>
        <v>13.549999999999999</v>
      </c>
      <c r="CG28" s="66">
        <f t="shared" si="4"/>
        <v>16.040000000000003</v>
      </c>
      <c r="CH28" s="66">
        <f t="shared" si="4"/>
        <v>18.540000000000003</v>
      </c>
      <c r="CI28" s="66">
        <f t="shared" si="4"/>
        <v>23.52</v>
      </c>
      <c r="CJ28" s="66">
        <f t="shared" si="4"/>
        <v>8.5499999999999989</v>
      </c>
      <c r="CK28" s="66">
        <f t="shared" si="4"/>
        <v>1.41</v>
      </c>
      <c r="CM28" s="64" t="str">
        <f t="shared" si="17"/>
        <v>SC</v>
      </c>
      <c r="CN28" s="65" t="str">
        <f t="shared" si="18"/>
        <v>Sunshine Coast</v>
      </c>
      <c r="CO28" s="66">
        <f t="shared" si="5"/>
        <v>8.64</v>
      </c>
      <c r="CP28" s="66">
        <f t="shared" si="5"/>
        <v>9.86</v>
      </c>
      <c r="CQ28" s="66">
        <f t="shared" si="5"/>
        <v>10.59</v>
      </c>
      <c r="CR28" s="66">
        <f t="shared" si="5"/>
        <v>11.34</v>
      </c>
      <c r="CS28" s="66">
        <f t="shared" si="5"/>
        <v>12.18</v>
      </c>
      <c r="CT28" s="66">
        <f t="shared" si="5"/>
        <v>13.04</v>
      </c>
      <c r="CU28" s="66">
        <f t="shared" si="5"/>
        <v>13.87</v>
      </c>
      <c r="CV28" s="66">
        <f t="shared" si="5"/>
        <v>16.420000000000002</v>
      </c>
      <c r="CW28" s="66">
        <f t="shared" si="5"/>
        <v>18.98</v>
      </c>
      <c r="CX28" s="66">
        <f t="shared" si="5"/>
        <v>24.08</v>
      </c>
      <c r="CY28" s="66">
        <f t="shared" si="5"/>
        <v>8.76</v>
      </c>
      <c r="CZ28" s="66">
        <f t="shared" si="5"/>
        <v>1.45</v>
      </c>
      <c r="DB28" s="64" t="str">
        <f t="shared" si="19"/>
        <v>SC</v>
      </c>
      <c r="DC28" s="65" t="str">
        <f t="shared" si="20"/>
        <v>Sunshine Coast</v>
      </c>
      <c r="DD28" s="66">
        <f t="shared" si="6"/>
        <v>8.84</v>
      </c>
      <c r="DE28" s="66">
        <f t="shared" si="6"/>
        <v>10.09</v>
      </c>
      <c r="DF28" s="66">
        <f t="shared" si="6"/>
        <v>10.84</v>
      </c>
      <c r="DG28" s="66">
        <f t="shared" si="6"/>
        <v>11.6</v>
      </c>
      <c r="DH28" s="66">
        <f t="shared" si="6"/>
        <v>12.47</v>
      </c>
      <c r="DI28" s="66">
        <f t="shared" si="6"/>
        <v>13.35</v>
      </c>
      <c r="DJ28" s="66">
        <f t="shared" si="6"/>
        <v>14.19</v>
      </c>
      <c r="DK28" s="66">
        <f t="shared" si="6"/>
        <v>16.8</v>
      </c>
      <c r="DL28" s="66">
        <f t="shared" si="6"/>
        <v>19.420000000000002</v>
      </c>
      <c r="DM28" s="66">
        <f t="shared" si="6"/>
        <v>24.64</v>
      </c>
      <c r="DN28" s="66">
        <f t="shared" si="6"/>
        <v>8.9599999999999991</v>
      </c>
      <c r="DO28" s="66">
        <f t="shared" si="6"/>
        <v>1.48</v>
      </c>
    </row>
    <row r="29" spans="1:119" ht="15.75" thickBot="1">
      <c r="A29" t="s">
        <v>65</v>
      </c>
      <c r="B29" t="s">
        <v>66</v>
      </c>
      <c r="C29">
        <v>13.52</v>
      </c>
      <c r="D29">
        <v>15.85</v>
      </c>
      <c r="E29">
        <v>17.25</v>
      </c>
      <c r="F29">
        <v>18.64</v>
      </c>
      <c r="G29">
        <v>20.29</v>
      </c>
      <c r="H29">
        <v>21.94</v>
      </c>
      <c r="I29">
        <v>23.54</v>
      </c>
      <c r="J29">
        <v>28.43</v>
      </c>
      <c r="K29">
        <v>33.32</v>
      </c>
      <c r="L29">
        <v>43.1</v>
      </c>
      <c r="M29">
        <v>13.76</v>
      </c>
      <c r="N29">
        <v>4.38</v>
      </c>
      <c r="P29" s="64" t="str">
        <f t="shared" si="7"/>
        <v>Q2</v>
      </c>
      <c r="Q29" s="65" t="str">
        <f t="shared" si="8"/>
        <v>QLD Country Near</v>
      </c>
      <c r="R29" s="66">
        <f t="shared" si="0"/>
        <v>13.22</v>
      </c>
      <c r="S29" s="66">
        <f t="shared" si="0"/>
        <v>15.49</v>
      </c>
      <c r="T29" s="66">
        <f t="shared" si="0"/>
        <v>16.860000000000003</v>
      </c>
      <c r="U29" s="66">
        <f t="shared" ref="U29:AC45" si="21">ROUNDUP(F29*(1+$R$4),2)</f>
        <v>18.220000000000002</v>
      </c>
      <c r="V29" s="66">
        <f t="shared" si="21"/>
        <v>19.830000000000002</v>
      </c>
      <c r="W29" s="66">
        <f t="shared" si="21"/>
        <v>21.450000000000003</v>
      </c>
      <c r="X29" s="66">
        <f t="shared" si="21"/>
        <v>23.01</v>
      </c>
      <c r="Y29" s="66">
        <f t="shared" si="21"/>
        <v>27.790000000000003</v>
      </c>
      <c r="Z29" s="66">
        <f t="shared" si="21"/>
        <v>32.57</v>
      </c>
      <c r="AA29" s="66">
        <f t="shared" si="21"/>
        <v>42.129999999999995</v>
      </c>
      <c r="AB29" s="66">
        <f t="shared" si="21"/>
        <v>13.45</v>
      </c>
      <c r="AC29" s="66">
        <f t="shared" si="21"/>
        <v>4.29</v>
      </c>
      <c r="AD29" s="71"/>
      <c r="AE29" s="64" t="str">
        <f t="shared" si="9"/>
        <v>Q2</v>
      </c>
      <c r="AF29" s="65" t="str">
        <f t="shared" si="10"/>
        <v>QLD Country Near</v>
      </c>
      <c r="AG29" s="66">
        <f t="shared" si="1"/>
        <v>13.52</v>
      </c>
      <c r="AH29" s="66">
        <f t="shared" si="1"/>
        <v>15.85</v>
      </c>
      <c r="AI29" s="66">
        <f t="shared" si="1"/>
        <v>17.25</v>
      </c>
      <c r="AJ29" s="66">
        <f t="shared" ref="AJ29:AR45" si="22">ROUNDUP(F29*(1+$AG$4),2)</f>
        <v>18.64</v>
      </c>
      <c r="AK29" s="66">
        <f t="shared" si="22"/>
        <v>20.29</v>
      </c>
      <c r="AL29" s="66">
        <f t="shared" si="22"/>
        <v>21.94</v>
      </c>
      <c r="AM29" s="66">
        <f t="shared" si="22"/>
        <v>23.54</v>
      </c>
      <c r="AN29" s="66">
        <f t="shared" si="22"/>
        <v>28.43</v>
      </c>
      <c r="AO29" s="66">
        <f t="shared" si="22"/>
        <v>33.32</v>
      </c>
      <c r="AP29" s="66">
        <f t="shared" si="22"/>
        <v>43.1</v>
      </c>
      <c r="AQ29" s="66">
        <f t="shared" si="22"/>
        <v>13.76</v>
      </c>
      <c r="AR29" s="66">
        <f t="shared" si="22"/>
        <v>4.38</v>
      </c>
      <c r="AT29" s="64" t="str">
        <f t="shared" si="11"/>
        <v>Q2</v>
      </c>
      <c r="AU29" s="65" t="str">
        <f t="shared" si="12"/>
        <v>QLD Country Near</v>
      </c>
      <c r="AV29" s="66">
        <f t="shared" si="2"/>
        <v>13.799999999999999</v>
      </c>
      <c r="AW29" s="66">
        <f t="shared" si="2"/>
        <v>16.170000000000002</v>
      </c>
      <c r="AX29" s="66">
        <f t="shared" si="2"/>
        <v>17.600000000000001</v>
      </c>
      <c r="AY29" s="66">
        <f t="shared" ref="AY29:BG45" si="23">ROUNDUP(F29*(1+$AV$4),2)</f>
        <v>19.020000000000003</v>
      </c>
      <c r="AZ29" s="66">
        <f t="shared" si="23"/>
        <v>20.700000000000003</v>
      </c>
      <c r="BA29" s="66">
        <f t="shared" si="23"/>
        <v>22.380000000000003</v>
      </c>
      <c r="BB29" s="66">
        <f t="shared" si="23"/>
        <v>24.020000000000003</v>
      </c>
      <c r="BC29" s="66">
        <f t="shared" si="23"/>
        <v>29</v>
      </c>
      <c r="BD29" s="66">
        <f t="shared" si="23"/>
        <v>33.989999999999995</v>
      </c>
      <c r="BE29" s="66">
        <f t="shared" si="23"/>
        <v>43.97</v>
      </c>
      <c r="BF29" s="66">
        <f t="shared" si="23"/>
        <v>14.04</v>
      </c>
      <c r="BG29" s="66">
        <f t="shared" si="23"/>
        <v>4.47</v>
      </c>
      <c r="BI29" s="64" t="str">
        <f t="shared" si="13"/>
        <v>Q2</v>
      </c>
      <c r="BJ29" s="65" t="str">
        <f t="shared" si="14"/>
        <v>QLD Country Near</v>
      </c>
      <c r="BK29" s="66">
        <f t="shared" si="3"/>
        <v>13.86</v>
      </c>
      <c r="BL29" s="66">
        <f t="shared" si="3"/>
        <v>16.25</v>
      </c>
      <c r="BM29" s="66">
        <f t="shared" si="3"/>
        <v>17.690000000000001</v>
      </c>
      <c r="BN29" s="66">
        <f t="shared" ref="BN29:BV45" si="24">ROUNDUP(F29*(1+$BK$4),2)</f>
        <v>19.110000000000003</v>
      </c>
      <c r="BO29" s="66">
        <f t="shared" si="24"/>
        <v>20.8</v>
      </c>
      <c r="BP29" s="66">
        <f t="shared" si="24"/>
        <v>22.490000000000002</v>
      </c>
      <c r="BQ29" s="66">
        <f t="shared" si="24"/>
        <v>24.130000000000003</v>
      </c>
      <c r="BR29" s="66">
        <f t="shared" si="24"/>
        <v>29.150000000000002</v>
      </c>
      <c r="BS29" s="66">
        <f t="shared" si="24"/>
        <v>34.159999999999997</v>
      </c>
      <c r="BT29" s="66">
        <f t="shared" si="24"/>
        <v>44.18</v>
      </c>
      <c r="BU29" s="66">
        <f t="shared" si="24"/>
        <v>14.11</v>
      </c>
      <c r="BV29" s="66">
        <f t="shared" si="24"/>
        <v>4.49</v>
      </c>
      <c r="BX29" s="64" t="str">
        <f t="shared" si="15"/>
        <v>Q2</v>
      </c>
      <c r="BY29" s="65" t="str">
        <f t="shared" si="16"/>
        <v>QLD Country Near</v>
      </c>
      <c r="BZ29" s="66">
        <f t="shared" si="4"/>
        <v>14.2</v>
      </c>
      <c r="CA29" s="66">
        <f t="shared" si="4"/>
        <v>16.650000000000002</v>
      </c>
      <c r="CB29" s="66">
        <f t="shared" si="4"/>
        <v>18.12</v>
      </c>
      <c r="CC29" s="66">
        <f t="shared" ref="CC29:CK45" si="25">ROUNDUP(F29*(1+$BZ$4),2)</f>
        <v>19.580000000000002</v>
      </c>
      <c r="CD29" s="66">
        <f t="shared" si="25"/>
        <v>21.310000000000002</v>
      </c>
      <c r="CE29" s="66">
        <f t="shared" si="25"/>
        <v>23.040000000000003</v>
      </c>
      <c r="CF29" s="66">
        <f t="shared" si="25"/>
        <v>24.720000000000002</v>
      </c>
      <c r="CG29" s="66">
        <f t="shared" si="25"/>
        <v>29.860000000000003</v>
      </c>
      <c r="CH29" s="66">
        <f t="shared" si="25"/>
        <v>34.989999999999995</v>
      </c>
      <c r="CI29" s="66">
        <f t="shared" si="25"/>
        <v>45.26</v>
      </c>
      <c r="CJ29" s="66">
        <f t="shared" si="25"/>
        <v>14.45</v>
      </c>
      <c r="CK29" s="66">
        <f t="shared" si="25"/>
        <v>4.5999999999999996</v>
      </c>
      <c r="CM29" s="64" t="str">
        <f t="shared" si="17"/>
        <v>Q2</v>
      </c>
      <c r="CN29" s="65" t="str">
        <f t="shared" si="18"/>
        <v>QLD Country Near</v>
      </c>
      <c r="CO29" s="66">
        <f t="shared" si="5"/>
        <v>14.54</v>
      </c>
      <c r="CP29" s="66">
        <f t="shared" si="5"/>
        <v>17.040000000000003</v>
      </c>
      <c r="CQ29" s="66">
        <f t="shared" si="5"/>
        <v>18.55</v>
      </c>
      <c r="CR29" s="66">
        <f t="shared" ref="CR29:CZ45" si="26">ROUNDUP(F29*(1+$CO$4),2)</f>
        <v>20.040000000000003</v>
      </c>
      <c r="CS29" s="66">
        <f t="shared" si="26"/>
        <v>21.82</v>
      </c>
      <c r="CT29" s="66">
        <f t="shared" si="26"/>
        <v>23.59</v>
      </c>
      <c r="CU29" s="66">
        <f t="shared" si="26"/>
        <v>25.310000000000002</v>
      </c>
      <c r="CV29" s="66">
        <f t="shared" si="26"/>
        <v>30.57</v>
      </c>
      <c r="CW29" s="66">
        <f t="shared" si="26"/>
        <v>35.82</v>
      </c>
      <c r="CX29" s="66">
        <f t="shared" si="26"/>
        <v>46.339999999999996</v>
      </c>
      <c r="CY29" s="66">
        <f t="shared" si="26"/>
        <v>14.799999999999999</v>
      </c>
      <c r="CZ29" s="66">
        <f t="shared" si="26"/>
        <v>4.71</v>
      </c>
      <c r="DB29" s="64" t="str">
        <f t="shared" si="19"/>
        <v>Q2</v>
      </c>
      <c r="DC29" s="65" t="str">
        <f t="shared" si="20"/>
        <v>QLD Country Near</v>
      </c>
      <c r="DD29" s="66">
        <f t="shared" si="6"/>
        <v>14.879999999999999</v>
      </c>
      <c r="DE29" s="66">
        <f t="shared" si="6"/>
        <v>17.440000000000001</v>
      </c>
      <c r="DF29" s="66">
        <f t="shared" si="6"/>
        <v>18.98</v>
      </c>
      <c r="DG29" s="66">
        <f t="shared" ref="DG29:DO45" si="27">ROUNDUP(F29*(1+$DD$4),2)</f>
        <v>20.51</v>
      </c>
      <c r="DH29" s="66">
        <f t="shared" si="27"/>
        <v>22.32</v>
      </c>
      <c r="DI29" s="66">
        <f t="shared" si="27"/>
        <v>24.14</v>
      </c>
      <c r="DJ29" s="66">
        <f t="shared" si="27"/>
        <v>25.900000000000002</v>
      </c>
      <c r="DK29" s="66">
        <f t="shared" si="27"/>
        <v>31.28</v>
      </c>
      <c r="DL29" s="66">
        <f t="shared" si="27"/>
        <v>36.659999999999997</v>
      </c>
      <c r="DM29" s="66">
        <f t="shared" si="27"/>
        <v>47.41</v>
      </c>
      <c r="DN29" s="66">
        <f t="shared" si="27"/>
        <v>15.14</v>
      </c>
      <c r="DO29" s="66">
        <f t="shared" si="27"/>
        <v>4.8199999999999994</v>
      </c>
    </row>
    <row r="30" spans="1:119" ht="15.75" thickBot="1">
      <c r="A30" t="s">
        <v>67</v>
      </c>
      <c r="B30" t="s">
        <v>68</v>
      </c>
      <c r="C30">
        <v>13.52</v>
      </c>
      <c r="D30">
        <v>15.85</v>
      </c>
      <c r="E30">
        <v>17.25</v>
      </c>
      <c r="F30">
        <v>18.64</v>
      </c>
      <c r="G30">
        <v>20.29</v>
      </c>
      <c r="H30">
        <v>21.94</v>
      </c>
      <c r="I30">
        <v>23.54</v>
      </c>
      <c r="J30">
        <v>28.43</v>
      </c>
      <c r="K30">
        <v>33.32</v>
      </c>
      <c r="L30">
        <v>43.1</v>
      </c>
      <c r="M30">
        <v>13.76</v>
      </c>
      <c r="N30">
        <v>4.38</v>
      </c>
      <c r="P30" s="64" t="str">
        <f t="shared" si="7"/>
        <v>Q3</v>
      </c>
      <c r="Q30" s="65" t="str">
        <f t="shared" si="8"/>
        <v>QLD Country Mid</v>
      </c>
      <c r="R30" s="66">
        <f t="shared" ref="R30:T45" si="28">ROUNDUP(C30*(1+$R$4),2)</f>
        <v>13.22</v>
      </c>
      <c r="S30" s="66">
        <f t="shared" si="28"/>
        <v>15.49</v>
      </c>
      <c r="T30" s="66">
        <f t="shared" si="28"/>
        <v>16.860000000000003</v>
      </c>
      <c r="U30" s="66">
        <f t="shared" si="21"/>
        <v>18.220000000000002</v>
      </c>
      <c r="V30" s="66">
        <f t="shared" si="21"/>
        <v>19.830000000000002</v>
      </c>
      <c r="W30" s="66">
        <f t="shared" si="21"/>
        <v>21.450000000000003</v>
      </c>
      <c r="X30" s="66">
        <f t="shared" si="21"/>
        <v>23.01</v>
      </c>
      <c r="Y30" s="66">
        <f t="shared" si="21"/>
        <v>27.790000000000003</v>
      </c>
      <c r="Z30" s="66">
        <f t="shared" si="21"/>
        <v>32.57</v>
      </c>
      <c r="AA30" s="66">
        <f t="shared" si="21"/>
        <v>42.129999999999995</v>
      </c>
      <c r="AB30" s="66">
        <f t="shared" si="21"/>
        <v>13.45</v>
      </c>
      <c r="AC30" s="66">
        <f t="shared" si="21"/>
        <v>4.29</v>
      </c>
      <c r="AD30" s="71"/>
      <c r="AE30" s="64" t="str">
        <f t="shared" si="9"/>
        <v>Q3</v>
      </c>
      <c r="AF30" s="65" t="str">
        <f t="shared" si="10"/>
        <v>QLD Country Mid</v>
      </c>
      <c r="AG30" s="66">
        <f t="shared" ref="AG30:AI45" si="29">ROUNDUP(C30*(1+$AG$4),2)</f>
        <v>13.52</v>
      </c>
      <c r="AH30" s="66">
        <f t="shared" si="29"/>
        <v>15.85</v>
      </c>
      <c r="AI30" s="66">
        <f t="shared" si="29"/>
        <v>17.25</v>
      </c>
      <c r="AJ30" s="66">
        <f t="shared" si="22"/>
        <v>18.64</v>
      </c>
      <c r="AK30" s="66">
        <f t="shared" si="22"/>
        <v>20.29</v>
      </c>
      <c r="AL30" s="66">
        <f t="shared" si="22"/>
        <v>21.94</v>
      </c>
      <c r="AM30" s="66">
        <f t="shared" si="22"/>
        <v>23.54</v>
      </c>
      <c r="AN30" s="66">
        <f t="shared" si="22"/>
        <v>28.43</v>
      </c>
      <c r="AO30" s="66">
        <f t="shared" si="22"/>
        <v>33.32</v>
      </c>
      <c r="AP30" s="66">
        <f t="shared" si="22"/>
        <v>43.1</v>
      </c>
      <c r="AQ30" s="66">
        <f t="shared" si="22"/>
        <v>13.76</v>
      </c>
      <c r="AR30" s="66">
        <f t="shared" si="22"/>
        <v>4.38</v>
      </c>
      <c r="AT30" s="64" t="str">
        <f t="shared" si="11"/>
        <v>Q3</v>
      </c>
      <c r="AU30" s="65" t="str">
        <f t="shared" si="12"/>
        <v>QLD Country Mid</v>
      </c>
      <c r="AV30" s="66">
        <f t="shared" ref="AV30:AX45" si="30">ROUNDUP(C30*(1+$AV$4),2)</f>
        <v>13.799999999999999</v>
      </c>
      <c r="AW30" s="66">
        <f t="shared" si="30"/>
        <v>16.170000000000002</v>
      </c>
      <c r="AX30" s="66">
        <f t="shared" si="30"/>
        <v>17.600000000000001</v>
      </c>
      <c r="AY30" s="66">
        <f t="shared" si="23"/>
        <v>19.020000000000003</v>
      </c>
      <c r="AZ30" s="66">
        <f t="shared" si="23"/>
        <v>20.700000000000003</v>
      </c>
      <c r="BA30" s="66">
        <f t="shared" si="23"/>
        <v>22.380000000000003</v>
      </c>
      <c r="BB30" s="66">
        <f t="shared" si="23"/>
        <v>24.020000000000003</v>
      </c>
      <c r="BC30" s="66">
        <f t="shared" si="23"/>
        <v>29</v>
      </c>
      <c r="BD30" s="66">
        <f t="shared" si="23"/>
        <v>33.989999999999995</v>
      </c>
      <c r="BE30" s="66">
        <f t="shared" si="23"/>
        <v>43.97</v>
      </c>
      <c r="BF30" s="66">
        <f t="shared" si="23"/>
        <v>14.04</v>
      </c>
      <c r="BG30" s="66">
        <f t="shared" si="23"/>
        <v>4.47</v>
      </c>
      <c r="BI30" s="64" t="str">
        <f t="shared" si="13"/>
        <v>Q3</v>
      </c>
      <c r="BJ30" s="65" t="str">
        <f t="shared" si="14"/>
        <v>QLD Country Mid</v>
      </c>
      <c r="BK30" s="66">
        <f t="shared" ref="BK30:BM45" si="31">ROUNDUP(C30*(1+$BK$4),2)</f>
        <v>13.86</v>
      </c>
      <c r="BL30" s="66">
        <f t="shared" si="31"/>
        <v>16.25</v>
      </c>
      <c r="BM30" s="66">
        <f t="shared" si="31"/>
        <v>17.690000000000001</v>
      </c>
      <c r="BN30" s="66">
        <f t="shared" si="24"/>
        <v>19.110000000000003</v>
      </c>
      <c r="BO30" s="66">
        <f t="shared" si="24"/>
        <v>20.8</v>
      </c>
      <c r="BP30" s="66">
        <f t="shared" si="24"/>
        <v>22.490000000000002</v>
      </c>
      <c r="BQ30" s="66">
        <f t="shared" si="24"/>
        <v>24.130000000000003</v>
      </c>
      <c r="BR30" s="66">
        <f t="shared" si="24"/>
        <v>29.150000000000002</v>
      </c>
      <c r="BS30" s="66">
        <f t="shared" si="24"/>
        <v>34.159999999999997</v>
      </c>
      <c r="BT30" s="66">
        <f t="shared" si="24"/>
        <v>44.18</v>
      </c>
      <c r="BU30" s="66">
        <f t="shared" si="24"/>
        <v>14.11</v>
      </c>
      <c r="BV30" s="66">
        <f t="shared" si="24"/>
        <v>4.49</v>
      </c>
      <c r="BX30" s="64" t="str">
        <f t="shared" si="15"/>
        <v>Q3</v>
      </c>
      <c r="BY30" s="65" t="str">
        <f t="shared" si="16"/>
        <v>QLD Country Mid</v>
      </c>
      <c r="BZ30" s="66">
        <f t="shared" ref="BZ30:CB45" si="32">ROUNDUP(C30*(1+$BZ$4),2)</f>
        <v>14.2</v>
      </c>
      <c r="CA30" s="66">
        <f t="shared" si="32"/>
        <v>16.650000000000002</v>
      </c>
      <c r="CB30" s="66">
        <f t="shared" si="32"/>
        <v>18.12</v>
      </c>
      <c r="CC30" s="66">
        <f t="shared" si="25"/>
        <v>19.580000000000002</v>
      </c>
      <c r="CD30" s="66">
        <f t="shared" si="25"/>
        <v>21.310000000000002</v>
      </c>
      <c r="CE30" s="66">
        <f t="shared" si="25"/>
        <v>23.040000000000003</v>
      </c>
      <c r="CF30" s="66">
        <f t="shared" si="25"/>
        <v>24.720000000000002</v>
      </c>
      <c r="CG30" s="66">
        <f t="shared" si="25"/>
        <v>29.860000000000003</v>
      </c>
      <c r="CH30" s="66">
        <f t="shared" si="25"/>
        <v>34.989999999999995</v>
      </c>
      <c r="CI30" s="66">
        <f t="shared" si="25"/>
        <v>45.26</v>
      </c>
      <c r="CJ30" s="66">
        <f t="shared" si="25"/>
        <v>14.45</v>
      </c>
      <c r="CK30" s="66">
        <f t="shared" si="25"/>
        <v>4.5999999999999996</v>
      </c>
      <c r="CM30" s="64" t="str">
        <f t="shared" si="17"/>
        <v>Q3</v>
      </c>
      <c r="CN30" s="65" t="str">
        <f t="shared" si="18"/>
        <v>QLD Country Mid</v>
      </c>
      <c r="CO30" s="66">
        <f t="shared" ref="CO30:CQ45" si="33">ROUNDUP(C30*(1+$CO$4),2)</f>
        <v>14.54</v>
      </c>
      <c r="CP30" s="66">
        <f t="shared" si="33"/>
        <v>17.040000000000003</v>
      </c>
      <c r="CQ30" s="66">
        <f t="shared" si="33"/>
        <v>18.55</v>
      </c>
      <c r="CR30" s="66">
        <f t="shared" si="26"/>
        <v>20.040000000000003</v>
      </c>
      <c r="CS30" s="66">
        <f t="shared" si="26"/>
        <v>21.82</v>
      </c>
      <c r="CT30" s="66">
        <f t="shared" si="26"/>
        <v>23.59</v>
      </c>
      <c r="CU30" s="66">
        <f t="shared" si="26"/>
        <v>25.310000000000002</v>
      </c>
      <c r="CV30" s="66">
        <f t="shared" si="26"/>
        <v>30.57</v>
      </c>
      <c r="CW30" s="66">
        <f t="shared" si="26"/>
        <v>35.82</v>
      </c>
      <c r="CX30" s="66">
        <f t="shared" si="26"/>
        <v>46.339999999999996</v>
      </c>
      <c r="CY30" s="66">
        <f t="shared" si="26"/>
        <v>14.799999999999999</v>
      </c>
      <c r="CZ30" s="66">
        <f t="shared" si="26"/>
        <v>4.71</v>
      </c>
      <c r="DB30" s="64" t="str">
        <f t="shared" si="19"/>
        <v>Q3</v>
      </c>
      <c r="DC30" s="65" t="str">
        <f t="shared" si="20"/>
        <v>QLD Country Mid</v>
      </c>
      <c r="DD30" s="66">
        <f t="shared" ref="DD30:DF45" si="34">ROUNDUP(C30*(1+$DD$4),2)</f>
        <v>14.879999999999999</v>
      </c>
      <c r="DE30" s="66">
        <f t="shared" si="34"/>
        <v>17.440000000000001</v>
      </c>
      <c r="DF30" s="66">
        <f t="shared" si="34"/>
        <v>18.98</v>
      </c>
      <c r="DG30" s="66">
        <f t="shared" si="27"/>
        <v>20.51</v>
      </c>
      <c r="DH30" s="66">
        <f t="shared" si="27"/>
        <v>22.32</v>
      </c>
      <c r="DI30" s="66">
        <f t="shared" si="27"/>
        <v>24.14</v>
      </c>
      <c r="DJ30" s="66">
        <f t="shared" si="27"/>
        <v>25.900000000000002</v>
      </c>
      <c r="DK30" s="66">
        <f t="shared" si="27"/>
        <v>31.28</v>
      </c>
      <c r="DL30" s="66">
        <f t="shared" si="27"/>
        <v>36.659999999999997</v>
      </c>
      <c r="DM30" s="66">
        <f t="shared" si="27"/>
        <v>47.41</v>
      </c>
      <c r="DN30" s="66">
        <f t="shared" si="27"/>
        <v>15.14</v>
      </c>
      <c r="DO30" s="66">
        <f t="shared" si="27"/>
        <v>4.8199999999999994</v>
      </c>
    </row>
    <row r="31" spans="1:119" ht="15.75" thickBot="1">
      <c r="A31" t="s">
        <v>69</v>
      </c>
      <c r="B31" t="s">
        <v>70</v>
      </c>
      <c r="C31">
        <v>13.52</v>
      </c>
      <c r="D31">
        <v>15.85</v>
      </c>
      <c r="E31">
        <v>17.25</v>
      </c>
      <c r="F31">
        <v>18.64</v>
      </c>
      <c r="G31">
        <v>20.29</v>
      </c>
      <c r="H31">
        <v>21.94</v>
      </c>
      <c r="I31">
        <v>23.54</v>
      </c>
      <c r="J31">
        <v>28.43</v>
      </c>
      <c r="K31">
        <v>33.32</v>
      </c>
      <c r="L31">
        <v>43.1</v>
      </c>
      <c r="M31">
        <v>13.76</v>
      </c>
      <c r="N31">
        <v>4.38</v>
      </c>
      <c r="P31" s="64" t="str">
        <f t="shared" si="7"/>
        <v>Q4</v>
      </c>
      <c r="Q31" s="65" t="str">
        <f t="shared" si="8"/>
        <v>QLD Country North</v>
      </c>
      <c r="R31" s="66">
        <f t="shared" si="28"/>
        <v>13.22</v>
      </c>
      <c r="S31" s="66">
        <f t="shared" si="28"/>
        <v>15.49</v>
      </c>
      <c r="T31" s="66">
        <f t="shared" si="28"/>
        <v>16.860000000000003</v>
      </c>
      <c r="U31" s="66">
        <f t="shared" si="21"/>
        <v>18.220000000000002</v>
      </c>
      <c r="V31" s="66">
        <f t="shared" si="21"/>
        <v>19.830000000000002</v>
      </c>
      <c r="W31" s="66">
        <f t="shared" si="21"/>
        <v>21.450000000000003</v>
      </c>
      <c r="X31" s="66">
        <f t="shared" si="21"/>
        <v>23.01</v>
      </c>
      <c r="Y31" s="66">
        <f t="shared" si="21"/>
        <v>27.790000000000003</v>
      </c>
      <c r="Z31" s="66">
        <f t="shared" si="21"/>
        <v>32.57</v>
      </c>
      <c r="AA31" s="66">
        <f t="shared" si="21"/>
        <v>42.129999999999995</v>
      </c>
      <c r="AB31" s="66">
        <f t="shared" si="21"/>
        <v>13.45</v>
      </c>
      <c r="AC31" s="66">
        <f t="shared" si="21"/>
        <v>4.29</v>
      </c>
      <c r="AD31" s="71"/>
      <c r="AE31" s="64" t="str">
        <f t="shared" si="9"/>
        <v>Q4</v>
      </c>
      <c r="AF31" s="65" t="str">
        <f t="shared" si="10"/>
        <v>QLD Country North</v>
      </c>
      <c r="AG31" s="66">
        <f t="shared" si="29"/>
        <v>13.52</v>
      </c>
      <c r="AH31" s="66">
        <f t="shared" si="29"/>
        <v>15.85</v>
      </c>
      <c r="AI31" s="66">
        <f t="shared" si="29"/>
        <v>17.25</v>
      </c>
      <c r="AJ31" s="66">
        <f t="shared" si="22"/>
        <v>18.64</v>
      </c>
      <c r="AK31" s="66">
        <f t="shared" si="22"/>
        <v>20.29</v>
      </c>
      <c r="AL31" s="66">
        <f t="shared" si="22"/>
        <v>21.94</v>
      </c>
      <c r="AM31" s="66">
        <f t="shared" si="22"/>
        <v>23.54</v>
      </c>
      <c r="AN31" s="66">
        <f t="shared" si="22"/>
        <v>28.43</v>
      </c>
      <c r="AO31" s="66">
        <f t="shared" si="22"/>
        <v>33.32</v>
      </c>
      <c r="AP31" s="66">
        <f t="shared" si="22"/>
        <v>43.1</v>
      </c>
      <c r="AQ31" s="66">
        <f t="shared" si="22"/>
        <v>13.76</v>
      </c>
      <c r="AR31" s="66">
        <f t="shared" si="22"/>
        <v>4.38</v>
      </c>
      <c r="AT31" s="64" t="str">
        <f t="shared" si="11"/>
        <v>Q4</v>
      </c>
      <c r="AU31" s="65" t="str">
        <f t="shared" si="12"/>
        <v>QLD Country North</v>
      </c>
      <c r="AV31" s="66">
        <f t="shared" si="30"/>
        <v>13.799999999999999</v>
      </c>
      <c r="AW31" s="66">
        <f t="shared" si="30"/>
        <v>16.170000000000002</v>
      </c>
      <c r="AX31" s="66">
        <f t="shared" si="30"/>
        <v>17.600000000000001</v>
      </c>
      <c r="AY31" s="66">
        <f t="shared" si="23"/>
        <v>19.020000000000003</v>
      </c>
      <c r="AZ31" s="66">
        <f t="shared" si="23"/>
        <v>20.700000000000003</v>
      </c>
      <c r="BA31" s="66">
        <f t="shared" si="23"/>
        <v>22.380000000000003</v>
      </c>
      <c r="BB31" s="66">
        <f t="shared" si="23"/>
        <v>24.020000000000003</v>
      </c>
      <c r="BC31" s="66">
        <f t="shared" si="23"/>
        <v>29</v>
      </c>
      <c r="BD31" s="66">
        <f t="shared" si="23"/>
        <v>33.989999999999995</v>
      </c>
      <c r="BE31" s="66">
        <f t="shared" si="23"/>
        <v>43.97</v>
      </c>
      <c r="BF31" s="66">
        <f t="shared" si="23"/>
        <v>14.04</v>
      </c>
      <c r="BG31" s="66">
        <f t="shared" si="23"/>
        <v>4.47</v>
      </c>
      <c r="BI31" s="64" t="str">
        <f t="shared" si="13"/>
        <v>Q4</v>
      </c>
      <c r="BJ31" s="65" t="str">
        <f t="shared" si="14"/>
        <v>QLD Country North</v>
      </c>
      <c r="BK31" s="66">
        <f t="shared" si="31"/>
        <v>13.86</v>
      </c>
      <c r="BL31" s="66">
        <f t="shared" si="31"/>
        <v>16.25</v>
      </c>
      <c r="BM31" s="66">
        <f t="shared" si="31"/>
        <v>17.690000000000001</v>
      </c>
      <c r="BN31" s="66">
        <f t="shared" si="24"/>
        <v>19.110000000000003</v>
      </c>
      <c r="BO31" s="66">
        <f t="shared" si="24"/>
        <v>20.8</v>
      </c>
      <c r="BP31" s="66">
        <f t="shared" si="24"/>
        <v>22.490000000000002</v>
      </c>
      <c r="BQ31" s="66">
        <f t="shared" si="24"/>
        <v>24.130000000000003</v>
      </c>
      <c r="BR31" s="66">
        <f t="shared" si="24"/>
        <v>29.150000000000002</v>
      </c>
      <c r="BS31" s="66">
        <f t="shared" si="24"/>
        <v>34.159999999999997</v>
      </c>
      <c r="BT31" s="66">
        <f t="shared" si="24"/>
        <v>44.18</v>
      </c>
      <c r="BU31" s="66">
        <f t="shared" si="24"/>
        <v>14.11</v>
      </c>
      <c r="BV31" s="66">
        <f t="shared" si="24"/>
        <v>4.49</v>
      </c>
      <c r="BX31" s="64" t="str">
        <f t="shared" si="15"/>
        <v>Q4</v>
      </c>
      <c r="BY31" s="65" t="str">
        <f t="shared" si="16"/>
        <v>QLD Country North</v>
      </c>
      <c r="BZ31" s="66">
        <f t="shared" si="32"/>
        <v>14.2</v>
      </c>
      <c r="CA31" s="66">
        <f t="shared" si="32"/>
        <v>16.650000000000002</v>
      </c>
      <c r="CB31" s="66">
        <f t="shared" si="32"/>
        <v>18.12</v>
      </c>
      <c r="CC31" s="66">
        <f t="shared" si="25"/>
        <v>19.580000000000002</v>
      </c>
      <c r="CD31" s="66">
        <f t="shared" si="25"/>
        <v>21.310000000000002</v>
      </c>
      <c r="CE31" s="66">
        <f t="shared" si="25"/>
        <v>23.040000000000003</v>
      </c>
      <c r="CF31" s="66">
        <f t="shared" si="25"/>
        <v>24.720000000000002</v>
      </c>
      <c r="CG31" s="66">
        <f t="shared" si="25"/>
        <v>29.860000000000003</v>
      </c>
      <c r="CH31" s="66">
        <f t="shared" si="25"/>
        <v>34.989999999999995</v>
      </c>
      <c r="CI31" s="66">
        <f t="shared" si="25"/>
        <v>45.26</v>
      </c>
      <c r="CJ31" s="66">
        <f t="shared" si="25"/>
        <v>14.45</v>
      </c>
      <c r="CK31" s="66">
        <f t="shared" si="25"/>
        <v>4.5999999999999996</v>
      </c>
      <c r="CM31" s="64" t="str">
        <f t="shared" si="17"/>
        <v>Q4</v>
      </c>
      <c r="CN31" s="65" t="str">
        <f t="shared" si="18"/>
        <v>QLD Country North</v>
      </c>
      <c r="CO31" s="66">
        <f t="shared" si="33"/>
        <v>14.54</v>
      </c>
      <c r="CP31" s="66">
        <f t="shared" si="33"/>
        <v>17.040000000000003</v>
      </c>
      <c r="CQ31" s="66">
        <f t="shared" si="33"/>
        <v>18.55</v>
      </c>
      <c r="CR31" s="66">
        <f t="shared" si="26"/>
        <v>20.040000000000003</v>
      </c>
      <c r="CS31" s="66">
        <f t="shared" si="26"/>
        <v>21.82</v>
      </c>
      <c r="CT31" s="66">
        <f t="shared" si="26"/>
        <v>23.59</v>
      </c>
      <c r="CU31" s="66">
        <f t="shared" si="26"/>
        <v>25.310000000000002</v>
      </c>
      <c r="CV31" s="66">
        <f t="shared" si="26"/>
        <v>30.57</v>
      </c>
      <c r="CW31" s="66">
        <f t="shared" si="26"/>
        <v>35.82</v>
      </c>
      <c r="CX31" s="66">
        <f t="shared" si="26"/>
        <v>46.339999999999996</v>
      </c>
      <c r="CY31" s="66">
        <f t="shared" si="26"/>
        <v>14.799999999999999</v>
      </c>
      <c r="CZ31" s="66">
        <f t="shared" si="26"/>
        <v>4.71</v>
      </c>
      <c r="DB31" s="64" t="str">
        <f t="shared" si="19"/>
        <v>Q4</v>
      </c>
      <c r="DC31" s="65" t="str">
        <f t="shared" si="20"/>
        <v>QLD Country North</v>
      </c>
      <c r="DD31" s="66">
        <f t="shared" si="34"/>
        <v>14.879999999999999</v>
      </c>
      <c r="DE31" s="66">
        <f t="shared" si="34"/>
        <v>17.440000000000001</v>
      </c>
      <c r="DF31" s="66">
        <f t="shared" si="34"/>
        <v>18.98</v>
      </c>
      <c r="DG31" s="66">
        <f t="shared" si="27"/>
        <v>20.51</v>
      </c>
      <c r="DH31" s="66">
        <f t="shared" si="27"/>
        <v>22.32</v>
      </c>
      <c r="DI31" s="66">
        <f t="shared" si="27"/>
        <v>24.14</v>
      </c>
      <c r="DJ31" s="66">
        <f t="shared" si="27"/>
        <v>25.900000000000002</v>
      </c>
      <c r="DK31" s="66">
        <f t="shared" si="27"/>
        <v>31.28</v>
      </c>
      <c r="DL31" s="66">
        <f t="shared" si="27"/>
        <v>36.659999999999997</v>
      </c>
      <c r="DM31" s="66">
        <f t="shared" si="27"/>
        <v>47.41</v>
      </c>
      <c r="DN31" s="66">
        <f t="shared" si="27"/>
        <v>15.14</v>
      </c>
      <c r="DO31" s="66">
        <f t="shared" si="27"/>
        <v>4.8199999999999994</v>
      </c>
    </row>
    <row r="32" spans="1:119" ht="15.75" thickBot="1">
      <c r="A32" t="s">
        <v>71</v>
      </c>
      <c r="B32" t="s">
        <v>72</v>
      </c>
      <c r="C32">
        <v>7.51</v>
      </c>
      <c r="D32">
        <v>8.43</v>
      </c>
      <c r="E32">
        <v>8.98</v>
      </c>
      <c r="F32">
        <v>9.5299999999999994</v>
      </c>
      <c r="G32">
        <v>10.18</v>
      </c>
      <c r="H32">
        <v>10.84</v>
      </c>
      <c r="I32">
        <v>11.5</v>
      </c>
      <c r="J32">
        <v>13.44</v>
      </c>
      <c r="K32">
        <v>15.38</v>
      </c>
      <c r="L32">
        <v>19.27</v>
      </c>
      <c r="M32">
        <v>7.61</v>
      </c>
      <c r="N32">
        <v>1.2</v>
      </c>
      <c r="P32" s="64" t="str">
        <f t="shared" si="7"/>
        <v>S0</v>
      </c>
      <c r="Q32" s="65" t="str">
        <f t="shared" si="8"/>
        <v>Adelaide Metro</v>
      </c>
      <c r="R32" s="66">
        <f t="shared" si="28"/>
        <v>7.34</v>
      </c>
      <c r="S32" s="66">
        <f t="shared" si="28"/>
        <v>8.24</v>
      </c>
      <c r="T32" s="66">
        <f t="shared" si="28"/>
        <v>8.7799999999999994</v>
      </c>
      <c r="U32" s="66">
        <f t="shared" si="21"/>
        <v>9.32</v>
      </c>
      <c r="V32" s="66">
        <f t="shared" si="21"/>
        <v>9.9499999999999993</v>
      </c>
      <c r="W32" s="66">
        <f t="shared" si="21"/>
        <v>10.6</v>
      </c>
      <c r="X32" s="66">
        <f t="shared" si="21"/>
        <v>11.24</v>
      </c>
      <c r="Y32" s="66">
        <f t="shared" si="21"/>
        <v>13.14</v>
      </c>
      <c r="Z32" s="66">
        <f t="shared" si="21"/>
        <v>15.04</v>
      </c>
      <c r="AA32" s="66">
        <f t="shared" si="21"/>
        <v>18.84</v>
      </c>
      <c r="AB32" s="66">
        <f t="shared" si="21"/>
        <v>7.4399999999999995</v>
      </c>
      <c r="AC32" s="66">
        <f t="shared" si="21"/>
        <v>1.18</v>
      </c>
      <c r="AD32" s="71"/>
      <c r="AE32" s="64" t="str">
        <f t="shared" si="9"/>
        <v>S0</v>
      </c>
      <c r="AF32" s="65" t="str">
        <f t="shared" si="10"/>
        <v>Adelaide Metro</v>
      </c>
      <c r="AG32" s="66">
        <f t="shared" si="29"/>
        <v>7.51</v>
      </c>
      <c r="AH32" s="66">
        <f t="shared" si="29"/>
        <v>8.43</v>
      </c>
      <c r="AI32" s="66">
        <f t="shared" si="29"/>
        <v>8.98</v>
      </c>
      <c r="AJ32" s="66">
        <f t="shared" si="22"/>
        <v>9.5299999999999994</v>
      </c>
      <c r="AK32" s="66">
        <f t="shared" si="22"/>
        <v>10.18</v>
      </c>
      <c r="AL32" s="66">
        <f t="shared" si="22"/>
        <v>10.84</v>
      </c>
      <c r="AM32" s="66">
        <f t="shared" si="22"/>
        <v>11.5</v>
      </c>
      <c r="AN32" s="66">
        <f t="shared" si="22"/>
        <v>13.44</v>
      </c>
      <c r="AO32" s="66">
        <f t="shared" si="22"/>
        <v>15.38</v>
      </c>
      <c r="AP32" s="66">
        <f t="shared" si="22"/>
        <v>19.27</v>
      </c>
      <c r="AQ32" s="66">
        <f t="shared" si="22"/>
        <v>7.61</v>
      </c>
      <c r="AR32" s="66">
        <f t="shared" si="22"/>
        <v>1.2</v>
      </c>
      <c r="AT32" s="64" t="str">
        <f t="shared" si="11"/>
        <v>S0</v>
      </c>
      <c r="AU32" s="65" t="str">
        <f t="shared" si="12"/>
        <v>Adelaide Metro</v>
      </c>
      <c r="AV32" s="66">
        <f t="shared" si="30"/>
        <v>7.67</v>
      </c>
      <c r="AW32" s="66">
        <f t="shared" si="30"/>
        <v>8.6</v>
      </c>
      <c r="AX32" s="66">
        <f t="shared" si="30"/>
        <v>9.16</v>
      </c>
      <c r="AY32" s="66">
        <f t="shared" si="23"/>
        <v>9.73</v>
      </c>
      <c r="AZ32" s="66">
        <f t="shared" si="23"/>
        <v>10.39</v>
      </c>
      <c r="BA32" s="66">
        <f t="shared" si="23"/>
        <v>11.06</v>
      </c>
      <c r="BB32" s="66">
        <f t="shared" si="23"/>
        <v>11.73</v>
      </c>
      <c r="BC32" s="66">
        <f t="shared" si="23"/>
        <v>13.709999999999999</v>
      </c>
      <c r="BD32" s="66">
        <f t="shared" si="23"/>
        <v>15.69</v>
      </c>
      <c r="BE32" s="66">
        <f t="shared" si="23"/>
        <v>19.66</v>
      </c>
      <c r="BF32" s="66">
        <f t="shared" si="23"/>
        <v>7.77</v>
      </c>
      <c r="BG32" s="66">
        <f t="shared" si="23"/>
        <v>1.23</v>
      </c>
      <c r="BI32" s="64" t="str">
        <f t="shared" si="13"/>
        <v>S0</v>
      </c>
      <c r="BJ32" s="65" t="str">
        <f t="shared" si="14"/>
        <v>Adelaide Metro</v>
      </c>
      <c r="BK32" s="66">
        <f t="shared" si="31"/>
        <v>7.7</v>
      </c>
      <c r="BL32" s="66">
        <f t="shared" si="31"/>
        <v>8.65</v>
      </c>
      <c r="BM32" s="66">
        <f t="shared" si="31"/>
        <v>9.2099999999999991</v>
      </c>
      <c r="BN32" s="66">
        <f t="shared" si="24"/>
        <v>9.77</v>
      </c>
      <c r="BO32" s="66">
        <f t="shared" si="24"/>
        <v>10.44</v>
      </c>
      <c r="BP32" s="66">
        <f t="shared" si="24"/>
        <v>11.12</v>
      </c>
      <c r="BQ32" s="66">
        <f t="shared" si="24"/>
        <v>11.79</v>
      </c>
      <c r="BR32" s="66">
        <f t="shared" si="24"/>
        <v>13.78</v>
      </c>
      <c r="BS32" s="66">
        <f t="shared" si="24"/>
        <v>15.77</v>
      </c>
      <c r="BT32" s="66">
        <f t="shared" si="24"/>
        <v>19.760000000000002</v>
      </c>
      <c r="BU32" s="66">
        <f t="shared" si="24"/>
        <v>7.81</v>
      </c>
      <c r="BV32" s="66">
        <f t="shared" si="24"/>
        <v>1.23</v>
      </c>
      <c r="BX32" s="64" t="str">
        <f t="shared" si="15"/>
        <v>S0</v>
      </c>
      <c r="BY32" s="65" t="str">
        <f t="shared" si="16"/>
        <v>Adelaide Metro</v>
      </c>
      <c r="BZ32" s="66">
        <f t="shared" si="32"/>
        <v>7.89</v>
      </c>
      <c r="CA32" s="66">
        <f t="shared" si="32"/>
        <v>8.86</v>
      </c>
      <c r="CB32" s="66">
        <f t="shared" si="32"/>
        <v>9.43</v>
      </c>
      <c r="CC32" s="66">
        <f t="shared" si="25"/>
        <v>10.01</v>
      </c>
      <c r="CD32" s="66">
        <f t="shared" si="25"/>
        <v>10.69</v>
      </c>
      <c r="CE32" s="66">
        <f t="shared" si="25"/>
        <v>11.39</v>
      </c>
      <c r="CF32" s="66">
        <f t="shared" si="25"/>
        <v>12.08</v>
      </c>
      <c r="CG32" s="66">
        <f t="shared" si="25"/>
        <v>14.12</v>
      </c>
      <c r="CH32" s="66">
        <f t="shared" si="25"/>
        <v>16.150000000000002</v>
      </c>
      <c r="CI32" s="66">
        <f t="shared" si="25"/>
        <v>20.240000000000002</v>
      </c>
      <c r="CJ32" s="66">
        <f t="shared" si="25"/>
        <v>8</v>
      </c>
      <c r="CK32" s="66">
        <f t="shared" si="25"/>
        <v>1.26</v>
      </c>
      <c r="CM32" s="64" t="str">
        <f t="shared" si="17"/>
        <v>S0</v>
      </c>
      <c r="CN32" s="65" t="str">
        <f t="shared" si="18"/>
        <v>Adelaide Metro</v>
      </c>
      <c r="CO32" s="66">
        <f t="shared" si="33"/>
        <v>8.08</v>
      </c>
      <c r="CP32" s="66">
        <f t="shared" si="33"/>
        <v>9.07</v>
      </c>
      <c r="CQ32" s="66">
        <f t="shared" si="33"/>
        <v>9.66</v>
      </c>
      <c r="CR32" s="66">
        <f t="shared" si="26"/>
        <v>10.25</v>
      </c>
      <c r="CS32" s="66">
        <f t="shared" si="26"/>
        <v>10.95</v>
      </c>
      <c r="CT32" s="66">
        <f t="shared" si="26"/>
        <v>11.66</v>
      </c>
      <c r="CU32" s="66">
        <f t="shared" si="26"/>
        <v>12.37</v>
      </c>
      <c r="CV32" s="66">
        <f t="shared" si="26"/>
        <v>14.45</v>
      </c>
      <c r="CW32" s="66">
        <f t="shared" si="26"/>
        <v>16.540000000000003</v>
      </c>
      <c r="CX32" s="66">
        <f t="shared" si="26"/>
        <v>20.720000000000002</v>
      </c>
      <c r="CY32" s="66">
        <f t="shared" si="26"/>
        <v>8.19</v>
      </c>
      <c r="CZ32" s="66">
        <f t="shared" si="26"/>
        <v>1.29</v>
      </c>
      <c r="DB32" s="64" t="str">
        <f t="shared" si="19"/>
        <v>S0</v>
      </c>
      <c r="DC32" s="65" t="str">
        <f t="shared" si="20"/>
        <v>Adelaide Metro</v>
      </c>
      <c r="DD32" s="66">
        <f t="shared" si="34"/>
        <v>8.27</v>
      </c>
      <c r="DE32" s="66">
        <f t="shared" si="34"/>
        <v>9.2799999999999994</v>
      </c>
      <c r="DF32" s="66">
        <f t="shared" si="34"/>
        <v>9.879999999999999</v>
      </c>
      <c r="DG32" s="66">
        <f t="shared" si="27"/>
        <v>10.49</v>
      </c>
      <c r="DH32" s="66">
        <f t="shared" si="27"/>
        <v>11.2</v>
      </c>
      <c r="DI32" s="66">
        <f t="shared" si="27"/>
        <v>11.93</v>
      </c>
      <c r="DJ32" s="66">
        <f t="shared" si="27"/>
        <v>12.65</v>
      </c>
      <c r="DK32" s="66">
        <f t="shared" si="27"/>
        <v>14.79</v>
      </c>
      <c r="DL32" s="66">
        <f t="shared" si="27"/>
        <v>16.920000000000002</v>
      </c>
      <c r="DM32" s="66">
        <f t="shared" si="27"/>
        <v>21.200000000000003</v>
      </c>
      <c r="DN32" s="66">
        <f t="shared" si="27"/>
        <v>8.379999999999999</v>
      </c>
      <c r="DO32" s="66">
        <f t="shared" si="27"/>
        <v>1.32</v>
      </c>
    </row>
    <row r="33" spans="1:119" ht="15.75" thickBot="1">
      <c r="A33" t="s">
        <v>73</v>
      </c>
      <c r="B33" t="s">
        <v>74</v>
      </c>
      <c r="C33">
        <v>8.0299999999999994</v>
      </c>
      <c r="D33">
        <v>9.17</v>
      </c>
      <c r="E33">
        <v>9.85</v>
      </c>
      <c r="F33">
        <v>10.54</v>
      </c>
      <c r="G33">
        <v>11.33</v>
      </c>
      <c r="H33">
        <v>12.13</v>
      </c>
      <c r="I33">
        <v>12.9</v>
      </c>
      <c r="J33">
        <v>15.27</v>
      </c>
      <c r="K33">
        <v>17.649999999999999</v>
      </c>
      <c r="L33">
        <v>22.4</v>
      </c>
      <c r="M33">
        <v>8.14</v>
      </c>
      <c r="N33">
        <v>1.34</v>
      </c>
      <c r="P33" s="64" t="str">
        <f t="shared" si="7"/>
        <v>S1</v>
      </c>
      <c r="Q33" s="65" t="str">
        <f t="shared" si="8"/>
        <v>Adelaide</v>
      </c>
      <c r="R33" s="66">
        <f t="shared" si="28"/>
        <v>7.85</v>
      </c>
      <c r="S33" s="66">
        <f t="shared" si="28"/>
        <v>8.9700000000000006</v>
      </c>
      <c r="T33" s="66">
        <f t="shared" si="28"/>
        <v>9.629999999999999</v>
      </c>
      <c r="U33" s="66">
        <f t="shared" si="21"/>
        <v>10.31</v>
      </c>
      <c r="V33" s="66">
        <f t="shared" si="21"/>
        <v>11.08</v>
      </c>
      <c r="W33" s="66">
        <f t="shared" si="21"/>
        <v>11.86</v>
      </c>
      <c r="X33" s="66">
        <f t="shared" si="21"/>
        <v>12.61</v>
      </c>
      <c r="Y33" s="66">
        <f t="shared" si="21"/>
        <v>14.93</v>
      </c>
      <c r="Z33" s="66">
        <f t="shared" si="21"/>
        <v>17.25</v>
      </c>
      <c r="AA33" s="66">
        <f t="shared" si="21"/>
        <v>21.900000000000002</v>
      </c>
      <c r="AB33" s="66">
        <f t="shared" si="21"/>
        <v>7.96</v>
      </c>
      <c r="AC33" s="66">
        <f t="shared" si="21"/>
        <v>1.31</v>
      </c>
      <c r="AD33" s="71"/>
      <c r="AE33" s="64" t="str">
        <f t="shared" si="9"/>
        <v>S1</v>
      </c>
      <c r="AF33" s="65" t="str">
        <f t="shared" si="10"/>
        <v>Adelaide</v>
      </c>
      <c r="AG33" s="66">
        <f t="shared" si="29"/>
        <v>8.0299999999999994</v>
      </c>
      <c r="AH33" s="66">
        <f t="shared" si="29"/>
        <v>9.17</v>
      </c>
      <c r="AI33" s="66">
        <f t="shared" si="29"/>
        <v>9.85</v>
      </c>
      <c r="AJ33" s="66">
        <f t="shared" si="22"/>
        <v>10.54</v>
      </c>
      <c r="AK33" s="66">
        <f t="shared" si="22"/>
        <v>11.33</v>
      </c>
      <c r="AL33" s="66">
        <f t="shared" si="22"/>
        <v>12.13</v>
      </c>
      <c r="AM33" s="66">
        <f t="shared" si="22"/>
        <v>12.9</v>
      </c>
      <c r="AN33" s="66">
        <f t="shared" si="22"/>
        <v>15.27</v>
      </c>
      <c r="AO33" s="66">
        <f t="shared" si="22"/>
        <v>17.649999999999999</v>
      </c>
      <c r="AP33" s="66">
        <f t="shared" si="22"/>
        <v>22.4</v>
      </c>
      <c r="AQ33" s="66">
        <f t="shared" si="22"/>
        <v>8.14</v>
      </c>
      <c r="AR33" s="66">
        <f t="shared" si="22"/>
        <v>1.34</v>
      </c>
      <c r="AT33" s="64" t="str">
        <f t="shared" si="11"/>
        <v>S1</v>
      </c>
      <c r="AU33" s="65" t="str">
        <f t="shared" si="12"/>
        <v>Adelaide</v>
      </c>
      <c r="AV33" s="66">
        <f t="shared" si="30"/>
        <v>8.1999999999999993</v>
      </c>
      <c r="AW33" s="66">
        <f t="shared" si="30"/>
        <v>9.36</v>
      </c>
      <c r="AX33" s="66">
        <f t="shared" si="30"/>
        <v>10.049999999999999</v>
      </c>
      <c r="AY33" s="66">
        <f t="shared" si="23"/>
        <v>10.76</v>
      </c>
      <c r="AZ33" s="66">
        <f t="shared" si="23"/>
        <v>11.56</v>
      </c>
      <c r="BA33" s="66">
        <f t="shared" si="23"/>
        <v>12.379999999999999</v>
      </c>
      <c r="BB33" s="66">
        <f t="shared" si="23"/>
        <v>13.16</v>
      </c>
      <c r="BC33" s="66">
        <f t="shared" si="23"/>
        <v>15.58</v>
      </c>
      <c r="BD33" s="66">
        <f t="shared" si="23"/>
        <v>18.010000000000002</v>
      </c>
      <c r="BE33" s="66">
        <f t="shared" si="23"/>
        <v>22.85</v>
      </c>
      <c r="BF33" s="66">
        <f t="shared" si="23"/>
        <v>8.31</v>
      </c>
      <c r="BG33" s="66">
        <f t="shared" si="23"/>
        <v>1.37</v>
      </c>
      <c r="BI33" s="64" t="str">
        <f t="shared" si="13"/>
        <v>S1</v>
      </c>
      <c r="BJ33" s="65" t="str">
        <f t="shared" si="14"/>
        <v>Adelaide</v>
      </c>
      <c r="BK33" s="66">
        <f t="shared" si="31"/>
        <v>8.24</v>
      </c>
      <c r="BL33" s="66">
        <f t="shared" si="31"/>
        <v>9.4</v>
      </c>
      <c r="BM33" s="66">
        <f t="shared" si="31"/>
        <v>10.1</v>
      </c>
      <c r="BN33" s="66">
        <f t="shared" si="24"/>
        <v>10.81</v>
      </c>
      <c r="BO33" s="66">
        <f t="shared" si="24"/>
        <v>11.62</v>
      </c>
      <c r="BP33" s="66">
        <f t="shared" si="24"/>
        <v>12.44</v>
      </c>
      <c r="BQ33" s="66">
        <f t="shared" si="24"/>
        <v>13.23</v>
      </c>
      <c r="BR33" s="66">
        <f t="shared" si="24"/>
        <v>15.66</v>
      </c>
      <c r="BS33" s="66">
        <f t="shared" si="24"/>
        <v>18.100000000000001</v>
      </c>
      <c r="BT33" s="66">
        <f t="shared" si="24"/>
        <v>22.96</v>
      </c>
      <c r="BU33" s="66">
        <f t="shared" si="24"/>
        <v>8.35</v>
      </c>
      <c r="BV33" s="66">
        <f t="shared" si="24"/>
        <v>1.3800000000000001</v>
      </c>
      <c r="BX33" s="64" t="str">
        <f t="shared" si="15"/>
        <v>S1</v>
      </c>
      <c r="BY33" s="65" t="str">
        <f t="shared" si="16"/>
        <v>Adelaide</v>
      </c>
      <c r="BZ33" s="66">
        <f t="shared" si="32"/>
        <v>8.44</v>
      </c>
      <c r="CA33" s="66">
        <f t="shared" si="32"/>
        <v>9.629999999999999</v>
      </c>
      <c r="CB33" s="66">
        <f t="shared" si="32"/>
        <v>10.35</v>
      </c>
      <c r="CC33" s="66">
        <f t="shared" si="25"/>
        <v>11.07</v>
      </c>
      <c r="CD33" s="66">
        <f t="shared" si="25"/>
        <v>11.9</v>
      </c>
      <c r="CE33" s="66">
        <f t="shared" si="25"/>
        <v>12.74</v>
      </c>
      <c r="CF33" s="66">
        <f t="shared" si="25"/>
        <v>13.549999999999999</v>
      </c>
      <c r="CG33" s="66">
        <f t="shared" si="25"/>
        <v>16.040000000000003</v>
      </c>
      <c r="CH33" s="66">
        <f t="shared" si="25"/>
        <v>18.540000000000003</v>
      </c>
      <c r="CI33" s="66">
        <f t="shared" si="25"/>
        <v>23.52</v>
      </c>
      <c r="CJ33" s="66">
        <f t="shared" si="25"/>
        <v>8.5499999999999989</v>
      </c>
      <c r="CK33" s="66">
        <f t="shared" si="25"/>
        <v>1.41</v>
      </c>
      <c r="CM33" s="64" t="str">
        <f t="shared" si="17"/>
        <v>S1</v>
      </c>
      <c r="CN33" s="65" t="str">
        <f t="shared" si="18"/>
        <v>Adelaide</v>
      </c>
      <c r="CO33" s="66">
        <f t="shared" si="33"/>
        <v>8.64</v>
      </c>
      <c r="CP33" s="66">
        <f t="shared" si="33"/>
        <v>9.86</v>
      </c>
      <c r="CQ33" s="66">
        <f t="shared" si="33"/>
        <v>10.59</v>
      </c>
      <c r="CR33" s="66">
        <f t="shared" si="26"/>
        <v>11.34</v>
      </c>
      <c r="CS33" s="66">
        <f t="shared" si="26"/>
        <v>12.18</v>
      </c>
      <c r="CT33" s="66">
        <f t="shared" si="26"/>
        <v>13.04</v>
      </c>
      <c r="CU33" s="66">
        <f t="shared" si="26"/>
        <v>13.87</v>
      </c>
      <c r="CV33" s="66">
        <f t="shared" si="26"/>
        <v>16.420000000000002</v>
      </c>
      <c r="CW33" s="66">
        <f t="shared" si="26"/>
        <v>18.98</v>
      </c>
      <c r="CX33" s="66">
        <f t="shared" si="26"/>
        <v>24.08</v>
      </c>
      <c r="CY33" s="66">
        <f t="shared" si="26"/>
        <v>8.76</v>
      </c>
      <c r="CZ33" s="66">
        <f t="shared" si="26"/>
        <v>1.45</v>
      </c>
      <c r="DB33" s="64" t="str">
        <f t="shared" si="19"/>
        <v>S1</v>
      </c>
      <c r="DC33" s="65" t="str">
        <f t="shared" si="20"/>
        <v>Adelaide</v>
      </c>
      <c r="DD33" s="66">
        <f t="shared" si="34"/>
        <v>8.84</v>
      </c>
      <c r="DE33" s="66">
        <f t="shared" si="34"/>
        <v>10.09</v>
      </c>
      <c r="DF33" s="66">
        <f t="shared" si="34"/>
        <v>10.84</v>
      </c>
      <c r="DG33" s="66">
        <f t="shared" si="27"/>
        <v>11.6</v>
      </c>
      <c r="DH33" s="66">
        <f t="shared" si="27"/>
        <v>12.47</v>
      </c>
      <c r="DI33" s="66">
        <f t="shared" si="27"/>
        <v>13.35</v>
      </c>
      <c r="DJ33" s="66">
        <f t="shared" si="27"/>
        <v>14.19</v>
      </c>
      <c r="DK33" s="66">
        <f t="shared" si="27"/>
        <v>16.8</v>
      </c>
      <c r="DL33" s="66">
        <f t="shared" si="27"/>
        <v>19.420000000000002</v>
      </c>
      <c r="DM33" s="66">
        <f t="shared" si="27"/>
        <v>24.64</v>
      </c>
      <c r="DN33" s="66">
        <f t="shared" si="27"/>
        <v>8.9599999999999991</v>
      </c>
      <c r="DO33" s="66">
        <f t="shared" si="27"/>
        <v>1.48</v>
      </c>
    </row>
    <row r="34" spans="1:119" ht="15.75" thickBot="1">
      <c r="A34" t="s">
        <v>75</v>
      </c>
      <c r="B34" t="s">
        <v>76</v>
      </c>
      <c r="C34">
        <v>13.52</v>
      </c>
      <c r="D34">
        <v>15.85</v>
      </c>
      <c r="E34">
        <v>17.25</v>
      </c>
      <c r="F34">
        <v>18.64</v>
      </c>
      <c r="G34">
        <v>20.29</v>
      </c>
      <c r="H34">
        <v>21.94</v>
      </c>
      <c r="I34">
        <v>23.54</v>
      </c>
      <c r="J34">
        <v>28.43</v>
      </c>
      <c r="K34">
        <v>33.32</v>
      </c>
      <c r="L34">
        <v>43.1</v>
      </c>
      <c r="M34">
        <v>13.76</v>
      </c>
      <c r="N34">
        <v>4.38</v>
      </c>
      <c r="P34" s="64" t="str">
        <f t="shared" si="7"/>
        <v>S2</v>
      </c>
      <c r="Q34" s="65" t="str">
        <f t="shared" si="8"/>
        <v>SA Country</v>
      </c>
      <c r="R34" s="66">
        <f t="shared" si="28"/>
        <v>13.22</v>
      </c>
      <c r="S34" s="66">
        <f t="shared" si="28"/>
        <v>15.49</v>
      </c>
      <c r="T34" s="66">
        <f t="shared" si="28"/>
        <v>16.860000000000003</v>
      </c>
      <c r="U34" s="66">
        <f t="shared" si="21"/>
        <v>18.220000000000002</v>
      </c>
      <c r="V34" s="66">
        <f t="shared" si="21"/>
        <v>19.830000000000002</v>
      </c>
      <c r="W34" s="66">
        <f t="shared" si="21"/>
        <v>21.450000000000003</v>
      </c>
      <c r="X34" s="66">
        <f t="shared" si="21"/>
        <v>23.01</v>
      </c>
      <c r="Y34" s="66">
        <f t="shared" si="21"/>
        <v>27.790000000000003</v>
      </c>
      <c r="Z34" s="66">
        <f t="shared" si="21"/>
        <v>32.57</v>
      </c>
      <c r="AA34" s="66">
        <f t="shared" si="21"/>
        <v>42.129999999999995</v>
      </c>
      <c r="AB34" s="66">
        <f t="shared" si="21"/>
        <v>13.45</v>
      </c>
      <c r="AC34" s="66">
        <f t="shared" si="21"/>
        <v>4.29</v>
      </c>
      <c r="AD34" s="71"/>
      <c r="AE34" s="64" t="str">
        <f t="shared" si="9"/>
        <v>S2</v>
      </c>
      <c r="AF34" s="65" t="str">
        <f t="shared" si="10"/>
        <v>SA Country</v>
      </c>
      <c r="AG34" s="66">
        <f t="shared" si="29"/>
        <v>13.52</v>
      </c>
      <c r="AH34" s="66">
        <f t="shared" si="29"/>
        <v>15.85</v>
      </c>
      <c r="AI34" s="66">
        <f t="shared" si="29"/>
        <v>17.25</v>
      </c>
      <c r="AJ34" s="66">
        <f t="shared" si="22"/>
        <v>18.64</v>
      </c>
      <c r="AK34" s="66">
        <f t="shared" si="22"/>
        <v>20.29</v>
      </c>
      <c r="AL34" s="66">
        <f t="shared" si="22"/>
        <v>21.94</v>
      </c>
      <c r="AM34" s="66">
        <f t="shared" si="22"/>
        <v>23.54</v>
      </c>
      <c r="AN34" s="66">
        <f t="shared" si="22"/>
        <v>28.43</v>
      </c>
      <c r="AO34" s="66">
        <f t="shared" si="22"/>
        <v>33.32</v>
      </c>
      <c r="AP34" s="66">
        <f t="shared" si="22"/>
        <v>43.1</v>
      </c>
      <c r="AQ34" s="66">
        <f t="shared" si="22"/>
        <v>13.76</v>
      </c>
      <c r="AR34" s="66">
        <f t="shared" si="22"/>
        <v>4.38</v>
      </c>
      <c r="AT34" s="64" t="str">
        <f t="shared" si="11"/>
        <v>S2</v>
      </c>
      <c r="AU34" s="65" t="str">
        <f t="shared" si="12"/>
        <v>SA Country</v>
      </c>
      <c r="AV34" s="66">
        <f t="shared" si="30"/>
        <v>13.799999999999999</v>
      </c>
      <c r="AW34" s="66">
        <f t="shared" si="30"/>
        <v>16.170000000000002</v>
      </c>
      <c r="AX34" s="66">
        <f t="shared" si="30"/>
        <v>17.600000000000001</v>
      </c>
      <c r="AY34" s="66">
        <f t="shared" si="23"/>
        <v>19.020000000000003</v>
      </c>
      <c r="AZ34" s="66">
        <f t="shared" si="23"/>
        <v>20.700000000000003</v>
      </c>
      <c r="BA34" s="66">
        <f t="shared" si="23"/>
        <v>22.380000000000003</v>
      </c>
      <c r="BB34" s="66">
        <f t="shared" si="23"/>
        <v>24.020000000000003</v>
      </c>
      <c r="BC34" s="66">
        <f t="shared" si="23"/>
        <v>29</v>
      </c>
      <c r="BD34" s="66">
        <f t="shared" si="23"/>
        <v>33.989999999999995</v>
      </c>
      <c r="BE34" s="66">
        <f t="shared" si="23"/>
        <v>43.97</v>
      </c>
      <c r="BF34" s="66">
        <f t="shared" si="23"/>
        <v>14.04</v>
      </c>
      <c r="BG34" s="66">
        <f t="shared" si="23"/>
        <v>4.47</v>
      </c>
      <c r="BI34" s="64" t="str">
        <f t="shared" si="13"/>
        <v>S2</v>
      </c>
      <c r="BJ34" s="65" t="str">
        <f t="shared" si="14"/>
        <v>SA Country</v>
      </c>
      <c r="BK34" s="66">
        <f t="shared" si="31"/>
        <v>13.86</v>
      </c>
      <c r="BL34" s="66">
        <f t="shared" si="31"/>
        <v>16.25</v>
      </c>
      <c r="BM34" s="66">
        <f t="shared" si="31"/>
        <v>17.690000000000001</v>
      </c>
      <c r="BN34" s="66">
        <f t="shared" si="24"/>
        <v>19.110000000000003</v>
      </c>
      <c r="BO34" s="66">
        <f t="shared" si="24"/>
        <v>20.8</v>
      </c>
      <c r="BP34" s="66">
        <f t="shared" si="24"/>
        <v>22.490000000000002</v>
      </c>
      <c r="BQ34" s="66">
        <f t="shared" si="24"/>
        <v>24.130000000000003</v>
      </c>
      <c r="BR34" s="66">
        <f t="shared" si="24"/>
        <v>29.150000000000002</v>
      </c>
      <c r="BS34" s="66">
        <f t="shared" si="24"/>
        <v>34.159999999999997</v>
      </c>
      <c r="BT34" s="66">
        <f t="shared" si="24"/>
        <v>44.18</v>
      </c>
      <c r="BU34" s="66">
        <f t="shared" si="24"/>
        <v>14.11</v>
      </c>
      <c r="BV34" s="66">
        <f t="shared" si="24"/>
        <v>4.49</v>
      </c>
      <c r="BX34" s="64" t="str">
        <f t="shared" si="15"/>
        <v>S2</v>
      </c>
      <c r="BY34" s="65" t="str">
        <f t="shared" si="16"/>
        <v>SA Country</v>
      </c>
      <c r="BZ34" s="66">
        <f t="shared" si="32"/>
        <v>14.2</v>
      </c>
      <c r="CA34" s="66">
        <f t="shared" si="32"/>
        <v>16.650000000000002</v>
      </c>
      <c r="CB34" s="66">
        <f t="shared" si="32"/>
        <v>18.12</v>
      </c>
      <c r="CC34" s="66">
        <f t="shared" si="25"/>
        <v>19.580000000000002</v>
      </c>
      <c r="CD34" s="66">
        <f t="shared" si="25"/>
        <v>21.310000000000002</v>
      </c>
      <c r="CE34" s="66">
        <f t="shared" si="25"/>
        <v>23.040000000000003</v>
      </c>
      <c r="CF34" s="66">
        <f t="shared" si="25"/>
        <v>24.720000000000002</v>
      </c>
      <c r="CG34" s="66">
        <f t="shared" si="25"/>
        <v>29.860000000000003</v>
      </c>
      <c r="CH34" s="66">
        <f t="shared" si="25"/>
        <v>34.989999999999995</v>
      </c>
      <c r="CI34" s="66">
        <f t="shared" si="25"/>
        <v>45.26</v>
      </c>
      <c r="CJ34" s="66">
        <f t="shared" si="25"/>
        <v>14.45</v>
      </c>
      <c r="CK34" s="66">
        <f t="shared" si="25"/>
        <v>4.5999999999999996</v>
      </c>
      <c r="CM34" s="64" t="str">
        <f t="shared" si="17"/>
        <v>S2</v>
      </c>
      <c r="CN34" s="65" t="str">
        <f t="shared" si="18"/>
        <v>SA Country</v>
      </c>
      <c r="CO34" s="66">
        <f t="shared" si="33"/>
        <v>14.54</v>
      </c>
      <c r="CP34" s="66">
        <f t="shared" si="33"/>
        <v>17.040000000000003</v>
      </c>
      <c r="CQ34" s="66">
        <f t="shared" si="33"/>
        <v>18.55</v>
      </c>
      <c r="CR34" s="66">
        <f t="shared" si="26"/>
        <v>20.040000000000003</v>
      </c>
      <c r="CS34" s="66">
        <f t="shared" si="26"/>
        <v>21.82</v>
      </c>
      <c r="CT34" s="66">
        <f t="shared" si="26"/>
        <v>23.59</v>
      </c>
      <c r="CU34" s="66">
        <f t="shared" si="26"/>
        <v>25.310000000000002</v>
      </c>
      <c r="CV34" s="66">
        <f t="shared" si="26"/>
        <v>30.57</v>
      </c>
      <c r="CW34" s="66">
        <f t="shared" si="26"/>
        <v>35.82</v>
      </c>
      <c r="CX34" s="66">
        <f t="shared" si="26"/>
        <v>46.339999999999996</v>
      </c>
      <c r="CY34" s="66">
        <f t="shared" si="26"/>
        <v>14.799999999999999</v>
      </c>
      <c r="CZ34" s="66">
        <f t="shared" si="26"/>
        <v>4.71</v>
      </c>
      <c r="DB34" s="64" t="str">
        <f t="shared" si="19"/>
        <v>S2</v>
      </c>
      <c r="DC34" s="65" t="str">
        <f t="shared" si="20"/>
        <v>SA Country</v>
      </c>
      <c r="DD34" s="66">
        <f t="shared" si="34"/>
        <v>14.879999999999999</v>
      </c>
      <c r="DE34" s="66">
        <f t="shared" si="34"/>
        <v>17.440000000000001</v>
      </c>
      <c r="DF34" s="66">
        <f t="shared" si="34"/>
        <v>18.98</v>
      </c>
      <c r="DG34" s="66">
        <f t="shared" si="27"/>
        <v>20.51</v>
      </c>
      <c r="DH34" s="66">
        <f t="shared" si="27"/>
        <v>22.32</v>
      </c>
      <c r="DI34" s="66">
        <f t="shared" si="27"/>
        <v>24.14</v>
      </c>
      <c r="DJ34" s="66">
        <f t="shared" si="27"/>
        <v>25.900000000000002</v>
      </c>
      <c r="DK34" s="66">
        <f t="shared" si="27"/>
        <v>31.28</v>
      </c>
      <c r="DL34" s="66">
        <f t="shared" si="27"/>
        <v>36.659999999999997</v>
      </c>
      <c r="DM34" s="66">
        <f t="shared" si="27"/>
        <v>47.41</v>
      </c>
      <c r="DN34" s="66">
        <f t="shared" si="27"/>
        <v>15.14</v>
      </c>
      <c r="DO34" s="66">
        <f t="shared" si="27"/>
        <v>4.8199999999999994</v>
      </c>
    </row>
    <row r="35" spans="1:119" ht="15.75" thickBot="1">
      <c r="A35" t="s">
        <v>77</v>
      </c>
      <c r="B35" t="s">
        <v>78</v>
      </c>
      <c r="C35">
        <v>8.7100000000000009</v>
      </c>
      <c r="D35">
        <v>10.39</v>
      </c>
      <c r="E35">
        <v>11.37</v>
      </c>
      <c r="F35">
        <v>12.36</v>
      </c>
      <c r="G35">
        <v>13.53</v>
      </c>
      <c r="H35">
        <v>14.7</v>
      </c>
      <c r="I35">
        <v>15.88</v>
      </c>
      <c r="J35">
        <v>19.39</v>
      </c>
      <c r="K35">
        <v>22.89</v>
      </c>
      <c r="L35">
        <v>29.9</v>
      </c>
      <c r="M35">
        <v>8.8699999999999992</v>
      </c>
      <c r="N35">
        <v>1.72</v>
      </c>
      <c r="P35" s="64" t="str">
        <f t="shared" si="7"/>
        <v>W0</v>
      </c>
      <c r="Q35" s="65" t="str">
        <f t="shared" si="8"/>
        <v>Perth Metro</v>
      </c>
      <c r="R35" s="66">
        <f t="shared" si="28"/>
        <v>8.52</v>
      </c>
      <c r="S35" s="66">
        <f t="shared" si="28"/>
        <v>10.16</v>
      </c>
      <c r="T35" s="66">
        <f t="shared" si="28"/>
        <v>11.12</v>
      </c>
      <c r="U35" s="66">
        <f t="shared" si="21"/>
        <v>12.08</v>
      </c>
      <c r="V35" s="66">
        <f t="shared" si="21"/>
        <v>13.23</v>
      </c>
      <c r="W35" s="66">
        <f t="shared" si="21"/>
        <v>14.37</v>
      </c>
      <c r="X35" s="66">
        <f t="shared" si="21"/>
        <v>15.52</v>
      </c>
      <c r="Y35" s="66">
        <f t="shared" si="21"/>
        <v>18.950000000000003</v>
      </c>
      <c r="Z35" s="66">
        <f t="shared" si="21"/>
        <v>22.37</v>
      </c>
      <c r="AA35" s="66">
        <f t="shared" si="21"/>
        <v>29.23</v>
      </c>
      <c r="AB35" s="66">
        <f t="shared" si="21"/>
        <v>8.67</v>
      </c>
      <c r="AC35" s="66">
        <f t="shared" si="21"/>
        <v>1.69</v>
      </c>
      <c r="AD35" s="71"/>
      <c r="AE35" s="64" t="str">
        <f t="shared" si="9"/>
        <v>W0</v>
      </c>
      <c r="AF35" s="65" t="str">
        <f t="shared" si="10"/>
        <v>Perth Metro</v>
      </c>
      <c r="AG35" s="66">
        <f t="shared" si="29"/>
        <v>8.7100000000000009</v>
      </c>
      <c r="AH35" s="66">
        <f t="shared" si="29"/>
        <v>10.39</v>
      </c>
      <c r="AI35" s="66">
        <f t="shared" si="29"/>
        <v>11.37</v>
      </c>
      <c r="AJ35" s="66">
        <f t="shared" si="22"/>
        <v>12.36</v>
      </c>
      <c r="AK35" s="66">
        <f t="shared" si="22"/>
        <v>13.53</v>
      </c>
      <c r="AL35" s="66">
        <f t="shared" si="22"/>
        <v>14.7</v>
      </c>
      <c r="AM35" s="66">
        <f t="shared" si="22"/>
        <v>15.88</v>
      </c>
      <c r="AN35" s="66">
        <f t="shared" si="22"/>
        <v>19.39</v>
      </c>
      <c r="AO35" s="66">
        <f t="shared" si="22"/>
        <v>22.89</v>
      </c>
      <c r="AP35" s="66">
        <f t="shared" si="22"/>
        <v>29.9</v>
      </c>
      <c r="AQ35" s="66">
        <f t="shared" si="22"/>
        <v>8.8699999999999992</v>
      </c>
      <c r="AR35" s="66">
        <f t="shared" si="22"/>
        <v>1.72</v>
      </c>
      <c r="AT35" s="64" t="str">
        <f t="shared" si="11"/>
        <v>W0</v>
      </c>
      <c r="AU35" s="65" t="str">
        <f t="shared" si="12"/>
        <v>Perth Metro</v>
      </c>
      <c r="AV35" s="66">
        <f t="shared" si="30"/>
        <v>8.89</v>
      </c>
      <c r="AW35" s="66">
        <f t="shared" si="30"/>
        <v>10.6</v>
      </c>
      <c r="AX35" s="66">
        <f t="shared" si="30"/>
        <v>11.6</v>
      </c>
      <c r="AY35" s="66">
        <f t="shared" si="23"/>
        <v>12.61</v>
      </c>
      <c r="AZ35" s="66">
        <f t="shared" si="23"/>
        <v>13.81</v>
      </c>
      <c r="BA35" s="66">
        <f t="shared" si="23"/>
        <v>15</v>
      </c>
      <c r="BB35" s="66">
        <f t="shared" si="23"/>
        <v>16.200000000000003</v>
      </c>
      <c r="BC35" s="66">
        <f t="shared" si="23"/>
        <v>19.78</v>
      </c>
      <c r="BD35" s="66">
        <f t="shared" si="23"/>
        <v>23.35</v>
      </c>
      <c r="BE35" s="66">
        <f t="shared" si="23"/>
        <v>30.5</v>
      </c>
      <c r="BF35" s="66">
        <f t="shared" si="23"/>
        <v>9.0499999999999989</v>
      </c>
      <c r="BG35" s="66">
        <f t="shared" si="23"/>
        <v>1.76</v>
      </c>
      <c r="BI35" s="64" t="str">
        <f t="shared" si="13"/>
        <v>W0</v>
      </c>
      <c r="BJ35" s="65" t="str">
        <f t="shared" si="14"/>
        <v>Perth Metro</v>
      </c>
      <c r="BK35" s="66">
        <f t="shared" si="31"/>
        <v>8.93</v>
      </c>
      <c r="BL35" s="66">
        <f t="shared" si="31"/>
        <v>10.65</v>
      </c>
      <c r="BM35" s="66">
        <f t="shared" si="31"/>
        <v>11.66</v>
      </c>
      <c r="BN35" s="66">
        <f t="shared" si="24"/>
        <v>12.67</v>
      </c>
      <c r="BO35" s="66">
        <f t="shared" si="24"/>
        <v>13.87</v>
      </c>
      <c r="BP35" s="66">
        <f t="shared" si="24"/>
        <v>15.07</v>
      </c>
      <c r="BQ35" s="66">
        <f t="shared" si="24"/>
        <v>16.28</v>
      </c>
      <c r="BR35" s="66">
        <f t="shared" si="24"/>
        <v>19.880000000000003</v>
      </c>
      <c r="BS35" s="66">
        <f t="shared" si="24"/>
        <v>23.470000000000002</v>
      </c>
      <c r="BT35" s="66">
        <f t="shared" si="24"/>
        <v>30.650000000000002</v>
      </c>
      <c r="BU35" s="66">
        <f t="shared" si="24"/>
        <v>9.1</v>
      </c>
      <c r="BV35" s="66">
        <f t="shared" si="24"/>
        <v>1.77</v>
      </c>
      <c r="BX35" s="64" t="str">
        <f t="shared" si="15"/>
        <v>W0</v>
      </c>
      <c r="BY35" s="65" t="str">
        <f t="shared" si="16"/>
        <v>Perth Metro</v>
      </c>
      <c r="BZ35" s="66">
        <f t="shared" si="32"/>
        <v>9.15</v>
      </c>
      <c r="CA35" s="66">
        <f t="shared" si="32"/>
        <v>10.91</v>
      </c>
      <c r="CB35" s="66">
        <f t="shared" si="32"/>
        <v>11.94</v>
      </c>
      <c r="CC35" s="66">
        <f t="shared" si="25"/>
        <v>12.98</v>
      </c>
      <c r="CD35" s="66">
        <f t="shared" si="25"/>
        <v>14.209999999999999</v>
      </c>
      <c r="CE35" s="66">
        <f t="shared" si="25"/>
        <v>15.44</v>
      </c>
      <c r="CF35" s="66">
        <f t="shared" si="25"/>
        <v>16.680000000000003</v>
      </c>
      <c r="CG35" s="66">
        <f t="shared" si="25"/>
        <v>20.360000000000003</v>
      </c>
      <c r="CH35" s="66">
        <f t="shared" si="25"/>
        <v>24.040000000000003</v>
      </c>
      <c r="CI35" s="66">
        <f t="shared" si="25"/>
        <v>31.400000000000002</v>
      </c>
      <c r="CJ35" s="66">
        <f t="shared" si="25"/>
        <v>9.32</v>
      </c>
      <c r="CK35" s="66">
        <f t="shared" si="25"/>
        <v>1.81</v>
      </c>
      <c r="CM35" s="64" t="str">
        <f t="shared" si="17"/>
        <v>W0</v>
      </c>
      <c r="CN35" s="65" t="str">
        <f t="shared" si="18"/>
        <v>Perth Metro</v>
      </c>
      <c r="CO35" s="66">
        <f t="shared" si="33"/>
        <v>9.3699999999999992</v>
      </c>
      <c r="CP35" s="66">
        <f t="shared" si="33"/>
        <v>11.17</v>
      </c>
      <c r="CQ35" s="66">
        <f t="shared" si="33"/>
        <v>12.23</v>
      </c>
      <c r="CR35" s="66">
        <f t="shared" si="26"/>
        <v>13.29</v>
      </c>
      <c r="CS35" s="66">
        <f t="shared" si="26"/>
        <v>14.549999999999999</v>
      </c>
      <c r="CT35" s="66">
        <f t="shared" si="26"/>
        <v>15.81</v>
      </c>
      <c r="CU35" s="66">
        <f t="shared" si="26"/>
        <v>17.080000000000002</v>
      </c>
      <c r="CV35" s="66">
        <f t="shared" si="26"/>
        <v>20.85</v>
      </c>
      <c r="CW35" s="66">
        <f t="shared" si="26"/>
        <v>24.610000000000003</v>
      </c>
      <c r="CX35" s="66">
        <f t="shared" si="26"/>
        <v>32.15</v>
      </c>
      <c r="CY35" s="66">
        <f t="shared" si="26"/>
        <v>9.5399999999999991</v>
      </c>
      <c r="CZ35" s="66">
        <f t="shared" si="26"/>
        <v>1.85</v>
      </c>
      <c r="DB35" s="64" t="str">
        <f t="shared" si="19"/>
        <v>W0</v>
      </c>
      <c r="DC35" s="65" t="str">
        <f t="shared" si="20"/>
        <v>Perth Metro</v>
      </c>
      <c r="DD35" s="66">
        <f t="shared" si="34"/>
        <v>9.59</v>
      </c>
      <c r="DE35" s="66">
        <f t="shared" si="34"/>
        <v>11.43</v>
      </c>
      <c r="DF35" s="66">
        <f t="shared" si="34"/>
        <v>12.51</v>
      </c>
      <c r="DG35" s="66">
        <f t="shared" si="27"/>
        <v>13.6</v>
      </c>
      <c r="DH35" s="66">
        <f t="shared" si="27"/>
        <v>14.89</v>
      </c>
      <c r="DI35" s="66">
        <f t="shared" si="27"/>
        <v>16.170000000000002</v>
      </c>
      <c r="DJ35" s="66">
        <f t="shared" si="27"/>
        <v>17.470000000000002</v>
      </c>
      <c r="DK35" s="66">
        <f t="shared" si="27"/>
        <v>21.330000000000002</v>
      </c>
      <c r="DL35" s="66">
        <f t="shared" si="27"/>
        <v>25.180000000000003</v>
      </c>
      <c r="DM35" s="66">
        <f t="shared" si="27"/>
        <v>32.89</v>
      </c>
      <c r="DN35" s="66">
        <f t="shared" si="27"/>
        <v>9.76</v>
      </c>
      <c r="DO35" s="66">
        <f t="shared" si="27"/>
        <v>1.9</v>
      </c>
    </row>
    <row r="36" spans="1:119" ht="15.75" thickBot="1">
      <c r="A36" t="s">
        <v>79</v>
      </c>
      <c r="B36" t="s">
        <v>80</v>
      </c>
      <c r="C36">
        <v>9.9600000000000009</v>
      </c>
      <c r="D36">
        <v>12.67</v>
      </c>
      <c r="E36">
        <v>14.31</v>
      </c>
      <c r="F36">
        <v>15.95</v>
      </c>
      <c r="G36">
        <v>17.829999999999998</v>
      </c>
      <c r="H36">
        <v>19.72</v>
      </c>
      <c r="I36">
        <v>21.63</v>
      </c>
      <c r="J36">
        <v>27.33</v>
      </c>
      <c r="K36">
        <v>33.03</v>
      </c>
      <c r="L36">
        <v>44.43</v>
      </c>
      <c r="M36">
        <v>10.23</v>
      </c>
      <c r="N36">
        <v>2.4500000000000002</v>
      </c>
      <c r="P36" s="64" t="str">
        <f t="shared" si="7"/>
        <v>W1</v>
      </c>
      <c r="Q36" s="65" t="str">
        <f t="shared" si="8"/>
        <v>Perth</v>
      </c>
      <c r="R36" s="66">
        <f t="shared" si="28"/>
        <v>9.74</v>
      </c>
      <c r="S36" s="66">
        <f t="shared" si="28"/>
        <v>12.39</v>
      </c>
      <c r="T36" s="66">
        <f t="shared" si="28"/>
        <v>13.99</v>
      </c>
      <c r="U36" s="66">
        <f t="shared" si="21"/>
        <v>15.59</v>
      </c>
      <c r="V36" s="66">
        <f t="shared" si="21"/>
        <v>17.430000000000003</v>
      </c>
      <c r="W36" s="66">
        <f t="shared" si="21"/>
        <v>19.28</v>
      </c>
      <c r="X36" s="66">
        <f t="shared" si="21"/>
        <v>21.14</v>
      </c>
      <c r="Y36" s="66">
        <f t="shared" si="21"/>
        <v>26.71</v>
      </c>
      <c r="Z36" s="66">
        <f t="shared" si="21"/>
        <v>32.28</v>
      </c>
      <c r="AA36" s="66">
        <f t="shared" si="21"/>
        <v>43.43</v>
      </c>
      <c r="AB36" s="66">
        <f t="shared" si="21"/>
        <v>10</v>
      </c>
      <c r="AC36" s="66">
        <f t="shared" si="21"/>
        <v>2.4</v>
      </c>
      <c r="AD36" s="71"/>
      <c r="AE36" s="64" t="str">
        <f t="shared" si="9"/>
        <v>W1</v>
      </c>
      <c r="AF36" s="65" t="str">
        <f t="shared" si="10"/>
        <v>Perth</v>
      </c>
      <c r="AG36" s="66">
        <f t="shared" si="29"/>
        <v>9.9600000000000009</v>
      </c>
      <c r="AH36" s="66">
        <f t="shared" si="29"/>
        <v>12.67</v>
      </c>
      <c r="AI36" s="66">
        <f t="shared" si="29"/>
        <v>14.31</v>
      </c>
      <c r="AJ36" s="66">
        <f t="shared" si="22"/>
        <v>15.95</v>
      </c>
      <c r="AK36" s="66">
        <f t="shared" si="22"/>
        <v>17.829999999999998</v>
      </c>
      <c r="AL36" s="66">
        <f t="shared" si="22"/>
        <v>19.72</v>
      </c>
      <c r="AM36" s="66">
        <f t="shared" si="22"/>
        <v>21.63</v>
      </c>
      <c r="AN36" s="66">
        <f t="shared" si="22"/>
        <v>27.33</v>
      </c>
      <c r="AO36" s="66">
        <f t="shared" si="22"/>
        <v>33.03</v>
      </c>
      <c r="AP36" s="66">
        <f t="shared" si="22"/>
        <v>44.43</v>
      </c>
      <c r="AQ36" s="66">
        <f t="shared" si="22"/>
        <v>10.23</v>
      </c>
      <c r="AR36" s="66">
        <f t="shared" si="22"/>
        <v>2.4500000000000002</v>
      </c>
      <c r="AT36" s="64" t="str">
        <f t="shared" si="11"/>
        <v>W1</v>
      </c>
      <c r="AU36" s="65" t="str">
        <f t="shared" si="12"/>
        <v>Perth</v>
      </c>
      <c r="AV36" s="66">
        <f t="shared" si="30"/>
        <v>10.16</v>
      </c>
      <c r="AW36" s="66">
        <f t="shared" si="30"/>
        <v>12.93</v>
      </c>
      <c r="AX36" s="66">
        <f t="shared" si="30"/>
        <v>14.6</v>
      </c>
      <c r="AY36" s="66">
        <f t="shared" si="23"/>
        <v>16.270000000000003</v>
      </c>
      <c r="AZ36" s="66">
        <f t="shared" si="23"/>
        <v>18.190000000000001</v>
      </c>
      <c r="BA36" s="66">
        <f t="shared" si="23"/>
        <v>20.12</v>
      </c>
      <c r="BB36" s="66">
        <f t="shared" si="23"/>
        <v>22.07</v>
      </c>
      <c r="BC36" s="66">
        <f t="shared" si="23"/>
        <v>27.880000000000003</v>
      </c>
      <c r="BD36" s="66">
        <f t="shared" si="23"/>
        <v>33.699999999999996</v>
      </c>
      <c r="BE36" s="66">
        <f t="shared" si="23"/>
        <v>45.32</v>
      </c>
      <c r="BF36" s="66">
        <f t="shared" si="23"/>
        <v>10.44</v>
      </c>
      <c r="BG36" s="66">
        <f t="shared" si="23"/>
        <v>2.5</v>
      </c>
      <c r="BI36" s="64" t="str">
        <f t="shared" si="13"/>
        <v>W1</v>
      </c>
      <c r="BJ36" s="65" t="str">
        <f t="shared" si="14"/>
        <v>Perth</v>
      </c>
      <c r="BK36" s="66">
        <f t="shared" si="31"/>
        <v>10.209999999999999</v>
      </c>
      <c r="BL36" s="66">
        <f t="shared" si="31"/>
        <v>12.99</v>
      </c>
      <c r="BM36" s="66">
        <f t="shared" si="31"/>
        <v>14.67</v>
      </c>
      <c r="BN36" s="66">
        <f t="shared" si="24"/>
        <v>16.350000000000001</v>
      </c>
      <c r="BO36" s="66">
        <f t="shared" si="24"/>
        <v>18.28</v>
      </c>
      <c r="BP36" s="66">
        <f t="shared" si="24"/>
        <v>20.220000000000002</v>
      </c>
      <c r="BQ36" s="66">
        <f t="shared" si="24"/>
        <v>22.180000000000003</v>
      </c>
      <c r="BR36" s="66">
        <f t="shared" si="24"/>
        <v>28.020000000000003</v>
      </c>
      <c r="BS36" s="66">
        <f t="shared" si="24"/>
        <v>33.86</v>
      </c>
      <c r="BT36" s="66">
        <f t="shared" si="24"/>
        <v>45.55</v>
      </c>
      <c r="BU36" s="66">
        <f t="shared" si="24"/>
        <v>10.49</v>
      </c>
      <c r="BV36" s="66">
        <f t="shared" si="24"/>
        <v>2.5199999999999996</v>
      </c>
      <c r="BX36" s="64" t="str">
        <f t="shared" si="15"/>
        <v>W1</v>
      </c>
      <c r="BY36" s="65" t="str">
        <f t="shared" si="16"/>
        <v>Perth</v>
      </c>
      <c r="BZ36" s="66">
        <f t="shared" si="32"/>
        <v>10.459999999999999</v>
      </c>
      <c r="CA36" s="66">
        <f t="shared" si="32"/>
        <v>13.31</v>
      </c>
      <c r="CB36" s="66">
        <f t="shared" si="32"/>
        <v>15.03</v>
      </c>
      <c r="CC36" s="66">
        <f t="shared" si="25"/>
        <v>16.75</v>
      </c>
      <c r="CD36" s="66">
        <f t="shared" si="25"/>
        <v>18.73</v>
      </c>
      <c r="CE36" s="66">
        <f t="shared" si="25"/>
        <v>20.71</v>
      </c>
      <c r="CF36" s="66">
        <f t="shared" si="25"/>
        <v>22.720000000000002</v>
      </c>
      <c r="CG36" s="66">
        <f t="shared" si="25"/>
        <v>28.700000000000003</v>
      </c>
      <c r="CH36" s="66">
        <f t="shared" si="25"/>
        <v>34.69</v>
      </c>
      <c r="CI36" s="66">
        <f t="shared" si="25"/>
        <v>46.66</v>
      </c>
      <c r="CJ36" s="66">
        <f t="shared" si="25"/>
        <v>10.75</v>
      </c>
      <c r="CK36" s="66">
        <f t="shared" si="25"/>
        <v>2.5799999999999996</v>
      </c>
      <c r="CM36" s="64" t="str">
        <f t="shared" si="17"/>
        <v>W1</v>
      </c>
      <c r="CN36" s="65" t="str">
        <f t="shared" si="18"/>
        <v>Perth</v>
      </c>
      <c r="CO36" s="66">
        <f t="shared" si="33"/>
        <v>10.709999999999999</v>
      </c>
      <c r="CP36" s="66">
        <f t="shared" si="33"/>
        <v>13.629999999999999</v>
      </c>
      <c r="CQ36" s="66">
        <f t="shared" si="33"/>
        <v>15.39</v>
      </c>
      <c r="CR36" s="66">
        <f t="shared" si="26"/>
        <v>17.150000000000002</v>
      </c>
      <c r="CS36" s="66">
        <f t="shared" si="26"/>
        <v>19.170000000000002</v>
      </c>
      <c r="CT36" s="66">
        <f t="shared" si="26"/>
        <v>21.200000000000003</v>
      </c>
      <c r="CU36" s="66">
        <f t="shared" si="26"/>
        <v>23.26</v>
      </c>
      <c r="CV36" s="66">
        <f t="shared" si="26"/>
        <v>29.380000000000003</v>
      </c>
      <c r="CW36" s="66">
        <f t="shared" si="26"/>
        <v>35.51</v>
      </c>
      <c r="CX36" s="66">
        <f t="shared" si="26"/>
        <v>47.769999999999996</v>
      </c>
      <c r="CY36" s="66">
        <f t="shared" si="26"/>
        <v>11</v>
      </c>
      <c r="CZ36" s="66">
        <f t="shared" si="26"/>
        <v>2.6399999999999997</v>
      </c>
      <c r="DB36" s="64" t="str">
        <f t="shared" si="19"/>
        <v>W1</v>
      </c>
      <c r="DC36" s="65" t="str">
        <f t="shared" si="20"/>
        <v>Perth</v>
      </c>
      <c r="DD36" s="66">
        <f t="shared" si="34"/>
        <v>10.959999999999999</v>
      </c>
      <c r="DE36" s="66">
        <f t="shared" si="34"/>
        <v>13.94</v>
      </c>
      <c r="DF36" s="66">
        <f t="shared" si="34"/>
        <v>15.75</v>
      </c>
      <c r="DG36" s="66">
        <f t="shared" si="27"/>
        <v>17.55</v>
      </c>
      <c r="DH36" s="66">
        <f t="shared" si="27"/>
        <v>19.62</v>
      </c>
      <c r="DI36" s="66">
        <f t="shared" si="27"/>
        <v>21.700000000000003</v>
      </c>
      <c r="DJ36" s="66">
        <f t="shared" si="27"/>
        <v>23.8</v>
      </c>
      <c r="DK36" s="66">
        <f t="shared" si="27"/>
        <v>30.07</v>
      </c>
      <c r="DL36" s="66">
        <f t="shared" si="27"/>
        <v>36.339999999999996</v>
      </c>
      <c r="DM36" s="66">
        <f t="shared" si="27"/>
        <v>48.879999999999995</v>
      </c>
      <c r="DN36" s="66">
        <f t="shared" si="27"/>
        <v>11.26</v>
      </c>
      <c r="DO36" s="66">
        <f t="shared" si="27"/>
        <v>2.6999999999999997</v>
      </c>
    </row>
    <row r="37" spans="1:119" ht="15.75" thickBot="1">
      <c r="A37" t="s">
        <v>81</v>
      </c>
      <c r="B37" t="s">
        <v>82</v>
      </c>
      <c r="C37">
        <v>14.07</v>
      </c>
      <c r="D37">
        <v>18.260000000000002</v>
      </c>
      <c r="E37">
        <v>20.78</v>
      </c>
      <c r="F37">
        <v>23.3</v>
      </c>
      <c r="G37">
        <v>26.24</v>
      </c>
      <c r="H37">
        <v>29.18</v>
      </c>
      <c r="I37">
        <v>32.130000000000003</v>
      </c>
      <c r="J37">
        <v>40.950000000000003</v>
      </c>
      <c r="K37">
        <v>49.77</v>
      </c>
      <c r="L37">
        <v>67.41</v>
      </c>
      <c r="M37">
        <v>14.49</v>
      </c>
      <c r="N37">
        <v>5.69</v>
      </c>
      <c r="P37" s="64" t="str">
        <f t="shared" si="7"/>
        <v>W2</v>
      </c>
      <c r="Q37" s="65" t="str">
        <f t="shared" si="8"/>
        <v>WA Country South</v>
      </c>
      <c r="R37" s="66">
        <f t="shared" si="28"/>
        <v>13.76</v>
      </c>
      <c r="S37" s="66">
        <f t="shared" si="28"/>
        <v>17.850000000000001</v>
      </c>
      <c r="T37" s="66">
        <f t="shared" si="28"/>
        <v>20.310000000000002</v>
      </c>
      <c r="U37" s="66">
        <f t="shared" si="21"/>
        <v>22.78</v>
      </c>
      <c r="V37" s="66">
        <f t="shared" si="21"/>
        <v>25.650000000000002</v>
      </c>
      <c r="W37" s="66">
        <f t="shared" si="21"/>
        <v>28.520000000000003</v>
      </c>
      <c r="X37" s="66">
        <f t="shared" si="21"/>
        <v>31.400000000000002</v>
      </c>
      <c r="Y37" s="66">
        <f t="shared" si="21"/>
        <v>40.019999999999996</v>
      </c>
      <c r="Z37" s="66">
        <f t="shared" si="21"/>
        <v>48.64</v>
      </c>
      <c r="AA37" s="66">
        <f t="shared" si="21"/>
        <v>65.88000000000001</v>
      </c>
      <c r="AB37" s="66">
        <f t="shared" si="21"/>
        <v>14.17</v>
      </c>
      <c r="AC37" s="66">
        <f t="shared" si="21"/>
        <v>5.5699999999999994</v>
      </c>
      <c r="AD37" s="71"/>
      <c r="AE37" s="64" t="str">
        <f t="shared" si="9"/>
        <v>W2</v>
      </c>
      <c r="AF37" s="65" t="str">
        <f t="shared" si="10"/>
        <v>WA Country South</v>
      </c>
      <c r="AG37" s="66">
        <f t="shared" si="29"/>
        <v>14.07</v>
      </c>
      <c r="AH37" s="66">
        <f t="shared" si="29"/>
        <v>18.260000000000002</v>
      </c>
      <c r="AI37" s="66">
        <f t="shared" si="29"/>
        <v>20.78</v>
      </c>
      <c r="AJ37" s="66">
        <f t="shared" si="22"/>
        <v>23.3</v>
      </c>
      <c r="AK37" s="66">
        <f t="shared" si="22"/>
        <v>26.24</v>
      </c>
      <c r="AL37" s="66">
        <f t="shared" si="22"/>
        <v>29.18</v>
      </c>
      <c r="AM37" s="66">
        <f t="shared" si="22"/>
        <v>32.130000000000003</v>
      </c>
      <c r="AN37" s="66">
        <f t="shared" si="22"/>
        <v>40.950000000000003</v>
      </c>
      <c r="AO37" s="66">
        <f t="shared" si="22"/>
        <v>49.77</v>
      </c>
      <c r="AP37" s="66">
        <f t="shared" si="22"/>
        <v>67.41</v>
      </c>
      <c r="AQ37" s="66">
        <f t="shared" si="22"/>
        <v>14.49</v>
      </c>
      <c r="AR37" s="66">
        <f t="shared" si="22"/>
        <v>5.69</v>
      </c>
      <c r="AT37" s="64" t="str">
        <f t="shared" si="11"/>
        <v>W2</v>
      </c>
      <c r="AU37" s="65" t="str">
        <f t="shared" si="12"/>
        <v>WA Country South</v>
      </c>
      <c r="AV37" s="66">
        <f t="shared" si="30"/>
        <v>14.36</v>
      </c>
      <c r="AW37" s="66">
        <f t="shared" si="30"/>
        <v>18.630000000000003</v>
      </c>
      <c r="AX37" s="66">
        <f t="shared" si="30"/>
        <v>21.200000000000003</v>
      </c>
      <c r="AY37" s="66">
        <f t="shared" si="23"/>
        <v>23.770000000000003</v>
      </c>
      <c r="AZ37" s="66">
        <f t="shared" si="23"/>
        <v>26.770000000000003</v>
      </c>
      <c r="BA37" s="66">
        <f t="shared" si="23"/>
        <v>29.770000000000003</v>
      </c>
      <c r="BB37" s="66">
        <f t="shared" si="23"/>
        <v>32.78</v>
      </c>
      <c r="BC37" s="66">
        <f t="shared" si="23"/>
        <v>41.769999999999996</v>
      </c>
      <c r="BD37" s="66">
        <f t="shared" si="23"/>
        <v>50.769999999999996</v>
      </c>
      <c r="BE37" s="66">
        <f t="shared" si="23"/>
        <v>68.760000000000005</v>
      </c>
      <c r="BF37" s="66">
        <f t="shared" si="23"/>
        <v>14.78</v>
      </c>
      <c r="BG37" s="66">
        <f t="shared" si="23"/>
        <v>5.81</v>
      </c>
      <c r="BI37" s="64" t="str">
        <f t="shared" si="13"/>
        <v>W2</v>
      </c>
      <c r="BJ37" s="65" t="str">
        <f t="shared" si="14"/>
        <v>WA Country South</v>
      </c>
      <c r="BK37" s="66">
        <f t="shared" si="31"/>
        <v>14.43</v>
      </c>
      <c r="BL37" s="66">
        <f t="shared" si="31"/>
        <v>18.720000000000002</v>
      </c>
      <c r="BM37" s="66">
        <f t="shared" si="31"/>
        <v>21.3</v>
      </c>
      <c r="BN37" s="66">
        <f t="shared" si="24"/>
        <v>23.89</v>
      </c>
      <c r="BO37" s="66">
        <f t="shared" si="24"/>
        <v>26.900000000000002</v>
      </c>
      <c r="BP37" s="66">
        <f t="shared" si="24"/>
        <v>29.91</v>
      </c>
      <c r="BQ37" s="66">
        <f t="shared" si="24"/>
        <v>32.94</v>
      </c>
      <c r="BR37" s="66">
        <f t="shared" si="24"/>
        <v>41.98</v>
      </c>
      <c r="BS37" s="66">
        <f t="shared" si="24"/>
        <v>51.019999999999996</v>
      </c>
      <c r="BT37" s="66">
        <f t="shared" si="24"/>
        <v>69.100000000000009</v>
      </c>
      <c r="BU37" s="66">
        <f t="shared" si="24"/>
        <v>14.86</v>
      </c>
      <c r="BV37" s="66">
        <f t="shared" si="24"/>
        <v>5.84</v>
      </c>
      <c r="BX37" s="64" t="str">
        <f t="shared" si="15"/>
        <v>W2</v>
      </c>
      <c r="BY37" s="65" t="str">
        <f t="shared" si="16"/>
        <v>WA Country South</v>
      </c>
      <c r="BZ37" s="66">
        <f t="shared" si="32"/>
        <v>14.78</v>
      </c>
      <c r="CA37" s="66">
        <f t="shared" si="32"/>
        <v>19.180000000000003</v>
      </c>
      <c r="CB37" s="66">
        <f t="shared" si="32"/>
        <v>21.82</v>
      </c>
      <c r="CC37" s="66">
        <f t="shared" si="25"/>
        <v>24.470000000000002</v>
      </c>
      <c r="CD37" s="66">
        <f t="shared" si="25"/>
        <v>27.560000000000002</v>
      </c>
      <c r="CE37" s="66">
        <f t="shared" si="25"/>
        <v>30.64</v>
      </c>
      <c r="CF37" s="66">
        <f t="shared" si="25"/>
        <v>33.739999999999995</v>
      </c>
      <c r="CG37" s="66">
        <f t="shared" si="25"/>
        <v>43</v>
      </c>
      <c r="CH37" s="66">
        <f t="shared" si="25"/>
        <v>52.26</v>
      </c>
      <c r="CI37" s="66">
        <f t="shared" si="25"/>
        <v>70.790000000000006</v>
      </c>
      <c r="CJ37" s="66">
        <f t="shared" si="25"/>
        <v>15.22</v>
      </c>
      <c r="CK37" s="66">
        <f t="shared" si="25"/>
        <v>5.9799999999999995</v>
      </c>
      <c r="CM37" s="64" t="str">
        <f t="shared" si="17"/>
        <v>W2</v>
      </c>
      <c r="CN37" s="65" t="str">
        <f t="shared" si="18"/>
        <v>WA Country South</v>
      </c>
      <c r="CO37" s="66">
        <f t="shared" si="33"/>
        <v>15.129999999999999</v>
      </c>
      <c r="CP37" s="66">
        <f t="shared" si="33"/>
        <v>19.630000000000003</v>
      </c>
      <c r="CQ37" s="66">
        <f t="shared" si="33"/>
        <v>22.34</v>
      </c>
      <c r="CR37" s="66">
        <f t="shared" si="26"/>
        <v>25.05</v>
      </c>
      <c r="CS37" s="66">
        <f t="shared" si="26"/>
        <v>28.21</v>
      </c>
      <c r="CT37" s="66">
        <f t="shared" si="26"/>
        <v>31.37</v>
      </c>
      <c r="CU37" s="66">
        <f t="shared" si="26"/>
        <v>34.54</v>
      </c>
      <c r="CV37" s="66">
        <f t="shared" si="26"/>
        <v>44.03</v>
      </c>
      <c r="CW37" s="66">
        <f t="shared" si="26"/>
        <v>53.51</v>
      </c>
      <c r="CX37" s="66">
        <f t="shared" si="26"/>
        <v>72.47</v>
      </c>
      <c r="CY37" s="66">
        <f t="shared" si="26"/>
        <v>15.58</v>
      </c>
      <c r="CZ37" s="66">
        <f t="shared" si="26"/>
        <v>6.12</v>
      </c>
      <c r="DB37" s="64" t="str">
        <f t="shared" si="19"/>
        <v>W2</v>
      </c>
      <c r="DC37" s="65" t="str">
        <f t="shared" si="20"/>
        <v>WA Country South</v>
      </c>
      <c r="DD37" s="66">
        <f t="shared" si="34"/>
        <v>15.48</v>
      </c>
      <c r="DE37" s="66">
        <f t="shared" si="34"/>
        <v>20.09</v>
      </c>
      <c r="DF37" s="66">
        <f t="shared" si="34"/>
        <v>22.860000000000003</v>
      </c>
      <c r="DG37" s="66">
        <f t="shared" si="27"/>
        <v>25.63</v>
      </c>
      <c r="DH37" s="66">
        <f t="shared" si="27"/>
        <v>28.87</v>
      </c>
      <c r="DI37" s="66">
        <f t="shared" si="27"/>
        <v>32.1</v>
      </c>
      <c r="DJ37" s="66">
        <f t="shared" si="27"/>
        <v>35.35</v>
      </c>
      <c r="DK37" s="66">
        <f t="shared" si="27"/>
        <v>45.05</v>
      </c>
      <c r="DL37" s="66">
        <f t="shared" si="27"/>
        <v>54.75</v>
      </c>
      <c r="DM37" s="66">
        <f t="shared" si="27"/>
        <v>74.160000000000011</v>
      </c>
      <c r="DN37" s="66">
        <f t="shared" si="27"/>
        <v>15.94</v>
      </c>
      <c r="DO37" s="66">
        <f t="shared" si="27"/>
        <v>6.26</v>
      </c>
    </row>
    <row r="38" spans="1:119" ht="15.75" thickBot="1">
      <c r="A38" t="s">
        <v>83</v>
      </c>
      <c r="B38" t="s">
        <v>84</v>
      </c>
      <c r="C38">
        <v>14.07</v>
      </c>
      <c r="D38">
        <v>18.260000000000002</v>
      </c>
      <c r="E38">
        <v>20.78</v>
      </c>
      <c r="F38">
        <v>23.3</v>
      </c>
      <c r="G38">
        <v>26.24</v>
      </c>
      <c r="H38">
        <v>29.18</v>
      </c>
      <c r="I38">
        <v>32.130000000000003</v>
      </c>
      <c r="J38">
        <v>40.950000000000003</v>
      </c>
      <c r="K38">
        <v>49.77</v>
      </c>
      <c r="L38">
        <v>67.41</v>
      </c>
      <c r="M38">
        <v>14.49</v>
      </c>
      <c r="N38">
        <v>5.69</v>
      </c>
      <c r="P38" s="64" t="str">
        <f t="shared" si="7"/>
        <v>W3</v>
      </c>
      <c r="Q38" s="65" t="str">
        <f t="shared" si="8"/>
        <v>WA Country North</v>
      </c>
      <c r="R38" s="66">
        <f t="shared" si="28"/>
        <v>13.76</v>
      </c>
      <c r="S38" s="66">
        <f t="shared" si="28"/>
        <v>17.850000000000001</v>
      </c>
      <c r="T38" s="66">
        <f t="shared" si="28"/>
        <v>20.310000000000002</v>
      </c>
      <c r="U38" s="66">
        <f t="shared" si="21"/>
        <v>22.78</v>
      </c>
      <c r="V38" s="66">
        <f t="shared" si="21"/>
        <v>25.650000000000002</v>
      </c>
      <c r="W38" s="66">
        <f t="shared" si="21"/>
        <v>28.520000000000003</v>
      </c>
      <c r="X38" s="66">
        <f t="shared" si="21"/>
        <v>31.400000000000002</v>
      </c>
      <c r="Y38" s="66">
        <f t="shared" si="21"/>
        <v>40.019999999999996</v>
      </c>
      <c r="Z38" s="66">
        <f t="shared" si="21"/>
        <v>48.64</v>
      </c>
      <c r="AA38" s="66">
        <f t="shared" si="21"/>
        <v>65.88000000000001</v>
      </c>
      <c r="AB38" s="66">
        <f t="shared" si="21"/>
        <v>14.17</v>
      </c>
      <c r="AC38" s="66">
        <f t="shared" si="21"/>
        <v>5.5699999999999994</v>
      </c>
      <c r="AD38" s="71"/>
      <c r="AE38" s="64" t="str">
        <f t="shared" si="9"/>
        <v>W3</v>
      </c>
      <c r="AF38" s="65" t="str">
        <f t="shared" si="10"/>
        <v>WA Country North</v>
      </c>
      <c r="AG38" s="66">
        <f t="shared" si="29"/>
        <v>14.07</v>
      </c>
      <c r="AH38" s="66">
        <f t="shared" si="29"/>
        <v>18.260000000000002</v>
      </c>
      <c r="AI38" s="66">
        <f t="shared" si="29"/>
        <v>20.78</v>
      </c>
      <c r="AJ38" s="66">
        <f t="shared" si="22"/>
        <v>23.3</v>
      </c>
      <c r="AK38" s="66">
        <f t="shared" si="22"/>
        <v>26.24</v>
      </c>
      <c r="AL38" s="66">
        <f t="shared" si="22"/>
        <v>29.18</v>
      </c>
      <c r="AM38" s="66">
        <f t="shared" si="22"/>
        <v>32.130000000000003</v>
      </c>
      <c r="AN38" s="66">
        <f t="shared" si="22"/>
        <v>40.950000000000003</v>
      </c>
      <c r="AO38" s="66">
        <f t="shared" si="22"/>
        <v>49.77</v>
      </c>
      <c r="AP38" s="66">
        <f t="shared" si="22"/>
        <v>67.41</v>
      </c>
      <c r="AQ38" s="66">
        <f t="shared" si="22"/>
        <v>14.49</v>
      </c>
      <c r="AR38" s="66">
        <f t="shared" si="22"/>
        <v>5.69</v>
      </c>
      <c r="AT38" s="64" t="str">
        <f t="shared" si="11"/>
        <v>W3</v>
      </c>
      <c r="AU38" s="65" t="str">
        <f t="shared" si="12"/>
        <v>WA Country North</v>
      </c>
      <c r="AV38" s="66">
        <f t="shared" si="30"/>
        <v>14.36</v>
      </c>
      <c r="AW38" s="66">
        <f t="shared" si="30"/>
        <v>18.630000000000003</v>
      </c>
      <c r="AX38" s="66">
        <f t="shared" si="30"/>
        <v>21.200000000000003</v>
      </c>
      <c r="AY38" s="66">
        <f t="shared" si="23"/>
        <v>23.770000000000003</v>
      </c>
      <c r="AZ38" s="66">
        <f t="shared" si="23"/>
        <v>26.770000000000003</v>
      </c>
      <c r="BA38" s="66">
        <f t="shared" si="23"/>
        <v>29.770000000000003</v>
      </c>
      <c r="BB38" s="66">
        <f t="shared" si="23"/>
        <v>32.78</v>
      </c>
      <c r="BC38" s="66">
        <f t="shared" si="23"/>
        <v>41.769999999999996</v>
      </c>
      <c r="BD38" s="66">
        <f t="shared" si="23"/>
        <v>50.769999999999996</v>
      </c>
      <c r="BE38" s="66">
        <f t="shared" si="23"/>
        <v>68.760000000000005</v>
      </c>
      <c r="BF38" s="66">
        <f t="shared" si="23"/>
        <v>14.78</v>
      </c>
      <c r="BG38" s="66">
        <f t="shared" si="23"/>
        <v>5.81</v>
      </c>
      <c r="BI38" s="64" t="str">
        <f t="shared" si="13"/>
        <v>W3</v>
      </c>
      <c r="BJ38" s="65" t="str">
        <f t="shared" si="14"/>
        <v>WA Country North</v>
      </c>
      <c r="BK38" s="66">
        <f t="shared" si="31"/>
        <v>14.43</v>
      </c>
      <c r="BL38" s="66">
        <f t="shared" si="31"/>
        <v>18.720000000000002</v>
      </c>
      <c r="BM38" s="66">
        <f t="shared" si="31"/>
        <v>21.3</v>
      </c>
      <c r="BN38" s="66">
        <f t="shared" si="24"/>
        <v>23.89</v>
      </c>
      <c r="BO38" s="66">
        <f t="shared" si="24"/>
        <v>26.900000000000002</v>
      </c>
      <c r="BP38" s="66">
        <f t="shared" si="24"/>
        <v>29.91</v>
      </c>
      <c r="BQ38" s="66">
        <f t="shared" si="24"/>
        <v>32.94</v>
      </c>
      <c r="BR38" s="66">
        <f t="shared" si="24"/>
        <v>41.98</v>
      </c>
      <c r="BS38" s="66">
        <f t="shared" si="24"/>
        <v>51.019999999999996</v>
      </c>
      <c r="BT38" s="66">
        <f t="shared" si="24"/>
        <v>69.100000000000009</v>
      </c>
      <c r="BU38" s="66">
        <f t="shared" si="24"/>
        <v>14.86</v>
      </c>
      <c r="BV38" s="66">
        <f t="shared" si="24"/>
        <v>5.84</v>
      </c>
      <c r="BX38" s="64" t="str">
        <f t="shared" si="15"/>
        <v>W3</v>
      </c>
      <c r="BY38" s="65" t="str">
        <f t="shared" si="16"/>
        <v>WA Country North</v>
      </c>
      <c r="BZ38" s="66">
        <f t="shared" si="32"/>
        <v>14.78</v>
      </c>
      <c r="CA38" s="66">
        <f t="shared" si="32"/>
        <v>19.180000000000003</v>
      </c>
      <c r="CB38" s="66">
        <f t="shared" si="32"/>
        <v>21.82</v>
      </c>
      <c r="CC38" s="66">
        <f t="shared" si="25"/>
        <v>24.470000000000002</v>
      </c>
      <c r="CD38" s="66">
        <f t="shared" si="25"/>
        <v>27.560000000000002</v>
      </c>
      <c r="CE38" s="66">
        <f t="shared" si="25"/>
        <v>30.64</v>
      </c>
      <c r="CF38" s="66">
        <f t="shared" si="25"/>
        <v>33.739999999999995</v>
      </c>
      <c r="CG38" s="66">
        <f t="shared" si="25"/>
        <v>43</v>
      </c>
      <c r="CH38" s="66">
        <f t="shared" si="25"/>
        <v>52.26</v>
      </c>
      <c r="CI38" s="66">
        <f t="shared" si="25"/>
        <v>70.790000000000006</v>
      </c>
      <c r="CJ38" s="66">
        <f t="shared" si="25"/>
        <v>15.22</v>
      </c>
      <c r="CK38" s="66">
        <f t="shared" si="25"/>
        <v>5.9799999999999995</v>
      </c>
      <c r="CM38" s="64" t="str">
        <f t="shared" si="17"/>
        <v>W3</v>
      </c>
      <c r="CN38" s="65" t="str">
        <f t="shared" si="18"/>
        <v>WA Country North</v>
      </c>
      <c r="CO38" s="66">
        <f t="shared" si="33"/>
        <v>15.129999999999999</v>
      </c>
      <c r="CP38" s="66">
        <f t="shared" si="33"/>
        <v>19.630000000000003</v>
      </c>
      <c r="CQ38" s="66">
        <f t="shared" si="33"/>
        <v>22.34</v>
      </c>
      <c r="CR38" s="66">
        <f t="shared" si="26"/>
        <v>25.05</v>
      </c>
      <c r="CS38" s="66">
        <f t="shared" si="26"/>
        <v>28.21</v>
      </c>
      <c r="CT38" s="66">
        <f t="shared" si="26"/>
        <v>31.37</v>
      </c>
      <c r="CU38" s="66">
        <f t="shared" si="26"/>
        <v>34.54</v>
      </c>
      <c r="CV38" s="66">
        <f t="shared" si="26"/>
        <v>44.03</v>
      </c>
      <c r="CW38" s="66">
        <f t="shared" si="26"/>
        <v>53.51</v>
      </c>
      <c r="CX38" s="66">
        <f t="shared" si="26"/>
        <v>72.47</v>
      </c>
      <c r="CY38" s="66">
        <f t="shared" si="26"/>
        <v>15.58</v>
      </c>
      <c r="CZ38" s="66">
        <f t="shared" si="26"/>
        <v>6.12</v>
      </c>
      <c r="DB38" s="64" t="str">
        <f t="shared" si="19"/>
        <v>W3</v>
      </c>
      <c r="DC38" s="65" t="str">
        <f t="shared" si="20"/>
        <v>WA Country North</v>
      </c>
      <c r="DD38" s="66">
        <f t="shared" si="34"/>
        <v>15.48</v>
      </c>
      <c r="DE38" s="66">
        <f t="shared" si="34"/>
        <v>20.09</v>
      </c>
      <c r="DF38" s="66">
        <f t="shared" si="34"/>
        <v>22.860000000000003</v>
      </c>
      <c r="DG38" s="66">
        <f t="shared" si="27"/>
        <v>25.63</v>
      </c>
      <c r="DH38" s="66">
        <f t="shared" si="27"/>
        <v>28.87</v>
      </c>
      <c r="DI38" s="66">
        <f t="shared" si="27"/>
        <v>32.1</v>
      </c>
      <c r="DJ38" s="66">
        <f t="shared" si="27"/>
        <v>35.35</v>
      </c>
      <c r="DK38" s="66">
        <f t="shared" si="27"/>
        <v>45.05</v>
      </c>
      <c r="DL38" s="66">
        <f t="shared" si="27"/>
        <v>54.75</v>
      </c>
      <c r="DM38" s="66">
        <f t="shared" si="27"/>
        <v>74.160000000000011</v>
      </c>
      <c r="DN38" s="66">
        <f t="shared" si="27"/>
        <v>15.94</v>
      </c>
      <c r="DO38" s="66">
        <f t="shared" si="27"/>
        <v>6.26</v>
      </c>
    </row>
    <row r="39" spans="1:119" ht="15.75" thickBot="1">
      <c r="A39" t="s">
        <v>85</v>
      </c>
      <c r="B39" t="s">
        <v>86</v>
      </c>
      <c r="C39">
        <v>9.9600000000000009</v>
      </c>
      <c r="D39">
        <v>12.67</v>
      </c>
      <c r="E39">
        <v>14.31</v>
      </c>
      <c r="F39">
        <v>15.95</v>
      </c>
      <c r="G39">
        <v>17.829999999999998</v>
      </c>
      <c r="H39">
        <v>19.72</v>
      </c>
      <c r="I39">
        <v>21.63</v>
      </c>
      <c r="J39">
        <v>27.33</v>
      </c>
      <c r="K39">
        <v>33.03</v>
      </c>
      <c r="L39">
        <v>44.43</v>
      </c>
      <c r="M39">
        <v>10.23</v>
      </c>
      <c r="N39">
        <v>2.4500000000000002</v>
      </c>
      <c r="P39" s="64" t="str">
        <f t="shared" si="7"/>
        <v>T0</v>
      </c>
      <c r="Q39" s="65" t="str">
        <f t="shared" si="8"/>
        <v>Tasmania Select</v>
      </c>
      <c r="R39" s="66">
        <f t="shared" si="28"/>
        <v>9.74</v>
      </c>
      <c r="S39" s="66">
        <f t="shared" si="28"/>
        <v>12.39</v>
      </c>
      <c r="T39" s="66">
        <f t="shared" si="28"/>
        <v>13.99</v>
      </c>
      <c r="U39" s="66">
        <f t="shared" si="21"/>
        <v>15.59</v>
      </c>
      <c r="V39" s="66">
        <f t="shared" si="21"/>
        <v>17.430000000000003</v>
      </c>
      <c r="W39" s="66">
        <f t="shared" si="21"/>
        <v>19.28</v>
      </c>
      <c r="X39" s="66">
        <f t="shared" si="21"/>
        <v>21.14</v>
      </c>
      <c r="Y39" s="66">
        <f t="shared" si="21"/>
        <v>26.71</v>
      </c>
      <c r="Z39" s="66">
        <f t="shared" si="21"/>
        <v>32.28</v>
      </c>
      <c r="AA39" s="66">
        <f t="shared" si="21"/>
        <v>43.43</v>
      </c>
      <c r="AB39" s="66">
        <f t="shared" si="21"/>
        <v>10</v>
      </c>
      <c r="AC39" s="66">
        <f t="shared" si="21"/>
        <v>2.4</v>
      </c>
      <c r="AD39" s="71"/>
      <c r="AE39" s="64" t="str">
        <f t="shared" si="9"/>
        <v>T0</v>
      </c>
      <c r="AF39" s="65" t="str">
        <f t="shared" si="10"/>
        <v>Tasmania Select</v>
      </c>
      <c r="AG39" s="66">
        <f t="shared" si="29"/>
        <v>9.9600000000000009</v>
      </c>
      <c r="AH39" s="66">
        <f t="shared" si="29"/>
        <v>12.67</v>
      </c>
      <c r="AI39" s="66">
        <f t="shared" si="29"/>
        <v>14.31</v>
      </c>
      <c r="AJ39" s="66">
        <f t="shared" si="22"/>
        <v>15.95</v>
      </c>
      <c r="AK39" s="66">
        <f t="shared" si="22"/>
        <v>17.829999999999998</v>
      </c>
      <c r="AL39" s="66">
        <f t="shared" si="22"/>
        <v>19.72</v>
      </c>
      <c r="AM39" s="66">
        <f t="shared" si="22"/>
        <v>21.63</v>
      </c>
      <c r="AN39" s="66">
        <f t="shared" si="22"/>
        <v>27.33</v>
      </c>
      <c r="AO39" s="66">
        <f t="shared" si="22"/>
        <v>33.03</v>
      </c>
      <c r="AP39" s="66">
        <f t="shared" si="22"/>
        <v>44.43</v>
      </c>
      <c r="AQ39" s="66">
        <f t="shared" si="22"/>
        <v>10.23</v>
      </c>
      <c r="AR39" s="66">
        <f t="shared" si="22"/>
        <v>2.4500000000000002</v>
      </c>
      <c r="AT39" s="64" t="str">
        <f t="shared" si="11"/>
        <v>T0</v>
      </c>
      <c r="AU39" s="65" t="str">
        <f t="shared" si="12"/>
        <v>Tasmania Select</v>
      </c>
      <c r="AV39" s="66">
        <f t="shared" si="30"/>
        <v>10.16</v>
      </c>
      <c r="AW39" s="66">
        <f t="shared" si="30"/>
        <v>12.93</v>
      </c>
      <c r="AX39" s="66">
        <f t="shared" si="30"/>
        <v>14.6</v>
      </c>
      <c r="AY39" s="66">
        <f t="shared" si="23"/>
        <v>16.270000000000003</v>
      </c>
      <c r="AZ39" s="66">
        <f t="shared" si="23"/>
        <v>18.190000000000001</v>
      </c>
      <c r="BA39" s="66">
        <f t="shared" si="23"/>
        <v>20.12</v>
      </c>
      <c r="BB39" s="66">
        <f t="shared" si="23"/>
        <v>22.07</v>
      </c>
      <c r="BC39" s="66">
        <f t="shared" si="23"/>
        <v>27.880000000000003</v>
      </c>
      <c r="BD39" s="66">
        <f t="shared" si="23"/>
        <v>33.699999999999996</v>
      </c>
      <c r="BE39" s="66">
        <f t="shared" si="23"/>
        <v>45.32</v>
      </c>
      <c r="BF39" s="66">
        <f t="shared" si="23"/>
        <v>10.44</v>
      </c>
      <c r="BG39" s="66">
        <f t="shared" si="23"/>
        <v>2.5</v>
      </c>
      <c r="BI39" s="64" t="str">
        <f t="shared" si="13"/>
        <v>T0</v>
      </c>
      <c r="BJ39" s="65" t="str">
        <f t="shared" si="14"/>
        <v>Tasmania Select</v>
      </c>
      <c r="BK39" s="66">
        <f t="shared" si="31"/>
        <v>10.209999999999999</v>
      </c>
      <c r="BL39" s="66">
        <f t="shared" si="31"/>
        <v>12.99</v>
      </c>
      <c r="BM39" s="66">
        <f t="shared" si="31"/>
        <v>14.67</v>
      </c>
      <c r="BN39" s="66">
        <f t="shared" si="24"/>
        <v>16.350000000000001</v>
      </c>
      <c r="BO39" s="66">
        <f t="shared" si="24"/>
        <v>18.28</v>
      </c>
      <c r="BP39" s="66">
        <f t="shared" si="24"/>
        <v>20.220000000000002</v>
      </c>
      <c r="BQ39" s="66">
        <f t="shared" si="24"/>
        <v>22.180000000000003</v>
      </c>
      <c r="BR39" s="66">
        <f t="shared" si="24"/>
        <v>28.020000000000003</v>
      </c>
      <c r="BS39" s="66">
        <f t="shared" si="24"/>
        <v>33.86</v>
      </c>
      <c r="BT39" s="66">
        <f t="shared" si="24"/>
        <v>45.55</v>
      </c>
      <c r="BU39" s="66">
        <f t="shared" si="24"/>
        <v>10.49</v>
      </c>
      <c r="BV39" s="66">
        <f t="shared" si="24"/>
        <v>2.5199999999999996</v>
      </c>
      <c r="BX39" s="64" t="str">
        <f t="shared" si="15"/>
        <v>T0</v>
      </c>
      <c r="BY39" s="65" t="str">
        <f t="shared" si="16"/>
        <v>Tasmania Select</v>
      </c>
      <c r="BZ39" s="66">
        <f t="shared" si="32"/>
        <v>10.459999999999999</v>
      </c>
      <c r="CA39" s="66">
        <f t="shared" si="32"/>
        <v>13.31</v>
      </c>
      <c r="CB39" s="66">
        <f t="shared" si="32"/>
        <v>15.03</v>
      </c>
      <c r="CC39" s="66">
        <f t="shared" si="25"/>
        <v>16.75</v>
      </c>
      <c r="CD39" s="66">
        <f t="shared" si="25"/>
        <v>18.73</v>
      </c>
      <c r="CE39" s="66">
        <f t="shared" si="25"/>
        <v>20.71</v>
      </c>
      <c r="CF39" s="66">
        <f t="shared" si="25"/>
        <v>22.720000000000002</v>
      </c>
      <c r="CG39" s="66">
        <f t="shared" si="25"/>
        <v>28.700000000000003</v>
      </c>
      <c r="CH39" s="66">
        <f t="shared" si="25"/>
        <v>34.69</v>
      </c>
      <c r="CI39" s="66">
        <f t="shared" si="25"/>
        <v>46.66</v>
      </c>
      <c r="CJ39" s="66">
        <f t="shared" si="25"/>
        <v>10.75</v>
      </c>
      <c r="CK39" s="66">
        <f t="shared" si="25"/>
        <v>2.5799999999999996</v>
      </c>
      <c r="CM39" s="64" t="str">
        <f t="shared" si="17"/>
        <v>T0</v>
      </c>
      <c r="CN39" s="65" t="str">
        <f t="shared" si="18"/>
        <v>Tasmania Select</v>
      </c>
      <c r="CO39" s="66">
        <f t="shared" si="33"/>
        <v>10.709999999999999</v>
      </c>
      <c r="CP39" s="66">
        <f t="shared" si="33"/>
        <v>13.629999999999999</v>
      </c>
      <c r="CQ39" s="66">
        <f t="shared" si="33"/>
        <v>15.39</v>
      </c>
      <c r="CR39" s="66">
        <f t="shared" si="26"/>
        <v>17.150000000000002</v>
      </c>
      <c r="CS39" s="66">
        <f t="shared" si="26"/>
        <v>19.170000000000002</v>
      </c>
      <c r="CT39" s="66">
        <f t="shared" si="26"/>
        <v>21.200000000000003</v>
      </c>
      <c r="CU39" s="66">
        <f t="shared" si="26"/>
        <v>23.26</v>
      </c>
      <c r="CV39" s="66">
        <f t="shared" si="26"/>
        <v>29.380000000000003</v>
      </c>
      <c r="CW39" s="66">
        <f t="shared" si="26"/>
        <v>35.51</v>
      </c>
      <c r="CX39" s="66">
        <f t="shared" si="26"/>
        <v>47.769999999999996</v>
      </c>
      <c r="CY39" s="66">
        <f t="shared" si="26"/>
        <v>11</v>
      </c>
      <c r="CZ39" s="66">
        <f t="shared" si="26"/>
        <v>2.6399999999999997</v>
      </c>
      <c r="DB39" s="64" t="str">
        <f t="shared" si="19"/>
        <v>T0</v>
      </c>
      <c r="DC39" s="65" t="str">
        <f t="shared" si="20"/>
        <v>Tasmania Select</v>
      </c>
      <c r="DD39" s="66">
        <f t="shared" si="34"/>
        <v>10.959999999999999</v>
      </c>
      <c r="DE39" s="66">
        <f t="shared" si="34"/>
        <v>13.94</v>
      </c>
      <c r="DF39" s="66">
        <f t="shared" si="34"/>
        <v>15.75</v>
      </c>
      <c r="DG39" s="66">
        <f t="shared" si="27"/>
        <v>17.55</v>
      </c>
      <c r="DH39" s="66">
        <f t="shared" si="27"/>
        <v>19.62</v>
      </c>
      <c r="DI39" s="66">
        <f t="shared" si="27"/>
        <v>21.700000000000003</v>
      </c>
      <c r="DJ39" s="66">
        <f t="shared" si="27"/>
        <v>23.8</v>
      </c>
      <c r="DK39" s="66">
        <f t="shared" si="27"/>
        <v>30.07</v>
      </c>
      <c r="DL39" s="66">
        <f t="shared" si="27"/>
        <v>36.339999999999996</v>
      </c>
      <c r="DM39" s="66">
        <f t="shared" si="27"/>
        <v>48.879999999999995</v>
      </c>
      <c r="DN39" s="66">
        <f t="shared" si="27"/>
        <v>11.26</v>
      </c>
      <c r="DO39" s="66">
        <f t="shared" si="27"/>
        <v>2.6999999999999997</v>
      </c>
    </row>
    <row r="40" spans="1:119" ht="15.75" thickBot="1">
      <c r="A40" t="s">
        <v>87</v>
      </c>
      <c r="B40" t="s">
        <v>88</v>
      </c>
      <c r="C40">
        <v>14.07</v>
      </c>
      <c r="D40">
        <v>18.260000000000002</v>
      </c>
      <c r="E40">
        <v>20.78</v>
      </c>
      <c r="F40">
        <v>23.3</v>
      </c>
      <c r="G40">
        <v>26.24</v>
      </c>
      <c r="H40">
        <v>29.18</v>
      </c>
      <c r="I40">
        <v>32.130000000000003</v>
      </c>
      <c r="J40">
        <v>40.950000000000003</v>
      </c>
      <c r="K40">
        <v>49.77</v>
      </c>
      <c r="L40">
        <v>67.41</v>
      </c>
      <c r="M40">
        <v>14.49</v>
      </c>
      <c r="N40">
        <v>5.69</v>
      </c>
      <c r="P40" s="64" t="str">
        <f t="shared" si="7"/>
        <v>T1</v>
      </c>
      <c r="Q40" s="65" t="str">
        <f t="shared" si="8"/>
        <v>Tasmania</v>
      </c>
      <c r="R40" s="66">
        <f t="shared" si="28"/>
        <v>13.76</v>
      </c>
      <c r="S40" s="66">
        <f t="shared" si="28"/>
        <v>17.850000000000001</v>
      </c>
      <c r="T40" s="66">
        <f t="shared" si="28"/>
        <v>20.310000000000002</v>
      </c>
      <c r="U40" s="66">
        <f t="shared" si="21"/>
        <v>22.78</v>
      </c>
      <c r="V40" s="66">
        <f t="shared" si="21"/>
        <v>25.650000000000002</v>
      </c>
      <c r="W40" s="66">
        <f t="shared" si="21"/>
        <v>28.520000000000003</v>
      </c>
      <c r="X40" s="66">
        <f t="shared" si="21"/>
        <v>31.400000000000002</v>
      </c>
      <c r="Y40" s="66">
        <f t="shared" si="21"/>
        <v>40.019999999999996</v>
      </c>
      <c r="Z40" s="66">
        <f t="shared" si="21"/>
        <v>48.64</v>
      </c>
      <c r="AA40" s="66">
        <f t="shared" si="21"/>
        <v>65.88000000000001</v>
      </c>
      <c r="AB40" s="66">
        <f t="shared" si="21"/>
        <v>14.17</v>
      </c>
      <c r="AC40" s="66">
        <f t="shared" si="21"/>
        <v>5.5699999999999994</v>
      </c>
      <c r="AD40" s="71"/>
      <c r="AE40" s="64" t="str">
        <f t="shared" si="9"/>
        <v>T1</v>
      </c>
      <c r="AF40" s="65" t="str">
        <f t="shared" si="10"/>
        <v>Tasmania</v>
      </c>
      <c r="AG40" s="66">
        <f t="shared" si="29"/>
        <v>14.07</v>
      </c>
      <c r="AH40" s="66">
        <f t="shared" si="29"/>
        <v>18.260000000000002</v>
      </c>
      <c r="AI40" s="66">
        <f t="shared" si="29"/>
        <v>20.78</v>
      </c>
      <c r="AJ40" s="66">
        <f t="shared" si="22"/>
        <v>23.3</v>
      </c>
      <c r="AK40" s="66">
        <f t="shared" si="22"/>
        <v>26.24</v>
      </c>
      <c r="AL40" s="66">
        <f t="shared" si="22"/>
        <v>29.18</v>
      </c>
      <c r="AM40" s="66">
        <f t="shared" si="22"/>
        <v>32.130000000000003</v>
      </c>
      <c r="AN40" s="66">
        <f t="shared" si="22"/>
        <v>40.950000000000003</v>
      </c>
      <c r="AO40" s="66">
        <f t="shared" si="22"/>
        <v>49.77</v>
      </c>
      <c r="AP40" s="66">
        <f t="shared" si="22"/>
        <v>67.41</v>
      </c>
      <c r="AQ40" s="66">
        <f t="shared" si="22"/>
        <v>14.49</v>
      </c>
      <c r="AR40" s="66">
        <f t="shared" si="22"/>
        <v>5.69</v>
      </c>
      <c r="AT40" s="64" t="str">
        <f t="shared" si="11"/>
        <v>T1</v>
      </c>
      <c r="AU40" s="65" t="str">
        <f t="shared" si="12"/>
        <v>Tasmania</v>
      </c>
      <c r="AV40" s="66">
        <f t="shared" si="30"/>
        <v>14.36</v>
      </c>
      <c r="AW40" s="66">
        <f t="shared" si="30"/>
        <v>18.630000000000003</v>
      </c>
      <c r="AX40" s="66">
        <f t="shared" si="30"/>
        <v>21.200000000000003</v>
      </c>
      <c r="AY40" s="66">
        <f t="shared" si="23"/>
        <v>23.770000000000003</v>
      </c>
      <c r="AZ40" s="66">
        <f t="shared" si="23"/>
        <v>26.770000000000003</v>
      </c>
      <c r="BA40" s="66">
        <f t="shared" si="23"/>
        <v>29.770000000000003</v>
      </c>
      <c r="BB40" s="66">
        <f t="shared" si="23"/>
        <v>32.78</v>
      </c>
      <c r="BC40" s="66">
        <f t="shared" si="23"/>
        <v>41.769999999999996</v>
      </c>
      <c r="BD40" s="66">
        <f t="shared" si="23"/>
        <v>50.769999999999996</v>
      </c>
      <c r="BE40" s="66">
        <f t="shared" si="23"/>
        <v>68.760000000000005</v>
      </c>
      <c r="BF40" s="66">
        <f t="shared" si="23"/>
        <v>14.78</v>
      </c>
      <c r="BG40" s="66">
        <f t="shared" si="23"/>
        <v>5.81</v>
      </c>
      <c r="BI40" s="64" t="str">
        <f t="shared" si="13"/>
        <v>T1</v>
      </c>
      <c r="BJ40" s="65" t="str">
        <f t="shared" si="14"/>
        <v>Tasmania</v>
      </c>
      <c r="BK40" s="66">
        <f t="shared" si="31"/>
        <v>14.43</v>
      </c>
      <c r="BL40" s="66">
        <f t="shared" si="31"/>
        <v>18.720000000000002</v>
      </c>
      <c r="BM40" s="66">
        <f t="shared" si="31"/>
        <v>21.3</v>
      </c>
      <c r="BN40" s="66">
        <f t="shared" si="24"/>
        <v>23.89</v>
      </c>
      <c r="BO40" s="66">
        <f t="shared" si="24"/>
        <v>26.900000000000002</v>
      </c>
      <c r="BP40" s="66">
        <f t="shared" si="24"/>
        <v>29.91</v>
      </c>
      <c r="BQ40" s="66">
        <f t="shared" si="24"/>
        <v>32.94</v>
      </c>
      <c r="BR40" s="66">
        <f t="shared" si="24"/>
        <v>41.98</v>
      </c>
      <c r="BS40" s="66">
        <f t="shared" si="24"/>
        <v>51.019999999999996</v>
      </c>
      <c r="BT40" s="66">
        <f t="shared" si="24"/>
        <v>69.100000000000009</v>
      </c>
      <c r="BU40" s="66">
        <f t="shared" si="24"/>
        <v>14.86</v>
      </c>
      <c r="BV40" s="66">
        <f t="shared" si="24"/>
        <v>5.84</v>
      </c>
      <c r="BX40" s="64" t="str">
        <f t="shared" si="15"/>
        <v>T1</v>
      </c>
      <c r="BY40" s="65" t="str">
        <f t="shared" si="16"/>
        <v>Tasmania</v>
      </c>
      <c r="BZ40" s="66">
        <f t="shared" si="32"/>
        <v>14.78</v>
      </c>
      <c r="CA40" s="66">
        <f t="shared" si="32"/>
        <v>19.180000000000003</v>
      </c>
      <c r="CB40" s="66">
        <f t="shared" si="32"/>
        <v>21.82</v>
      </c>
      <c r="CC40" s="66">
        <f t="shared" si="25"/>
        <v>24.470000000000002</v>
      </c>
      <c r="CD40" s="66">
        <f t="shared" si="25"/>
        <v>27.560000000000002</v>
      </c>
      <c r="CE40" s="66">
        <f t="shared" si="25"/>
        <v>30.64</v>
      </c>
      <c r="CF40" s="66">
        <f t="shared" si="25"/>
        <v>33.739999999999995</v>
      </c>
      <c r="CG40" s="66">
        <f t="shared" si="25"/>
        <v>43</v>
      </c>
      <c r="CH40" s="66">
        <f t="shared" si="25"/>
        <v>52.26</v>
      </c>
      <c r="CI40" s="66">
        <f t="shared" si="25"/>
        <v>70.790000000000006</v>
      </c>
      <c r="CJ40" s="66">
        <f t="shared" si="25"/>
        <v>15.22</v>
      </c>
      <c r="CK40" s="66">
        <f t="shared" si="25"/>
        <v>5.9799999999999995</v>
      </c>
      <c r="CM40" s="64" t="str">
        <f t="shared" si="17"/>
        <v>T1</v>
      </c>
      <c r="CN40" s="65" t="str">
        <f t="shared" si="18"/>
        <v>Tasmania</v>
      </c>
      <c r="CO40" s="66">
        <f t="shared" si="33"/>
        <v>15.129999999999999</v>
      </c>
      <c r="CP40" s="66">
        <f t="shared" si="33"/>
        <v>19.630000000000003</v>
      </c>
      <c r="CQ40" s="66">
        <f t="shared" si="33"/>
        <v>22.34</v>
      </c>
      <c r="CR40" s="66">
        <f t="shared" si="26"/>
        <v>25.05</v>
      </c>
      <c r="CS40" s="66">
        <f t="shared" si="26"/>
        <v>28.21</v>
      </c>
      <c r="CT40" s="66">
        <f t="shared" si="26"/>
        <v>31.37</v>
      </c>
      <c r="CU40" s="66">
        <f t="shared" si="26"/>
        <v>34.54</v>
      </c>
      <c r="CV40" s="66">
        <f t="shared" si="26"/>
        <v>44.03</v>
      </c>
      <c r="CW40" s="66">
        <f t="shared" si="26"/>
        <v>53.51</v>
      </c>
      <c r="CX40" s="66">
        <f t="shared" si="26"/>
        <v>72.47</v>
      </c>
      <c r="CY40" s="66">
        <f t="shared" si="26"/>
        <v>15.58</v>
      </c>
      <c r="CZ40" s="66">
        <f t="shared" si="26"/>
        <v>6.12</v>
      </c>
      <c r="DB40" s="64" t="str">
        <f t="shared" si="19"/>
        <v>T1</v>
      </c>
      <c r="DC40" s="65" t="str">
        <f t="shared" si="20"/>
        <v>Tasmania</v>
      </c>
      <c r="DD40" s="66">
        <f t="shared" si="34"/>
        <v>15.48</v>
      </c>
      <c r="DE40" s="66">
        <f t="shared" si="34"/>
        <v>20.09</v>
      </c>
      <c r="DF40" s="66">
        <f t="shared" si="34"/>
        <v>22.860000000000003</v>
      </c>
      <c r="DG40" s="66">
        <f t="shared" si="27"/>
        <v>25.63</v>
      </c>
      <c r="DH40" s="66">
        <f t="shared" si="27"/>
        <v>28.87</v>
      </c>
      <c r="DI40" s="66">
        <f t="shared" si="27"/>
        <v>32.1</v>
      </c>
      <c r="DJ40" s="66">
        <f t="shared" si="27"/>
        <v>35.35</v>
      </c>
      <c r="DK40" s="66">
        <f t="shared" si="27"/>
        <v>45.05</v>
      </c>
      <c r="DL40" s="66">
        <f t="shared" si="27"/>
        <v>54.75</v>
      </c>
      <c r="DM40" s="66">
        <f t="shared" si="27"/>
        <v>74.160000000000011</v>
      </c>
      <c r="DN40" s="66">
        <f t="shared" si="27"/>
        <v>15.94</v>
      </c>
      <c r="DO40" s="66">
        <f t="shared" si="27"/>
        <v>6.26</v>
      </c>
    </row>
    <row r="41" spans="1:119" ht="15.75" thickBot="1">
      <c r="A41" t="s">
        <v>89</v>
      </c>
      <c r="B41" t="s">
        <v>90</v>
      </c>
      <c r="C41">
        <v>11.87</v>
      </c>
      <c r="D41">
        <v>16.059999999999999</v>
      </c>
      <c r="E41">
        <v>18.579999999999998</v>
      </c>
      <c r="F41">
        <v>21.1</v>
      </c>
      <c r="G41">
        <v>24.04</v>
      </c>
      <c r="H41">
        <v>26.98</v>
      </c>
      <c r="I41">
        <v>29.93</v>
      </c>
      <c r="J41">
        <v>38.75</v>
      </c>
      <c r="K41">
        <v>47.57</v>
      </c>
      <c r="L41">
        <v>65.209999999999994</v>
      </c>
      <c r="M41">
        <v>12.29</v>
      </c>
      <c r="N41">
        <v>3.49</v>
      </c>
      <c r="P41" s="64" t="str">
        <f t="shared" si="7"/>
        <v>NT1</v>
      </c>
      <c r="Q41" s="65" t="str">
        <f t="shared" si="8"/>
        <v>NT Near</v>
      </c>
      <c r="R41" s="66">
        <f t="shared" si="28"/>
        <v>11.61</v>
      </c>
      <c r="S41" s="66">
        <f t="shared" si="28"/>
        <v>15.7</v>
      </c>
      <c r="T41" s="66">
        <f t="shared" si="28"/>
        <v>18.16</v>
      </c>
      <c r="U41" s="66">
        <f t="shared" si="21"/>
        <v>20.630000000000003</v>
      </c>
      <c r="V41" s="66">
        <f t="shared" si="21"/>
        <v>23.5</v>
      </c>
      <c r="W41" s="66">
        <f t="shared" si="21"/>
        <v>26.37</v>
      </c>
      <c r="X41" s="66">
        <f t="shared" si="21"/>
        <v>29.25</v>
      </c>
      <c r="Y41" s="66">
        <f t="shared" si="21"/>
        <v>37.869999999999997</v>
      </c>
      <c r="Z41" s="66">
        <f t="shared" si="21"/>
        <v>46.489999999999995</v>
      </c>
      <c r="AA41" s="66">
        <f t="shared" si="21"/>
        <v>63.73</v>
      </c>
      <c r="AB41" s="66">
        <f t="shared" si="21"/>
        <v>12.02</v>
      </c>
      <c r="AC41" s="66">
        <f t="shared" si="21"/>
        <v>3.42</v>
      </c>
      <c r="AD41" s="71"/>
      <c r="AE41" s="64" t="str">
        <f t="shared" si="9"/>
        <v>NT1</v>
      </c>
      <c r="AF41" s="65" t="str">
        <f t="shared" si="10"/>
        <v>NT Near</v>
      </c>
      <c r="AG41" s="66">
        <f t="shared" si="29"/>
        <v>11.87</v>
      </c>
      <c r="AH41" s="66">
        <f t="shared" si="29"/>
        <v>16.059999999999999</v>
      </c>
      <c r="AI41" s="66">
        <f t="shared" si="29"/>
        <v>18.579999999999998</v>
      </c>
      <c r="AJ41" s="66">
        <f t="shared" si="22"/>
        <v>21.1</v>
      </c>
      <c r="AK41" s="66">
        <f t="shared" si="22"/>
        <v>24.04</v>
      </c>
      <c r="AL41" s="66">
        <f t="shared" si="22"/>
        <v>26.98</v>
      </c>
      <c r="AM41" s="66">
        <f t="shared" si="22"/>
        <v>29.93</v>
      </c>
      <c r="AN41" s="66">
        <f t="shared" si="22"/>
        <v>38.75</v>
      </c>
      <c r="AO41" s="66">
        <f t="shared" si="22"/>
        <v>47.57</v>
      </c>
      <c r="AP41" s="66">
        <f t="shared" si="22"/>
        <v>65.209999999999994</v>
      </c>
      <c r="AQ41" s="66">
        <f t="shared" si="22"/>
        <v>12.29</v>
      </c>
      <c r="AR41" s="66">
        <f t="shared" si="22"/>
        <v>3.49</v>
      </c>
      <c r="AT41" s="64" t="str">
        <f t="shared" si="11"/>
        <v>NT1</v>
      </c>
      <c r="AU41" s="65" t="str">
        <f t="shared" si="12"/>
        <v>NT Near</v>
      </c>
      <c r="AV41" s="66">
        <f t="shared" si="30"/>
        <v>12.11</v>
      </c>
      <c r="AW41" s="66">
        <f t="shared" si="30"/>
        <v>16.39</v>
      </c>
      <c r="AX41" s="66">
        <f t="shared" si="30"/>
        <v>18.96</v>
      </c>
      <c r="AY41" s="66">
        <f t="shared" si="23"/>
        <v>21.53</v>
      </c>
      <c r="AZ41" s="66">
        <f t="shared" si="23"/>
        <v>24.53</v>
      </c>
      <c r="BA41" s="66">
        <f t="shared" si="23"/>
        <v>27.520000000000003</v>
      </c>
      <c r="BB41" s="66">
        <f t="shared" si="23"/>
        <v>30.53</v>
      </c>
      <c r="BC41" s="66">
        <f t="shared" si="23"/>
        <v>39.53</v>
      </c>
      <c r="BD41" s="66">
        <f t="shared" si="23"/>
        <v>48.53</v>
      </c>
      <c r="BE41" s="66">
        <f t="shared" si="23"/>
        <v>66.52000000000001</v>
      </c>
      <c r="BF41" s="66">
        <f t="shared" si="23"/>
        <v>12.54</v>
      </c>
      <c r="BG41" s="66">
        <f t="shared" si="23"/>
        <v>3.5599999999999996</v>
      </c>
      <c r="BI41" s="64" t="str">
        <f t="shared" si="13"/>
        <v>NT1</v>
      </c>
      <c r="BJ41" s="65" t="str">
        <f t="shared" si="14"/>
        <v>NT Near</v>
      </c>
      <c r="BK41" s="66">
        <f t="shared" si="31"/>
        <v>12.17</v>
      </c>
      <c r="BL41" s="66">
        <f t="shared" si="31"/>
        <v>16.470000000000002</v>
      </c>
      <c r="BM41" s="66">
        <f t="shared" si="31"/>
        <v>19.05</v>
      </c>
      <c r="BN41" s="66">
        <f t="shared" si="24"/>
        <v>21.630000000000003</v>
      </c>
      <c r="BO41" s="66">
        <f t="shared" si="24"/>
        <v>24.650000000000002</v>
      </c>
      <c r="BP41" s="66">
        <f t="shared" si="24"/>
        <v>27.66</v>
      </c>
      <c r="BQ41" s="66">
        <f t="shared" si="24"/>
        <v>30.680000000000003</v>
      </c>
      <c r="BR41" s="66">
        <f t="shared" si="24"/>
        <v>39.72</v>
      </c>
      <c r="BS41" s="66">
        <f t="shared" si="24"/>
        <v>48.76</v>
      </c>
      <c r="BT41" s="66">
        <f t="shared" si="24"/>
        <v>66.850000000000009</v>
      </c>
      <c r="BU41" s="66">
        <f t="shared" si="24"/>
        <v>12.6</v>
      </c>
      <c r="BV41" s="66">
        <f t="shared" si="24"/>
        <v>3.5799999999999996</v>
      </c>
      <c r="BX41" s="64" t="str">
        <f t="shared" si="15"/>
        <v>NT1</v>
      </c>
      <c r="BY41" s="65" t="str">
        <f t="shared" si="16"/>
        <v>NT Near</v>
      </c>
      <c r="BZ41" s="66">
        <f t="shared" si="32"/>
        <v>12.47</v>
      </c>
      <c r="CA41" s="66">
        <f t="shared" si="32"/>
        <v>16.87</v>
      </c>
      <c r="CB41" s="66">
        <f t="shared" si="32"/>
        <v>19.510000000000002</v>
      </c>
      <c r="CC41" s="66">
        <f t="shared" si="25"/>
        <v>22.16</v>
      </c>
      <c r="CD41" s="66">
        <f t="shared" si="25"/>
        <v>25.25</v>
      </c>
      <c r="CE41" s="66">
        <f t="shared" si="25"/>
        <v>28.330000000000002</v>
      </c>
      <c r="CF41" s="66">
        <f t="shared" si="25"/>
        <v>31.430000000000003</v>
      </c>
      <c r="CG41" s="66">
        <f t="shared" si="25"/>
        <v>40.69</v>
      </c>
      <c r="CH41" s="66">
        <f t="shared" si="25"/>
        <v>49.949999999999996</v>
      </c>
      <c r="CI41" s="66">
        <f t="shared" si="25"/>
        <v>68.48</v>
      </c>
      <c r="CJ41" s="66">
        <f t="shared" si="25"/>
        <v>12.91</v>
      </c>
      <c r="CK41" s="66">
        <f t="shared" si="25"/>
        <v>3.67</v>
      </c>
      <c r="CM41" s="64" t="str">
        <f t="shared" si="17"/>
        <v>NT1</v>
      </c>
      <c r="CN41" s="65" t="str">
        <f t="shared" si="18"/>
        <v>NT Near</v>
      </c>
      <c r="CO41" s="66">
        <f t="shared" si="33"/>
        <v>12.77</v>
      </c>
      <c r="CP41" s="66">
        <f t="shared" si="33"/>
        <v>17.270000000000003</v>
      </c>
      <c r="CQ41" s="66">
        <f t="shared" si="33"/>
        <v>19.98</v>
      </c>
      <c r="CR41" s="66">
        <f t="shared" si="26"/>
        <v>22.69</v>
      </c>
      <c r="CS41" s="66">
        <f t="shared" si="26"/>
        <v>25.85</v>
      </c>
      <c r="CT41" s="66">
        <f t="shared" si="26"/>
        <v>29.01</v>
      </c>
      <c r="CU41" s="66">
        <f t="shared" si="26"/>
        <v>32.18</v>
      </c>
      <c r="CV41" s="66">
        <f t="shared" si="26"/>
        <v>41.66</v>
      </c>
      <c r="CW41" s="66">
        <f t="shared" si="26"/>
        <v>51.14</v>
      </c>
      <c r="CX41" s="66">
        <f t="shared" si="26"/>
        <v>70.11</v>
      </c>
      <c r="CY41" s="66">
        <f t="shared" si="26"/>
        <v>13.22</v>
      </c>
      <c r="CZ41" s="66">
        <f t="shared" si="26"/>
        <v>3.76</v>
      </c>
      <c r="DB41" s="64" t="str">
        <f t="shared" si="19"/>
        <v>NT1</v>
      </c>
      <c r="DC41" s="65" t="str">
        <f t="shared" si="20"/>
        <v>NT Near</v>
      </c>
      <c r="DD41" s="66">
        <f t="shared" si="34"/>
        <v>13.06</v>
      </c>
      <c r="DE41" s="66">
        <f t="shared" si="34"/>
        <v>17.670000000000002</v>
      </c>
      <c r="DF41" s="66">
        <f t="shared" si="34"/>
        <v>20.440000000000001</v>
      </c>
      <c r="DG41" s="66">
        <f t="shared" si="27"/>
        <v>23.21</v>
      </c>
      <c r="DH41" s="66">
        <f t="shared" si="27"/>
        <v>26.450000000000003</v>
      </c>
      <c r="DI41" s="66">
        <f t="shared" si="27"/>
        <v>29.680000000000003</v>
      </c>
      <c r="DJ41" s="66">
        <f t="shared" si="27"/>
        <v>32.93</v>
      </c>
      <c r="DK41" s="66">
        <f t="shared" si="27"/>
        <v>42.629999999999995</v>
      </c>
      <c r="DL41" s="66">
        <f t="shared" si="27"/>
        <v>52.33</v>
      </c>
      <c r="DM41" s="66">
        <f t="shared" si="27"/>
        <v>71.740000000000009</v>
      </c>
      <c r="DN41" s="66">
        <f t="shared" si="27"/>
        <v>13.52</v>
      </c>
      <c r="DO41" s="66">
        <f t="shared" si="27"/>
        <v>3.84</v>
      </c>
    </row>
    <row r="42" spans="1:119" ht="15.75" thickBot="1">
      <c r="A42" t="s">
        <v>91</v>
      </c>
      <c r="B42" t="s">
        <v>92</v>
      </c>
      <c r="C42">
        <v>14.07</v>
      </c>
      <c r="D42">
        <v>18.260000000000002</v>
      </c>
      <c r="E42">
        <v>20.78</v>
      </c>
      <c r="F42">
        <v>23.3</v>
      </c>
      <c r="G42">
        <v>26.24</v>
      </c>
      <c r="H42">
        <v>29.18</v>
      </c>
      <c r="I42">
        <v>32.130000000000003</v>
      </c>
      <c r="J42">
        <v>40.950000000000003</v>
      </c>
      <c r="K42">
        <v>49.77</v>
      </c>
      <c r="L42">
        <v>67.41</v>
      </c>
      <c r="M42">
        <v>14.49</v>
      </c>
      <c r="N42">
        <v>5.69</v>
      </c>
      <c r="P42" s="64" t="str">
        <f t="shared" si="7"/>
        <v>NT2</v>
      </c>
      <c r="Q42" s="65" t="str">
        <f t="shared" si="8"/>
        <v>NT Remote</v>
      </c>
      <c r="R42" s="66">
        <f t="shared" si="28"/>
        <v>13.76</v>
      </c>
      <c r="S42" s="66">
        <f t="shared" si="28"/>
        <v>17.850000000000001</v>
      </c>
      <c r="T42" s="66">
        <f t="shared" si="28"/>
        <v>20.310000000000002</v>
      </c>
      <c r="U42" s="66">
        <f t="shared" si="21"/>
        <v>22.78</v>
      </c>
      <c r="V42" s="66">
        <f t="shared" si="21"/>
        <v>25.650000000000002</v>
      </c>
      <c r="W42" s="66">
        <f t="shared" si="21"/>
        <v>28.520000000000003</v>
      </c>
      <c r="X42" s="66">
        <f t="shared" si="21"/>
        <v>31.400000000000002</v>
      </c>
      <c r="Y42" s="66">
        <f t="shared" si="21"/>
        <v>40.019999999999996</v>
      </c>
      <c r="Z42" s="66">
        <f t="shared" si="21"/>
        <v>48.64</v>
      </c>
      <c r="AA42" s="66">
        <f t="shared" si="21"/>
        <v>65.88000000000001</v>
      </c>
      <c r="AB42" s="66">
        <f t="shared" si="21"/>
        <v>14.17</v>
      </c>
      <c r="AC42" s="66">
        <f t="shared" si="21"/>
        <v>5.5699999999999994</v>
      </c>
      <c r="AD42" s="71"/>
      <c r="AE42" s="64" t="str">
        <f t="shared" si="9"/>
        <v>NT2</v>
      </c>
      <c r="AF42" s="65" t="str">
        <f t="shared" si="10"/>
        <v>NT Remote</v>
      </c>
      <c r="AG42" s="66">
        <f t="shared" si="29"/>
        <v>14.07</v>
      </c>
      <c r="AH42" s="66">
        <f t="shared" si="29"/>
        <v>18.260000000000002</v>
      </c>
      <c r="AI42" s="66">
        <f t="shared" si="29"/>
        <v>20.78</v>
      </c>
      <c r="AJ42" s="66">
        <f t="shared" si="22"/>
        <v>23.3</v>
      </c>
      <c r="AK42" s="66">
        <f t="shared" si="22"/>
        <v>26.24</v>
      </c>
      <c r="AL42" s="66">
        <f t="shared" si="22"/>
        <v>29.18</v>
      </c>
      <c r="AM42" s="66">
        <f t="shared" si="22"/>
        <v>32.130000000000003</v>
      </c>
      <c r="AN42" s="66">
        <f t="shared" si="22"/>
        <v>40.950000000000003</v>
      </c>
      <c r="AO42" s="66">
        <f t="shared" si="22"/>
        <v>49.77</v>
      </c>
      <c r="AP42" s="66">
        <f t="shared" si="22"/>
        <v>67.41</v>
      </c>
      <c r="AQ42" s="66">
        <f t="shared" si="22"/>
        <v>14.49</v>
      </c>
      <c r="AR42" s="66">
        <f t="shared" si="22"/>
        <v>5.69</v>
      </c>
      <c r="AT42" s="64" t="str">
        <f t="shared" si="11"/>
        <v>NT2</v>
      </c>
      <c r="AU42" s="65" t="str">
        <f t="shared" si="12"/>
        <v>NT Remote</v>
      </c>
      <c r="AV42" s="66">
        <f t="shared" si="30"/>
        <v>14.36</v>
      </c>
      <c r="AW42" s="66">
        <f t="shared" si="30"/>
        <v>18.630000000000003</v>
      </c>
      <c r="AX42" s="66">
        <f t="shared" si="30"/>
        <v>21.200000000000003</v>
      </c>
      <c r="AY42" s="66">
        <f t="shared" si="23"/>
        <v>23.770000000000003</v>
      </c>
      <c r="AZ42" s="66">
        <f t="shared" si="23"/>
        <v>26.770000000000003</v>
      </c>
      <c r="BA42" s="66">
        <f t="shared" si="23"/>
        <v>29.770000000000003</v>
      </c>
      <c r="BB42" s="66">
        <f t="shared" si="23"/>
        <v>32.78</v>
      </c>
      <c r="BC42" s="66">
        <f t="shared" si="23"/>
        <v>41.769999999999996</v>
      </c>
      <c r="BD42" s="66">
        <f t="shared" si="23"/>
        <v>50.769999999999996</v>
      </c>
      <c r="BE42" s="66">
        <f t="shared" si="23"/>
        <v>68.760000000000005</v>
      </c>
      <c r="BF42" s="66">
        <f t="shared" si="23"/>
        <v>14.78</v>
      </c>
      <c r="BG42" s="66">
        <f t="shared" si="23"/>
        <v>5.81</v>
      </c>
      <c r="BI42" s="64" t="str">
        <f t="shared" si="13"/>
        <v>NT2</v>
      </c>
      <c r="BJ42" s="65" t="str">
        <f t="shared" si="14"/>
        <v>NT Remote</v>
      </c>
      <c r="BK42" s="66">
        <f t="shared" si="31"/>
        <v>14.43</v>
      </c>
      <c r="BL42" s="66">
        <f t="shared" si="31"/>
        <v>18.720000000000002</v>
      </c>
      <c r="BM42" s="66">
        <f t="shared" si="31"/>
        <v>21.3</v>
      </c>
      <c r="BN42" s="66">
        <f t="shared" si="24"/>
        <v>23.89</v>
      </c>
      <c r="BO42" s="66">
        <f t="shared" si="24"/>
        <v>26.900000000000002</v>
      </c>
      <c r="BP42" s="66">
        <f t="shared" si="24"/>
        <v>29.91</v>
      </c>
      <c r="BQ42" s="66">
        <f t="shared" si="24"/>
        <v>32.94</v>
      </c>
      <c r="BR42" s="66">
        <f t="shared" si="24"/>
        <v>41.98</v>
      </c>
      <c r="BS42" s="66">
        <f t="shared" si="24"/>
        <v>51.019999999999996</v>
      </c>
      <c r="BT42" s="66">
        <f t="shared" si="24"/>
        <v>69.100000000000009</v>
      </c>
      <c r="BU42" s="66">
        <f t="shared" si="24"/>
        <v>14.86</v>
      </c>
      <c r="BV42" s="66">
        <f t="shared" si="24"/>
        <v>5.84</v>
      </c>
      <c r="BX42" s="64" t="str">
        <f t="shared" si="15"/>
        <v>NT2</v>
      </c>
      <c r="BY42" s="65" t="str">
        <f t="shared" si="16"/>
        <v>NT Remote</v>
      </c>
      <c r="BZ42" s="66">
        <f t="shared" si="32"/>
        <v>14.78</v>
      </c>
      <c r="CA42" s="66">
        <f t="shared" si="32"/>
        <v>19.180000000000003</v>
      </c>
      <c r="CB42" s="66">
        <f t="shared" si="32"/>
        <v>21.82</v>
      </c>
      <c r="CC42" s="66">
        <f t="shared" si="25"/>
        <v>24.470000000000002</v>
      </c>
      <c r="CD42" s="66">
        <f t="shared" si="25"/>
        <v>27.560000000000002</v>
      </c>
      <c r="CE42" s="66">
        <f t="shared" si="25"/>
        <v>30.64</v>
      </c>
      <c r="CF42" s="66">
        <f t="shared" si="25"/>
        <v>33.739999999999995</v>
      </c>
      <c r="CG42" s="66">
        <f t="shared" si="25"/>
        <v>43</v>
      </c>
      <c r="CH42" s="66">
        <f t="shared" si="25"/>
        <v>52.26</v>
      </c>
      <c r="CI42" s="66">
        <f t="shared" si="25"/>
        <v>70.790000000000006</v>
      </c>
      <c r="CJ42" s="66">
        <f t="shared" si="25"/>
        <v>15.22</v>
      </c>
      <c r="CK42" s="66">
        <f t="shared" si="25"/>
        <v>5.9799999999999995</v>
      </c>
      <c r="CM42" s="64" t="str">
        <f t="shared" si="17"/>
        <v>NT2</v>
      </c>
      <c r="CN42" s="65" t="str">
        <f t="shared" si="18"/>
        <v>NT Remote</v>
      </c>
      <c r="CO42" s="66">
        <f t="shared" si="33"/>
        <v>15.129999999999999</v>
      </c>
      <c r="CP42" s="66">
        <f t="shared" si="33"/>
        <v>19.630000000000003</v>
      </c>
      <c r="CQ42" s="66">
        <f t="shared" si="33"/>
        <v>22.34</v>
      </c>
      <c r="CR42" s="66">
        <f t="shared" si="26"/>
        <v>25.05</v>
      </c>
      <c r="CS42" s="66">
        <f t="shared" si="26"/>
        <v>28.21</v>
      </c>
      <c r="CT42" s="66">
        <f t="shared" si="26"/>
        <v>31.37</v>
      </c>
      <c r="CU42" s="66">
        <f t="shared" si="26"/>
        <v>34.54</v>
      </c>
      <c r="CV42" s="66">
        <f t="shared" si="26"/>
        <v>44.03</v>
      </c>
      <c r="CW42" s="66">
        <f t="shared" si="26"/>
        <v>53.51</v>
      </c>
      <c r="CX42" s="66">
        <f t="shared" si="26"/>
        <v>72.47</v>
      </c>
      <c r="CY42" s="66">
        <f t="shared" si="26"/>
        <v>15.58</v>
      </c>
      <c r="CZ42" s="66">
        <f t="shared" si="26"/>
        <v>6.12</v>
      </c>
      <c r="DB42" s="64" t="str">
        <f t="shared" si="19"/>
        <v>NT2</v>
      </c>
      <c r="DC42" s="65" t="str">
        <f t="shared" si="20"/>
        <v>NT Remote</v>
      </c>
      <c r="DD42" s="66">
        <f t="shared" si="34"/>
        <v>15.48</v>
      </c>
      <c r="DE42" s="66">
        <f t="shared" si="34"/>
        <v>20.09</v>
      </c>
      <c r="DF42" s="66">
        <f t="shared" si="34"/>
        <v>22.860000000000003</v>
      </c>
      <c r="DG42" s="66">
        <f t="shared" si="27"/>
        <v>25.63</v>
      </c>
      <c r="DH42" s="66">
        <f t="shared" si="27"/>
        <v>28.87</v>
      </c>
      <c r="DI42" s="66">
        <f t="shared" si="27"/>
        <v>32.1</v>
      </c>
      <c r="DJ42" s="66">
        <f t="shared" si="27"/>
        <v>35.35</v>
      </c>
      <c r="DK42" s="66">
        <f t="shared" si="27"/>
        <v>45.05</v>
      </c>
      <c r="DL42" s="66">
        <f t="shared" si="27"/>
        <v>54.75</v>
      </c>
      <c r="DM42" s="66">
        <f t="shared" si="27"/>
        <v>74.160000000000011</v>
      </c>
      <c r="DN42" s="66">
        <f t="shared" si="27"/>
        <v>15.94</v>
      </c>
      <c r="DO42" s="66">
        <f t="shared" si="27"/>
        <v>6.26</v>
      </c>
    </row>
    <row r="43" spans="1:119" ht="15.75" thickBot="1">
      <c r="A43" t="s">
        <v>93</v>
      </c>
      <c r="B43" t="s">
        <v>94</v>
      </c>
      <c r="C43">
        <v>14.07</v>
      </c>
      <c r="D43">
        <v>18.260000000000002</v>
      </c>
      <c r="E43">
        <v>20.78</v>
      </c>
      <c r="F43">
        <v>23.3</v>
      </c>
      <c r="G43">
        <v>26.24</v>
      </c>
      <c r="H43">
        <v>29.18</v>
      </c>
      <c r="I43">
        <v>32.130000000000003</v>
      </c>
      <c r="J43">
        <v>40.950000000000003</v>
      </c>
      <c r="K43">
        <v>49.77</v>
      </c>
      <c r="L43">
        <v>67.41</v>
      </c>
      <c r="M43">
        <v>14.49</v>
      </c>
      <c r="N43">
        <v>5.69</v>
      </c>
      <c r="P43" s="64" t="str">
        <f t="shared" si="7"/>
        <v>NF</v>
      </c>
      <c r="Q43" s="65" t="str">
        <f t="shared" si="8"/>
        <v>Norfolk Is*</v>
      </c>
      <c r="R43" s="66">
        <f t="shared" si="28"/>
        <v>13.76</v>
      </c>
      <c r="S43" s="66">
        <f t="shared" si="28"/>
        <v>17.850000000000001</v>
      </c>
      <c r="T43" s="66">
        <f t="shared" si="28"/>
        <v>20.310000000000002</v>
      </c>
      <c r="U43" s="66">
        <f t="shared" si="21"/>
        <v>22.78</v>
      </c>
      <c r="V43" s="66">
        <f t="shared" si="21"/>
        <v>25.650000000000002</v>
      </c>
      <c r="W43" s="66">
        <f t="shared" si="21"/>
        <v>28.520000000000003</v>
      </c>
      <c r="X43" s="66">
        <f t="shared" si="21"/>
        <v>31.400000000000002</v>
      </c>
      <c r="Y43" s="66">
        <f t="shared" si="21"/>
        <v>40.019999999999996</v>
      </c>
      <c r="Z43" s="66">
        <f t="shared" si="21"/>
        <v>48.64</v>
      </c>
      <c r="AA43" s="66">
        <f t="shared" si="21"/>
        <v>65.88000000000001</v>
      </c>
      <c r="AB43" s="66">
        <f t="shared" si="21"/>
        <v>14.17</v>
      </c>
      <c r="AC43" s="66">
        <f t="shared" si="21"/>
        <v>5.5699999999999994</v>
      </c>
      <c r="AD43" s="71"/>
      <c r="AE43" s="64" t="str">
        <f t="shared" si="9"/>
        <v>NF</v>
      </c>
      <c r="AF43" s="65" t="str">
        <f t="shared" si="10"/>
        <v>Norfolk Is*</v>
      </c>
      <c r="AG43" s="66">
        <f t="shared" si="29"/>
        <v>14.07</v>
      </c>
      <c r="AH43" s="66">
        <f t="shared" si="29"/>
        <v>18.260000000000002</v>
      </c>
      <c r="AI43" s="66">
        <f t="shared" si="29"/>
        <v>20.78</v>
      </c>
      <c r="AJ43" s="66">
        <f t="shared" si="22"/>
        <v>23.3</v>
      </c>
      <c r="AK43" s="66">
        <f t="shared" si="22"/>
        <v>26.24</v>
      </c>
      <c r="AL43" s="66">
        <f t="shared" si="22"/>
        <v>29.18</v>
      </c>
      <c r="AM43" s="66">
        <f t="shared" si="22"/>
        <v>32.130000000000003</v>
      </c>
      <c r="AN43" s="66">
        <f t="shared" si="22"/>
        <v>40.950000000000003</v>
      </c>
      <c r="AO43" s="66">
        <f t="shared" si="22"/>
        <v>49.77</v>
      </c>
      <c r="AP43" s="66">
        <f t="shared" si="22"/>
        <v>67.41</v>
      </c>
      <c r="AQ43" s="66">
        <f t="shared" si="22"/>
        <v>14.49</v>
      </c>
      <c r="AR43" s="66">
        <f t="shared" si="22"/>
        <v>5.69</v>
      </c>
      <c r="AT43" s="64" t="str">
        <f t="shared" si="11"/>
        <v>NF</v>
      </c>
      <c r="AU43" s="65" t="str">
        <f t="shared" si="12"/>
        <v>Norfolk Is*</v>
      </c>
      <c r="AV43" s="66">
        <f t="shared" si="30"/>
        <v>14.36</v>
      </c>
      <c r="AW43" s="66">
        <f t="shared" si="30"/>
        <v>18.630000000000003</v>
      </c>
      <c r="AX43" s="66">
        <f t="shared" si="30"/>
        <v>21.200000000000003</v>
      </c>
      <c r="AY43" s="66">
        <f t="shared" si="23"/>
        <v>23.770000000000003</v>
      </c>
      <c r="AZ43" s="66">
        <f t="shared" si="23"/>
        <v>26.770000000000003</v>
      </c>
      <c r="BA43" s="66">
        <f t="shared" si="23"/>
        <v>29.770000000000003</v>
      </c>
      <c r="BB43" s="66">
        <f t="shared" si="23"/>
        <v>32.78</v>
      </c>
      <c r="BC43" s="66">
        <f t="shared" si="23"/>
        <v>41.769999999999996</v>
      </c>
      <c r="BD43" s="66">
        <f t="shared" si="23"/>
        <v>50.769999999999996</v>
      </c>
      <c r="BE43" s="66">
        <f t="shared" si="23"/>
        <v>68.760000000000005</v>
      </c>
      <c r="BF43" s="66">
        <f t="shared" si="23"/>
        <v>14.78</v>
      </c>
      <c r="BG43" s="66">
        <f t="shared" si="23"/>
        <v>5.81</v>
      </c>
      <c r="BI43" s="64" t="str">
        <f t="shared" si="13"/>
        <v>NF</v>
      </c>
      <c r="BJ43" s="65" t="str">
        <f t="shared" si="14"/>
        <v>Norfolk Is*</v>
      </c>
      <c r="BK43" s="66">
        <f t="shared" si="31"/>
        <v>14.43</v>
      </c>
      <c r="BL43" s="66">
        <f t="shared" si="31"/>
        <v>18.720000000000002</v>
      </c>
      <c r="BM43" s="66">
        <f t="shared" si="31"/>
        <v>21.3</v>
      </c>
      <c r="BN43" s="66">
        <f t="shared" si="24"/>
        <v>23.89</v>
      </c>
      <c r="BO43" s="66">
        <f t="shared" si="24"/>
        <v>26.900000000000002</v>
      </c>
      <c r="BP43" s="66">
        <f t="shared" si="24"/>
        <v>29.91</v>
      </c>
      <c r="BQ43" s="66">
        <f t="shared" si="24"/>
        <v>32.94</v>
      </c>
      <c r="BR43" s="66">
        <f t="shared" si="24"/>
        <v>41.98</v>
      </c>
      <c r="BS43" s="66">
        <f t="shared" si="24"/>
        <v>51.019999999999996</v>
      </c>
      <c r="BT43" s="66">
        <f t="shared" si="24"/>
        <v>69.100000000000009</v>
      </c>
      <c r="BU43" s="66">
        <f t="shared" si="24"/>
        <v>14.86</v>
      </c>
      <c r="BV43" s="66">
        <f t="shared" si="24"/>
        <v>5.84</v>
      </c>
      <c r="BX43" s="64" t="str">
        <f t="shared" si="15"/>
        <v>NF</v>
      </c>
      <c r="BY43" s="65" t="str">
        <f t="shared" si="16"/>
        <v>Norfolk Is*</v>
      </c>
      <c r="BZ43" s="66">
        <f t="shared" si="32"/>
        <v>14.78</v>
      </c>
      <c r="CA43" s="66">
        <f t="shared" si="32"/>
        <v>19.180000000000003</v>
      </c>
      <c r="CB43" s="66">
        <f t="shared" si="32"/>
        <v>21.82</v>
      </c>
      <c r="CC43" s="66">
        <f t="shared" si="25"/>
        <v>24.470000000000002</v>
      </c>
      <c r="CD43" s="66">
        <f t="shared" si="25"/>
        <v>27.560000000000002</v>
      </c>
      <c r="CE43" s="66">
        <f t="shared" si="25"/>
        <v>30.64</v>
      </c>
      <c r="CF43" s="66">
        <f t="shared" si="25"/>
        <v>33.739999999999995</v>
      </c>
      <c r="CG43" s="66">
        <f t="shared" si="25"/>
        <v>43</v>
      </c>
      <c r="CH43" s="66">
        <f t="shared" si="25"/>
        <v>52.26</v>
      </c>
      <c r="CI43" s="66">
        <f t="shared" si="25"/>
        <v>70.790000000000006</v>
      </c>
      <c r="CJ43" s="66">
        <f t="shared" si="25"/>
        <v>15.22</v>
      </c>
      <c r="CK43" s="66">
        <f t="shared" si="25"/>
        <v>5.9799999999999995</v>
      </c>
      <c r="CM43" s="64" t="str">
        <f t="shared" si="17"/>
        <v>NF</v>
      </c>
      <c r="CN43" s="65" t="str">
        <f t="shared" si="18"/>
        <v>Norfolk Is*</v>
      </c>
      <c r="CO43" s="66">
        <f t="shared" si="33"/>
        <v>15.129999999999999</v>
      </c>
      <c r="CP43" s="66">
        <f t="shared" si="33"/>
        <v>19.630000000000003</v>
      </c>
      <c r="CQ43" s="66">
        <f t="shared" si="33"/>
        <v>22.34</v>
      </c>
      <c r="CR43" s="66">
        <f t="shared" si="26"/>
        <v>25.05</v>
      </c>
      <c r="CS43" s="66">
        <f t="shared" si="26"/>
        <v>28.21</v>
      </c>
      <c r="CT43" s="66">
        <f t="shared" si="26"/>
        <v>31.37</v>
      </c>
      <c r="CU43" s="66">
        <f t="shared" si="26"/>
        <v>34.54</v>
      </c>
      <c r="CV43" s="66">
        <f t="shared" si="26"/>
        <v>44.03</v>
      </c>
      <c r="CW43" s="66">
        <f t="shared" si="26"/>
        <v>53.51</v>
      </c>
      <c r="CX43" s="66">
        <f t="shared" si="26"/>
        <v>72.47</v>
      </c>
      <c r="CY43" s="66">
        <f t="shared" si="26"/>
        <v>15.58</v>
      </c>
      <c r="CZ43" s="66">
        <f t="shared" si="26"/>
        <v>6.12</v>
      </c>
      <c r="DB43" s="64" t="str">
        <f t="shared" si="19"/>
        <v>NF</v>
      </c>
      <c r="DC43" s="65" t="str">
        <f t="shared" si="20"/>
        <v>Norfolk Is*</v>
      </c>
      <c r="DD43" s="66">
        <f t="shared" si="34"/>
        <v>15.48</v>
      </c>
      <c r="DE43" s="66">
        <f t="shared" si="34"/>
        <v>20.09</v>
      </c>
      <c r="DF43" s="66">
        <f t="shared" si="34"/>
        <v>22.860000000000003</v>
      </c>
      <c r="DG43" s="66">
        <f t="shared" si="27"/>
        <v>25.63</v>
      </c>
      <c r="DH43" s="66">
        <f t="shared" si="27"/>
        <v>28.87</v>
      </c>
      <c r="DI43" s="66">
        <f t="shared" si="27"/>
        <v>32.1</v>
      </c>
      <c r="DJ43" s="66">
        <f t="shared" si="27"/>
        <v>35.35</v>
      </c>
      <c r="DK43" s="66">
        <f t="shared" si="27"/>
        <v>45.05</v>
      </c>
      <c r="DL43" s="66">
        <f t="shared" si="27"/>
        <v>54.75</v>
      </c>
      <c r="DM43" s="66">
        <f t="shared" si="27"/>
        <v>74.160000000000011</v>
      </c>
      <c r="DN43" s="66">
        <f t="shared" si="27"/>
        <v>15.94</v>
      </c>
      <c r="DO43" s="66">
        <f t="shared" si="27"/>
        <v>6.26</v>
      </c>
    </row>
    <row r="44" spans="1:119" ht="15.75" thickBot="1">
      <c r="A44" t="s">
        <v>95</v>
      </c>
      <c r="B44" t="s">
        <v>96</v>
      </c>
      <c r="C44">
        <v>14.07</v>
      </c>
      <c r="D44">
        <v>18.260000000000002</v>
      </c>
      <c r="E44">
        <v>20.78</v>
      </c>
      <c r="F44">
        <v>23.3</v>
      </c>
      <c r="G44">
        <v>26.24</v>
      </c>
      <c r="H44">
        <v>29.18</v>
      </c>
      <c r="I44">
        <v>32.130000000000003</v>
      </c>
      <c r="J44">
        <v>40.950000000000003</v>
      </c>
      <c r="K44">
        <v>49.77</v>
      </c>
      <c r="L44">
        <v>67.41</v>
      </c>
      <c r="M44">
        <v>14.49</v>
      </c>
      <c r="N44">
        <v>5.69</v>
      </c>
      <c r="P44" s="64" t="str">
        <f t="shared" si="7"/>
        <v>W4</v>
      </c>
      <c r="Q44" s="65" t="str">
        <f t="shared" si="8"/>
        <v>Christmas &amp; Cocos Is*</v>
      </c>
      <c r="R44" s="66">
        <f t="shared" si="28"/>
        <v>13.76</v>
      </c>
      <c r="S44" s="66">
        <f t="shared" si="28"/>
        <v>17.850000000000001</v>
      </c>
      <c r="T44" s="66">
        <f t="shared" si="28"/>
        <v>20.310000000000002</v>
      </c>
      <c r="U44" s="66">
        <f t="shared" si="21"/>
        <v>22.78</v>
      </c>
      <c r="V44" s="66">
        <f t="shared" si="21"/>
        <v>25.650000000000002</v>
      </c>
      <c r="W44" s="66">
        <f t="shared" si="21"/>
        <v>28.520000000000003</v>
      </c>
      <c r="X44" s="66">
        <f t="shared" si="21"/>
        <v>31.400000000000002</v>
      </c>
      <c r="Y44" s="66">
        <f t="shared" si="21"/>
        <v>40.019999999999996</v>
      </c>
      <c r="Z44" s="66">
        <f t="shared" si="21"/>
        <v>48.64</v>
      </c>
      <c r="AA44" s="66">
        <f t="shared" si="21"/>
        <v>65.88000000000001</v>
      </c>
      <c r="AB44" s="66">
        <f t="shared" si="21"/>
        <v>14.17</v>
      </c>
      <c r="AC44" s="66">
        <f t="shared" si="21"/>
        <v>5.5699999999999994</v>
      </c>
      <c r="AD44" s="71"/>
      <c r="AE44" s="64" t="str">
        <f t="shared" si="9"/>
        <v>W4</v>
      </c>
      <c r="AF44" s="65" t="str">
        <f t="shared" si="10"/>
        <v>Christmas &amp; Cocos Is*</v>
      </c>
      <c r="AG44" s="66">
        <f t="shared" si="29"/>
        <v>14.07</v>
      </c>
      <c r="AH44" s="66">
        <f t="shared" si="29"/>
        <v>18.260000000000002</v>
      </c>
      <c r="AI44" s="66">
        <f t="shared" si="29"/>
        <v>20.78</v>
      </c>
      <c r="AJ44" s="66">
        <f t="shared" si="22"/>
        <v>23.3</v>
      </c>
      <c r="AK44" s="66">
        <f t="shared" si="22"/>
        <v>26.24</v>
      </c>
      <c r="AL44" s="66">
        <f t="shared" si="22"/>
        <v>29.18</v>
      </c>
      <c r="AM44" s="66">
        <f t="shared" si="22"/>
        <v>32.130000000000003</v>
      </c>
      <c r="AN44" s="66">
        <f t="shared" si="22"/>
        <v>40.950000000000003</v>
      </c>
      <c r="AO44" s="66">
        <f t="shared" si="22"/>
        <v>49.77</v>
      </c>
      <c r="AP44" s="66">
        <f t="shared" si="22"/>
        <v>67.41</v>
      </c>
      <c r="AQ44" s="66">
        <f t="shared" si="22"/>
        <v>14.49</v>
      </c>
      <c r="AR44" s="66">
        <f t="shared" si="22"/>
        <v>5.69</v>
      </c>
      <c r="AT44" s="64" t="str">
        <f t="shared" si="11"/>
        <v>W4</v>
      </c>
      <c r="AU44" s="65" t="str">
        <f t="shared" si="12"/>
        <v>Christmas &amp; Cocos Is*</v>
      </c>
      <c r="AV44" s="66">
        <f t="shared" si="30"/>
        <v>14.36</v>
      </c>
      <c r="AW44" s="66">
        <f t="shared" si="30"/>
        <v>18.630000000000003</v>
      </c>
      <c r="AX44" s="66">
        <f t="shared" si="30"/>
        <v>21.200000000000003</v>
      </c>
      <c r="AY44" s="66">
        <f t="shared" si="23"/>
        <v>23.770000000000003</v>
      </c>
      <c r="AZ44" s="66">
        <f t="shared" si="23"/>
        <v>26.770000000000003</v>
      </c>
      <c r="BA44" s="66">
        <f t="shared" si="23"/>
        <v>29.770000000000003</v>
      </c>
      <c r="BB44" s="66">
        <f t="shared" si="23"/>
        <v>32.78</v>
      </c>
      <c r="BC44" s="66">
        <f t="shared" si="23"/>
        <v>41.769999999999996</v>
      </c>
      <c r="BD44" s="66">
        <f t="shared" si="23"/>
        <v>50.769999999999996</v>
      </c>
      <c r="BE44" s="66">
        <f t="shared" si="23"/>
        <v>68.760000000000005</v>
      </c>
      <c r="BF44" s="66">
        <f t="shared" si="23"/>
        <v>14.78</v>
      </c>
      <c r="BG44" s="66">
        <f t="shared" si="23"/>
        <v>5.81</v>
      </c>
      <c r="BI44" s="64" t="str">
        <f t="shared" si="13"/>
        <v>W4</v>
      </c>
      <c r="BJ44" s="65" t="str">
        <f t="shared" si="14"/>
        <v>Christmas &amp; Cocos Is*</v>
      </c>
      <c r="BK44" s="66">
        <f t="shared" si="31"/>
        <v>14.43</v>
      </c>
      <c r="BL44" s="66">
        <f t="shared" si="31"/>
        <v>18.720000000000002</v>
      </c>
      <c r="BM44" s="66">
        <f t="shared" si="31"/>
        <v>21.3</v>
      </c>
      <c r="BN44" s="66">
        <f t="shared" si="24"/>
        <v>23.89</v>
      </c>
      <c r="BO44" s="66">
        <f t="shared" si="24"/>
        <v>26.900000000000002</v>
      </c>
      <c r="BP44" s="66">
        <f t="shared" si="24"/>
        <v>29.91</v>
      </c>
      <c r="BQ44" s="66">
        <f t="shared" si="24"/>
        <v>32.94</v>
      </c>
      <c r="BR44" s="66">
        <f t="shared" si="24"/>
        <v>41.98</v>
      </c>
      <c r="BS44" s="66">
        <f t="shared" si="24"/>
        <v>51.019999999999996</v>
      </c>
      <c r="BT44" s="66">
        <f t="shared" si="24"/>
        <v>69.100000000000009</v>
      </c>
      <c r="BU44" s="66">
        <f t="shared" si="24"/>
        <v>14.86</v>
      </c>
      <c r="BV44" s="66">
        <f t="shared" si="24"/>
        <v>5.84</v>
      </c>
      <c r="BX44" s="64" t="str">
        <f t="shared" si="15"/>
        <v>W4</v>
      </c>
      <c r="BY44" s="65" t="str">
        <f t="shared" si="16"/>
        <v>Christmas &amp; Cocos Is*</v>
      </c>
      <c r="BZ44" s="66">
        <f t="shared" si="32"/>
        <v>14.78</v>
      </c>
      <c r="CA44" s="66">
        <f t="shared" si="32"/>
        <v>19.180000000000003</v>
      </c>
      <c r="CB44" s="66">
        <f t="shared" si="32"/>
        <v>21.82</v>
      </c>
      <c r="CC44" s="66">
        <f t="shared" si="25"/>
        <v>24.470000000000002</v>
      </c>
      <c r="CD44" s="66">
        <f t="shared" si="25"/>
        <v>27.560000000000002</v>
      </c>
      <c r="CE44" s="66">
        <f t="shared" si="25"/>
        <v>30.64</v>
      </c>
      <c r="CF44" s="66">
        <f t="shared" si="25"/>
        <v>33.739999999999995</v>
      </c>
      <c r="CG44" s="66">
        <f t="shared" si="25"/>
        <v>43</v>
      </c>
      <c r="CH44" s="66">
        <f t="shared" si="25"/>
        <v>52.26</v>
      </c>
      <c r="CI44" s="66">
        <f t="shared" si="25"/>
        <v>70.790000000000006</v>
      </c>
      <c r="CJ44" s="66">
        <f t="shared" si="25"/>
        <v>15.22</v>
      </c>
      <c r="CK44" s="66">
        <f t="shared" si="25"/>
        <v>5.9799999999999995</v>
      </c>
      <c r="CM44" s="64" t="str">
        <f t="shared" si="17"/>
        <v>W4</v>
      </c>
      <c r="CN44" s="65" t="str">
        <f t="shared" si="18"/>
        <v>Christmas &amp; Cocos Is*</v>
      </c>
      <c r="CO44" s="66">
        <f t="shared" si="33"/>
        <v>15.129999999999999</v>
      </c>
      <c r="CP44" s="66">
        <f t="shared" si="33"/>
        <v>19.630000000000003</v>
      </c>
      <c r="CQ44" s="66">
        <f t="shared" si="33"/>
        <v>22.34</v>
      </c>
      <c r="CR44" s="66">
        <f t="shared" si="26"/>
        <v>25.05</v>
      </c>
      <c r="CS44" s="66">
        <f t="shared" si="26"/>
        <v>28.21</v>
      </c>
      <c r="CT44" s="66">
        <f t="shared" si="26"/>
        <v>31.37</v>
      </c>
      <c r="CU44" s="66">
        <f t="shared" si="26"/>
        <v>34.54</v>
      </c>
      <c r="CV44" s="66">
        <f t="shared" si="26"/>
        <v>44.03</v>
      </c>
      <c r="CW44" s="66">
        <f t="shared" si="26"/>
        <v>53.51</v>
      </c>
      <c r="CX44" s="66">
        <f t="shared" si="26"/>
        <v>72.47</v>
      </c>
      <c r="CY44" s="66">
        <f t="shared" si="26"/>
        <v>15.58</v>
      </c>
      <c r="CZ44" s="66">
        <f t="shared" si="26"/>
        <v>6.12</v>
      </c>
      <c r="DB44" s="64" t="str">
        <f t="shared" si="19"/>
        <v>W4</v>
      </c>
      <c r="DC44" s="65" t="str">
        <f t="shared" si="20"/>
        <v>Christmas &amp; Cocos Is*</v>
      </c>
      <c r="DD44" s="66">
        <f t="shared" si="34"/>
        <v>15.48</v>
      </c>
      <c r="DE44" s="66">
        <f t="shared" si="34"/>
        <v>20.09</v>
      </c>
      <c r="DF44" s="66">
        <f t="shared" si="34"/>
        <v>22.860000000000003</v>
      </c>
      <c r="DG44" s="66">
        <f t="shared" si="27"/>
        <v>25.63</v>
      </c>
      <c r="DH44" s="66">
        <f t="shared" si="27"/>
        <v>28.87</v>
      </c>
      <c r="DI44" s="66">
        <f t="shared" si="27"/>
        <v>32.1</v>
      </c>
      <c r="DJ44" s="66">
        <f t="shared" si="27"/>
        <v>35.35</v>
      </c>
      <c r="DK44" s="66">
        <f t="shared" si="27"/>
        <v>45.05</v>
      </c>
      <c r="DL44" s="66">
        <f t="shared" si="27"/>
        <v>54.75</v>
      </c>
      <c r="DM44" s="66">
        <f t="shared" si="27"/>
        <v>74.160000000000011</v>
      </c>
      <c r="DN44" s="66">
        <f t="shared" si="27"/>
        <v>15.94</v>
      </c>
      <c r="DO44" s="66">
        <f t="shared" si="27"/>
        <v>6.26</v>
      </c>
    </row>
    <row r="45" spans="1:119" ht="15.75" thickBot="1">
      <c r="A45" t="s">
        <v>97</v>
      </c>
      <c r="B45" t="s">
        <v>98</v>
      </c>
      <c r="C45">
        <v>14.07</v>
      </c>
      <c r="D45">
        <v>18.260000000000002</v>
      </c>
      <c r="E45">
        <v>20.78</v>
      </c>
      <c r="F45">
        <v>23.3</v>
      </c>
      <c r="G45">
        <v>26.24</v>
      </c>
      <c r="H45">
        <v>29.18</v>
      </c>
      <c r="I45">
        <v>32.130000000000003</v>
      </c>
      <c r="J45">
        <v>40.950000000000003</v>
      </c>
      <c r="K45">
        <v>49.77</v>
      </c>
      <c r="L45">
        <v>67.41</v>
      </c>
      <c r="M45">
        <v>14.49</v>
      </c>
      <c r="N45">
        <v>5.69</v>
      </c>
      <c r="P45" s="64" t="str">
        <f t="shared" si="7"/>
        <v>AAT</v>
      </c>
      <c r="Q45" s="65" t="str">
        <f t="shared" si="8"/>
        <v>Aust Antarctic Territory*</v>
      </c>
      <c r="R45" s="66">
        <f t="shared" si="28"/>
        <v>13.76</v>
      </c>
      <c r="S45" s="66">
        <f t="shared" si="28"/>
        <v>17.850000000000001</v>
      </c>
      <c r="T45" s="66">
        <f t="shared" si="28"/>
        <v>20.310000000000002</v>
      </c>
      <c r="U45" s="66">
        <f t="shared" si="21"/>
        <v>22.78</v>
      </c>
      <c r="V45" s="66">
        <f t="shared" si="21"/>
        <v>25.650000000000002</v>
      </c>
      <c r="W45" s="66">
        <f t="shared" si="21"/>
        <v>28.520000000000003</v>
      </c>
      <c r="X45" s="66">
        <f t="shared" si="21"/>
        <v>31.400000000000002</v>
      </c>
      <c r="Y45" s="66">
        <f t="shared" si="21"/>
        <v>40.019999999999996</v>
      </c>
      <c r="Z45" s="66">
        <f t="shared" si="21"/>
        <v>48.64</v>
      </c>
      <c r="AA45" s="66">
        <f t="shared" si="21"/>
        <v>65.88000000000001</v>
      </c>
      <c r="AB45" s="66">
        <f t="shared" si="21"/>
        <v>14.17</v>
      </c>
      <c r="AC45" s="66">
        <f t="shared" si="21"/>
        <v>5.5699999999999994</v>
      </c>
      <c r="AD45" s="71"/>
      <c r="AE45" s="64" t="str">
        <f t="shared" si="9"/>
        <v>AAT</v>
      </c>
      <c r="AF45" s="65" t="str">
        <f t="shared" si="10"/>
        <v>Aust Antarctic Territory*</v>
      </c>
      <c r="AG45" s="66">
        <f t="shared" si="29"/>
        <v>14.07</v>
      </c>
      <c r="AH45" s="66">
        <f t="shared" si="29"/>
        <v>18.260000000000002</v>
      </c>
      <c r="AI45" s="66">
        <f t="shared" si="29"/>
        <v>20.78</v>
      </c>
      <c r="AJ45" s="66">
        <f t="shared" si="22"/>
        <v>23.3</v>
      </c>
      <c r="AK45" s="66">
        <f t="shared" si="22"/>
        <v>26.24</v>
      </c>
      <c r="AL45" s="66">
        <f t="shared" si="22"/>
        <v>29.18</v>
      </c>
      <c r="AM45" s="66">
        <f t="shared" si="22"/>
        <v>32.130000000000003</v>
      </c>
      <c r="AN45" s="66">
        <f t="shared" si="22"/>
        <v>40.950000000000003</v>
      </c>
      <c r="AO45" s="66">
        <f t="shared" si="22"/>
        <v>49.77</v>
      </c>
      <c r="AP45" s="66">
        <f t="shared" si="22"/>
        <v>67.41</v>
      </c>
      <c r="AQ45" s="66">
        <f t="shared" si="22"/>
        <v>14.49</v>
      </c>
      <c r="AR45" s="66">
        <f t="shared" si="22"/>
        <v>5.69</v>
      </c>
      <c r="AT45" s="64" t="str">
        <f t="shared" si="11"/>
        <v>AAT</v>
      </c>
      <c r="AU45" s="65" t="str">
        <f t="shared" si="12"/>
        <v>Aust Antarctic Territory*</v>
      </c>
      <c r="AV45" s="66">
        <f t="shared" si="30"/>
        <v>14.36</v>
      </c>
      <c r="AW45" s="66">
        <f t="shared" si="30"/>
        <v>18.630000000000003</v>
      </c>
      <c r="AX45" s="66">
        <f t="shared" si="30"/>
        <v>21.200000000000003</v>
      </c>
      <c r="AY45" s="66">
        <f t="shared" si="23"/>
        <v>23.770000000000003</v>
      </c>
      <c r="AZ45" s="66">
        <f t="shared" si="23"/>
        <v>26.770000000000003</v>
      </c>
      <c r="BA45" s="66">
        <f t="shared" si="23"/>
        <v>29.770000000000003</v>
      </c>
      <c r="BB45" s="66">
        <f t="shared" si="23"/>
        <v>32.78</v>
      </c>
      <c r="BC45" s="66">
        <f t="shared" si="23"/>
        <v>41.769999999999996</v>
      </c>
      <c r="BD45" s="66">
        <f t="shared" si="23"/>
        <v>50.769999999999996</v>
      </c>
      <c r="BE45" s="66">
        <f t="shared" si="23"/>
        <v>68.760000000000005</v>
      </c>
      <c r="BF45" s="66">
        <f t="shared" si="23"/>
        <v>14.78</v>
      </c>
      <c r="BG45" s="66">
        <f t="shared" si="23"/>
        <v>5.81</v>
      </c>
      <c r="BI45" s="64" t="str">
        <f t="shared" si="13"/>
        <v>AAT</v>
      </c>
      <c r="BJ45" s="65" t="str">
        <f t="shared" si="14"/>
        <v>Aust Antarctic Territory*</v>
      </c>
      <c r="BK45" s="66">
        <f t="shared" si="31"/>
        <v>14.43</v>
      </c>
      <c r="BL45" s="66">
        <f t="shared" si="31"/>
        <v>18.720000000000002</v>
      </c>
      <c r="BM45" s="66">
        <f t="shared" si="31"/>
        <v>21.3</v>
      </c>
      <c r="BN45" s="66">
        <f t="shared" si="24"/>
        <v>23.89</v>
      </c>
      <c r="BO45" s="66">
        <f t="shared" si="24"/>
        <v>26.900000000000002</v>
      </c>
      <c r="BP45" s="66">
        <f t="shared" si="24"/>
        <v>29.91</v>
      </c>
      <c r="BQ45" s="66">
        <f t="shared" si="24"/>
        <v>32.94</v>
      </c>
      <c r="BR45" s="66">
        <f t="shared" si="24"/>
        <v>41.98</v>
      </c>
      <c r="BS45" s="66">
        <f t="shared" si="24"/>
        <v>51.019999999999996</v>
      </c>
      <c r="BT45" s="66">
        <f t="shared" si="24"/>
        <v>69.100000000000009</v>
      </c>
      <c r="BU45" s="66">
        <f t="shared" si="24"/>
        <v>14.86</v>
      </c>
      <c r="BV45" s="66">
        <f t="shared" si="24"/>
        <v>5.84</v>
      </c>
      <c r="BX45" s="64" t="str">
        <f t="shared" si="15"/>
        <v>AAT</v>
      </c>
      <c r="BY45" s="65" t="str">
        <f t="shared" si="16"/>
        <v>Aust Antarctic Territory*</v>
      </c>
      <c r="BZ45" s="66">
        <f t="shared" si="32"/>
        <v>14.78</v>
      </c>
      <c r="CA45" s="66">
        <f t="shared" si="32"/>
        <v>19.180000000000003</v>
      </c>
      <c r="CB45" s="66">
        <f t="shared" si="32"/>
        <v>21.82</v>
      </c>
      <c r="CC45" s="66">
        <f t="shared" si="25"/>
        <v>24.470000000000002</v>
      </c>
      <c r="CD45" s="66">
        <f t="shared" si="25"/>
        <v>27.560000000000002</v>
      </c>
      <c r="CE45" s="66">
        <f t="shared" si="25"/>
        <v>30.64</v>
      </c>
      <c r="CF45" s="66">
        <f t="shared" si="25"/>
        <v>33.739999999999995</v>
      </c>
      <c r="CG45" s="66">
        <f t="shared" si="25"/>
        <v>43</v>
      </c>
      <c r="CH45" s="66">
        <f t="shared" si="25"/>
        <v>52.26</v>
      </c>
      <c r="CI45" s="66">
        <f t="shared" si="25"/>
        <v>70.790000000000006</v>
      </c>
      <c r="CJ45" s="66">
        <f t="shared" si="25"/>
        <v>15.22</v>
      </c>
      <c r="CK45" s="66">
        <f t="shared" si="25"/>
        <v>5.9799999999999995</v>
      </c>
      <c r="CM45" s="64" t="str">
        <f t="shared" si="17"/>
        <v>AAT</v>
      </c>
      <c r="CN45" s="65" t="str">
        <f t="shared" si="18"/>
        <v>Aust Antarctic Territory*</v>
      </c>
      <c r="CO45" s="66">
        <f t="shared" si="33"/>
        <v>15.129999999999999</v>
      </c>
      <c r="CP45" s="66">
        <f t="shared" si="33"/>
        <v>19.630000000000003</v>
      </c>
      <c r="CQ45" s="66">
        <f t="shared" si="33"/>
        <v>22.34</v>
      </c>
      <c r="CR45" s="66">
        <f t="shared" si="26"/>
        <v>25.05</v>
      </c>
      <c r="CS45" s="66">
        <f t="shared" si="26"/>
        <v>28.21</v>
      </c>
      <c r="CT45" s="66">
        <f t="shared" si="26"/>
        <v>31.37</v>
      </c>
      <c r="CU45" s="66">
        <f t="shared" si="26"/>
        <v>34.54</v>
      </c>
      <c r="CV45" s="66">
        <f t="shared" si="26"/>
        <v>44.03</v>
      </c>
      <c r="CW45" s="66">
        <f t="shared" si="26"/>
        <v>53.51</v>
      </c>
      <c r="CX45" s="66">
        <f t="shared" si="26"/>
        <v>72.47</v>
      </c>
      <c r="CY45" s="66">
        <f t="shared" si="26"/>
        <v>15.58</v>
      </c>
      <c r="CZ45" s="66">
        <f t="shared" si="26"/>
        <v>6.12</v>
      </c>
      <c r="DB45" s="64" t="str">
        <f t="shared" si="19"/>
        <v>AAT</v>
      </c>
      <c r="DC45" s="65" t="str">
        <f t="shared" si="20"/>
        <v>Aust Antarctic Territory*</v>
      </c>
      <c r="DD45" s="66">
        <f t="shared" si="34"/>
        <v>15.48</v>
      </c>
      <c r="DE45" s="66">
        <f t="shared" si="34"/>
        <v>20.09</v>
      </c>
      <c r="DF45" s="66">
        <f t="shared" si="34"/>
        <v>22.860000000000003</v>
      </c>
      <c r="DG45" s="66">
        <f t="shared" si="27"/>
        <v>25.63</v>
      </c>
      <c r="DH45" s="66">
        <f t="shared" si="27"/>
        <v>28.87</v>
      </c>
      <c r="DI45" s="66">
        <f t="shared" si="27"/>
        <v>32.1</v>
      </c>
      <c r="DJ45" s="66">
        <f t="shared" si="27"/>
        <v>35.35</v>
      </c>
      <c r="DK45" s="66">
        <f t="shared" si="27"/>
        <v>45.05</v>
      </c>
      <c r="DL45" s="66">
        <f t="shared" si="27"/>
        <v>54.75</v>
      </c>
      <c r="DM45" s="66">
        <f t="shared" si="27"/>
        <v>74.160000000000011</v>
      </c>
      <c r="DN45" s="66">
        <f t="shared" si="27"/>
        <v>15.94</v>
      </c>
      <c r="DO45" s="66">
        <f t="shared" si="27"/>
        <v>6.26</v>
      </c>
    </row>
    <row r="49" spans="1:114">
      <c r="Q49" t="str">
        <f>Q5</f>
        <v>v20S125</v>
      </c>
      <c r="AF49" t="str">
        <f>AF5</f>
        <v>v20S10</v>
      </c>
      <c r="AU49" t="str">
        <f>AU5</f>
        <v>v20S08</v>
      </c>
      <c r="BJ49" t="str">
        <f>BJ5</f>
        <v>v20S075</v>
      </c>
      <c r="BY49" t="str">
        <f>BY5</f>
        <v>v20S05</v>
      </c>
      <c r="CN49" t="str">
        <f>CN5</f>
        <v>v20S025</v>
      </c>
      <c r="DC49" t="str">
        <f>DC5</f>
        <v>V20S00</v>
      </c>
    </row>
    <row r="50" spans="1:114">
      <c r="Q50" s="60" t="str">
        <f>Q2</f>
        <v>ex Sydney</v>
      </c>
      <c r="AF50" s="60" t="str">
        <f>AF2</f>
        <v>ex Sydney</v>
      </c>
      <c r="AU50" s="60" t="str">
        <f>AU2</f>
        <v>ex Sydney</v>
      </c>
      <c r="BJ50" s="60" t="str">
        <f>BJ2</f>
        <v>ex Sydney</v>
      </c>
      <c r="BY50" s="60" t="str">
        <f>BY2</f>
        <v>ex Sydney</v>
      </c>
      <c r="CN50" s="60" t="str">
        <f>CN2</f>
        <v>ex Sydney</v>
      </c>
      <c r="DC50" s="60" t="str">
        <f>DC2</f>
        <v>ex Sydney</v>
      </c>
    </row>
    <row r="51" spans="1:114">
      <c r="Q51" s="62" t="s">
        <v>142</v>
      </c>
      <c r="AF51" s="62" t="s">
        <v>143</v>
      </c>
      <c r="AU51" s="62" t="s">
        <v>167</v>
      </c>
      <c r="BJ51" s="62" t="s">
        <v>144</v>
      </c>
      <c r="BY51" s="62" t="s">
        <v>145</v>
      </c>
      <c r="CN51" s="62" t="s">
        <v>146</v>
      </c>
      <c r="DC51" s="62" t="s">
        <v>147</v>
      </c>
    </row>
    <row r="52" spans="1:114" ht="15.75" thickBot="1">
      <c r="Q52" t="s">
        <v>149</v>
      </c>
      <c r="R52" s="67">
        <f>R4</f>
        <v>-2.2727272727272818E-2</v>
      </c>
      <c r="AF52" t="s">
        <v>149</v>
      </c>
      <c r="AG52" s="67">
        <f>AG4</f>
        <v>0</v>
      </c>
      <c r="AU52" t="s">
        <v>149</v>
      </c>
      <c r="AV52" s="67">
        <f>AV4</f>
        <v>0.02</v>
      </c>
      <c r="BJ52" t="s">
        <v>149</v>
      </c>
      <c r="BK52" s="67">
        <f>BK4</f>
        <v>2.5000000000000001E-2</v>
      </c>
      <c r="BY52" t="s">
        <v>149</v>
      </c>
      <c r="BZ52" s="67">
        <f>BZ4</f>
        <v>0.05</v>
      </c>
      <c r="CN52" t="s">
        <v>149</v>
      </c>
      <c r="CO52" s="67">
        <f>CO4</f>
        <v>7.4999999999999997E-2</v>
      </c>
      <c r="DC52" t="s">
        <v>149</v>
      </c>
      <c r="DD52" s="67">
        <f>DD4</f>
        <v>0.1</v>
      </c>
    </row>
    <row r="53" spans="1:114" ht="15.75" thickBot="1">
      <c r="A53" t="s">
        <v>158</v>
      </c>
      <c r="B53" s="68" t="s">
        <v>159</v>
      </c>
      <c r="P53" s="139" t="s">
        <v>158</v>
      </c>
      <c r="Q53" s="140"/>
      <c r="R53" s="140"/>
      <c r="S53" s="140"/>
      <c r="T53" s="140"/>
      <c r="U53" s="140"/>
      <c r="V53" s="140"/>
      <c r="W53" s="140"/>
      <c r="X53" s="141"/>
      <c r="AE53" s="139" t="s">
        <v>158</v>
      </c>
      <c r="AF53" s="140"/>
      <c r="AG53" s="140"/>
      <c r="AH53" s="140"/>
      <c r="AI53" s="140"/>
      <c r="AJ53" s="140"/>
      <c r="AK53" s="140"/>
      <c r="AL53" s="140"/>
      <c r="AM53" s="141"/>
      <c r="AT53" s="139" t="s">
        <v>158</v>
      </c>
      <c r="AU53" s="140"/>
      <c r="AV53" s="140"/>
      <c r="AW53" s="140"/>
      <c r="AX53" s="140"/>
      <c r="AY53" s="140"/>
      <c r="AZ53" s="140"/>
      <c r="BA53" s="140"/>
      <c r="BB53" s="141"/>
      <c r="BI53" s="139" t="s">
        <v>158</v>
      </c>
      <c r="BJ53" s="140"/>
      <c r="BK53" s="140"/>
      <c r="BL53" s="140"/>
      <c r="BM53" s="140"/>
      <c r="BN53" s="140"/>
      <c r="BO53" s="140"/>
      <c r="BP53" s="140"/>
      <c r="BQ53" s="141"/>
      <c r="BX53" s="139" t="s">
        <v>158</v>
      </c>
      <c r="BY53" s="140"/>
      <c r="BZ53" s="140"/>
      <c r="CA53" s="140"/>
      <c r="CB53" s="140"/>
      <c r="CC53" s="140"/>
      <c r="CD53" s="140"/>
      <c r="CE53" s="140"/>
      <c r="CF53" s="141"/>
      <c r="CM53" s="139" t="s">
        <v>158</v>
      </c>
      <c r="CN53" s="140"/>
      <c r="CO53" s="140"/>
      <c r="CP53" s="140"/>
      <c r="CQ53" s="140"/>
      <c r="CR53" s="140"/>
      <c r="CS53" s="140"/>
      <c r="CT53" s="140"/>
      <c r="CU53" s="141"/>
      <c r="DB53" s="139" t="s">
        <v>158</v>
      </c>
      <c r="DC53" s="140"/>
      <c r="DD53" s="140"/>
      <c r="DE53" s="140"/>
      <c r="DF53" s="140"/>
      <c r="DG53" s="140"/>
      <c r="DH53" s="140"/>
      <c r="DI53" s="140"/>
      <c r="DJ53" s="141"/>
    </row>
    <row r="54" spans="1:114" ht="15.75" thickBot="1">
      <c r="A54" t="s">
        <v>160</v>
      </c>
      <c r="B54" s="62">
        <v>28.45</v>
      </c>
      <c r="P54" s="129" t="str">
        <f t="shared" ref="P54" si="35">$A54</f>
        <v>eParcel Returns - Delivery Fee (per article)</v>
      </c>
      <c r="Q54" s="130"/>
      <c r="R54" s="130"/>
      <c r="S54" s="130"/>
      <c r="T54" s="130"/>
      <c r="U54" s="130"/>
      <c r="V54" s="130"/>
      <c r="W54" s="131"/>
      <c r="X54" s="66">
        <f>IFERROR(ROUNDUP(B54*(1+$R$52),2),"NA")</f>
        <v>27.810000000000002</v>
      </c>
      <c r="AE54" s="129" t="str">
        <f t="shared" ref="AE54" si="36">$A54</f>
        <v>eParcel Returns - Delivery Fee (per article)</v>
      </c>
      <c r="AF54" s="130"/>
      <c r="AG54" s="130"/>
      <c r="AH54" s="130"/>
      <c r="AI54" s="130"/>
      <c r="AJ54" s="130"/>
      <c r="AK54" s="130"/>
      <c r="AL54" s="131"/>
      <c r="AM54" s="66">
        <f>IFERROR(ROUNDUP(B54*(1+$AG$52),2),"NA")</f>
        <v>28.45</v>
      </c>
      <c r="AT54" s="129" t="str">
        <f t="shared" ref="AT54" si="37">$A54</f>
        <v>eParcel Returns - Delivery Fee (per article)</v>
      </c>
      <c r="AU54" s="130"/>
      <c r="AV54" s="130"/>
      <c r="AW54" s="130"/>
      <c r="AX54" s="130"/>
      <c r="AY54" s="130"/>
      <c r="AZ54" s="130"/>
      <c r="BA54" s="131"/>
      <c r="BB54" s="66">
        <f>IFERROR(ROUNDUP(B54*(1+$AV$52),2),"NA")</f>
        <v>29.020000000000003</v>
      </c>
      <c r="BI54" s="129" t="str">
        <f t="shared" ref="BI54" si="38">$A54</f>
        <v>eParcel Returns - Delivery Fee (per article)</v>
      </c>
      <c r="BJ54" s="130"/>
      <c r="BK54" s="130"/>
      <c r="BL54" s="130"/>
      <c r="BM54" s="130"/>
      <c r="BN54" s="130"/>
      <c r="BO54" s="130"/>
      <c r="BP54" s="131"/>
      <c r="BQ54" s="66">
        <f>IFERROR(ROUNDUP(B54*(1+$BK$52),2),"NA")</f>
        <v>29.17</v>
      </c>
      <c r="BX54" s="129" t="str">
        <f t="shared" ref="BX54" si="39">$A54</f>
        <v>eParcel Returns - Delivery Fee (per article)</v>
      </c>
      <c r="BY54" s="130"/>
      <c r="BZ54" s="130"/>
      <c r="CA54" s="130"/>
      <c r="CB54" s="130"/>
      <c r="CC54" s="130"/>
      <c r="CD54" s="130"/>
      <c r="CE54" s="131"/>
      <c r="CF54" s="66">
        <f>IFERROR(ROUNDUP(B54*(1+$BZ$52),2),"NA")</f>
        <v>29.880000000000003</v>
      </c>
      <c r="CM54" s="129" t="str">
        <f t="shared" ref="CM54" si="40">$A54</f>
        <v>eParcel Returns - Delivery Fee (per article)</v>
      </c>
      <c r="CN54" s="130"/>
      <c r="CO54" s="130"/>
      <c r="CP54" s="130"/>
      <c r="CQ54" s="130"/>
      <c r="CR54" s="130"/>
      <c r="CS54" s="130"/>
      <c r="CT54" s="131"/>
      <c r="CU54" s="66">
        <f>IFERROR(ROUNDUP(B54*(1+$CO$52),2),"NA")</f>
        <v>30.59</v>
      </c>
      <c r="DB54" s="129" t="str">
        <f t="shared" ref="DB54" si="41">$A54</f>
        <v>eParcel Returns - Delivery Fee (per article)</v>
      </c>
      <c r="DC54" s="130"/>
      <c r="DD54" s="130"/>
      <c r="DE54" s="130"/>
      <c r="DF54" s="130"/>
      <c r="DG54" s="130"/>
      <c r="DH54" s="130"/>
      <c r="DI54" s="131"/>
      <c r="DJ54" s="66">
        <f>IFERROR(ROUNDUP(B54*(1+$DD$52),2),"NA")</f>
        <v>31.3</v>
      </c>
    </row>
    <row r="55" spans="1:114" ht="15.75" thickBot="1">
      <c r="A55" t="s">
        <v>161</v>
      </c>
      <c r="B55" s="99">
        <v>0.01</v>
      </c>
      <c r="P55" s="129" t="s">
        <v>162</v>
      </c>
      <c r="Q55" s="130"/>
      <c r="R55" s="130"/>
      <c r="S55" s="130"/>
      <c r="T55" s="130"/>
      <c r="U55" s="130"/>
      <c r="V55" s="130"/>
      <c r="W55" s="131"/>
      <c r="X55" s="69">
        <f>IFERROR(ROUNDUP($B55*(1.1+R52),4),"NA")</f>
        <v>1.0799999999999999E-2</v>
      </c>
      <c r="AE55" s="129" t="s">
        <v>162</v>
      </c>
      <c r="AF55" s="130"/>
      <c r="AG55" s="130"/>
      <c r="AH55" s="130"/>
      <c r="AI55" s="130"/>
      <c r="AJ55" s="130"/>
      <c r="AK55" s="130"/>
      <c r="AL55" s="131"/>
      <c r="AM55" s="69">
        <f>IFERROR(ROUNDUP($B55*(1.1+AG52),4),"NA")</f>
        <v>1.0999999999999999E-2</v>
      </c>
      <c r="AT55" s="129" t="s">
        <v>162</v>
      </c>
      <c r="AU55" s="130"/>
      <c r="AV55" s="130"/>
      <c r="AW55" s="130"/>
      <c r="AX55" s="130"/>
      <c r="AY55" s="130"/>
      <c r="AZ55" s="130"/>
      <c r="BA55" s="131"/>
      <c r="BB55" s="69">
        <f>IFERROR(ROUNDUP($B55*(1.1+AV52),4),"NA")</f>
        <v>1.12E-2</v>
      </c>
      <c r="BI55" s="129" t="s">
        <v>162</v>
      </c>
      <c r="BJ55" s="130"/>
      <c r="BK55" s="130"/>
      <c r="BL55" s="130"/>
      <c r="BM55" s="130"/>
      <c r="BN55" s="130"/>
      <c r="BO55" s="130"/>
      <c r="BP55" s="131"/>
      <c r="BQ55" s="69">
        <f>IFERROR(ROUNDUP($B55*(1.1+BK52),4),"NA")</f>
        <v>1.1299999999999999E-2</v>
      </c>
      <c r="BX55" s="129" t="s">
        <v>162</v>
      </c>
      <c r="BY55" s="130"/>
      <c r="BZ55" s="130"/>
      <c r="CA55" s="130"/>
      <c r="CB55" s="130"/>
      <c r="CC55" s="130"/>
      <c r="CD55" s="130"/>
      <c r="CE55" s="131"/>
      <c r="CF55" s="69">
        <f>IFERROR(ROUNDUP($B55*(1.1+BZ52),4),"NA")</f>
        <v>1.15E-2</v>
      </c>
      <c r="CM55" s="129" t="s">
        <v>162</v>
      </c>
      <c r="CN55" s="130"/>
      <c r="CO55" s="130"/>
      <c r="CP55" s="130"/>
      <c r="CQ55" s="130"/>
      <c r="CR55" s="130"/>
      <c r="CS55" s="130"/>
      <c r="CT55" s="131"/>
      <c r="CU55" s="69">
        <f>IFERROR(ROUNDUP($B55*(1.1+CO52),4),"NA")</f>
        <v>1.18E-2</v>
      </c>
      <c r="DB55" s="129" t="s">
        <v>162</v>
      </c>
      <c r="DC55" s="130"/>
      <c r="DD55" s="130"/>
      <c r="DE55" s="130"/>
      <c r="DF55" s="130"/>
      <c r="DG55" s="130"/>
      <c r="DH55" s="130"/>
      <c r="DI55" s="131"/>
      <c r="DJ55" s="69">
        <f>IFERROR(ROUNDUP($B55*(1.1+DD52),4),"NA")</f>
        <v>1.2E-2</v>
      </c>
    </row>
    <row r="56" spans="1:114" ht="15.75" thickBot="1">
      <c r="A56" t="s">
        <v>163</v>
      </c>
      <c r="B56" s="68"/>
      <c r="P56" s="129" t="str">
        <f>$A56</f>
        <v>Transit Cover: (All Articles) Minimum default Transit Cover value per article is $0.00</v>
      </c>
      <c r="Q56" s="130"/>
      <c r="R56" s="130"/>
      <c r="S56" s="130"/>
      <c r="T56" s="130"/>
      <c r="U56" s="130"/>
      <c r="V56" s="130"/>
      <c r="W56" s="131"/>
      <c r="X56" s="69"/>
      <c r="AE56" s="129" t="str">
        <f>$A56</f>
        <v>Transit Cover: (All Articles) Minimum default Transit Cover value per article is $0.00</v>
      </c>
      <c r="AF56" s="130"/>
      <c r="AG56" s="130"/>
      <c r="AH56" s="130"/>
      <c r="AI56" s="130"/>
      <c r="AJ56" s="130"/>
      <c r="AK56" s="130"/>
      <c r="AL56" s="131"/>
      <c r="AM56" s="69"/>
      <c r="AT56" s="129" t="str">
        <f>$A56</f>
        <v>Transit Cover: (All Articles) Minimum default Transit Cover value per article is $0.00</v>
      </c>
      <c r="AU56" s="130"/>
      <c r="AV56" s="130"/>
      <c r="AW56" s="130"/>
      <c r="AX56" s="130"/>
      <c r="AY56" s="130"/>
      <c r="AZ56" s="130"/>
      <c r="BA56" s="131"/>
      <c r="BB56" s="69"/>
      <c r="BI56" s="129" t="str">
        <f>$A56</f>
        <v>Transit Cover: (All Articles) Minimum default Transit Cover value per article is $0.00</v>
      </c>
      <c r="BJ56" s="130"/>
      <c r="BK56" s="130"/>
      <c r="BL56" s="130"/>
      <c r="BM56" s="130"/>
      <c r="BN56" s="130"/>
      <c r="BO56" s="130"/>
      <c r="BP56" s="131"/>
      <c r="BQ56" s="69"/>
      <c r="BX56" s="129" t="str">
        <f>$A56</f>
        <v>Transit Cover: (All Articles) Minimum default Transit Cover value per article is $0.00</v>
      </c>
      <c r="BY56" s="130"/>
      <c r="BZ56" s="130"/>
      <c r="CA56" s="130"/>
      <c r="CB56" s="130"/>
      <c r="CC56" s="130"/>
      <c r="CD56" s="130"/>
      <c r="CE56" s="131"/>
      <c r="CF56" s="69"/>
      <c r="CM56" s="129" t="str">
        <f>$A56</f>
        <v>Transit Cover: (All Articles) Minimum default Transit Cover value per article is $0.00</v>
      </c>
      <c r="CN56" s="130"/>
      <c r="CO56" s="130"/>
      <c r="CP56" s="130"/>
      <c r="CQ56" s="130"/>
      <c r="CR56" s="130"/>
      <c r="CS56" s="130"/>
      <c r="CT56" s="131"/>
      <c r="CU56" s="69"/>
      <c r="DB56" s="129" t="str">
        <f>$A56</f>
        <v>Transit Cover: (All Articles) Minimum default Transit Cover value per article is $0.00</v>
      </c>
      <c r="DC56" s="130"/>
      <c r="DD56" s="130"/>
      <c r="DE56" s="130"/>
      <c r="DF56" s="130"/>
      <c r="DG56" s="130"/>
      <c r="DH56" s="130"/>
      <c r="DI56" s="131"/>
      <c r="DJ56" s="69"/>
    </row>
    <row r="57" spans="1:114" ht="15.75" thickBot="1">
      <c r="A57" t="s">
        <v>164</v>
      </c>
      <c r="B57" s="68"/>
      <c r="P57" s="139" t="s">
        <v>164</v>
      </c>
      <c r="Q57" s="140"/>
      <c r="R57" s="140"/>
      <c r="S57" s="140"/>
      <c r="T57" s="140"/>
      <c r="U57" s="140"/>
      <c r="V57" s="140"/>
      <c r="W57" s="140"/>
      <c r="X57" s="141"/>
      <c r="AE57" s="139" t="s">
        <v>164</v>
      </c>
      <c r="AF57" s="140"/>
      <c r="AG57" s="140"/>
      <c r="AH57" s="140"/>
      <c r="AI57" s="140"/>
      <c r="AJ57" s="140"/>
      <c r="AK57" s="140"/>
      <c r="AL57" s="140"/>
      <c r="AM57" s="141"/>
      <c r="AT57" s="139" t="s">
        <v>164</v>
      </c>
      <c r="AU57" s="140"/>
      <c r="AV57" s="140"/>
      <c r="AW57" s="140"/>
      <c r="AX57" s="140"/>
      <c r="AY57" s="140"/>
      <c r="AZ57" s="140"/>
      <c r="BA57" s="140"/>
      <c r="BB57" s="141"/>
      <c r="BI57" s="139" t="s">
        <v>164</v>
      </c>
      <c r="BJ57" s="140"/>
      <c r="BK57" s="140"/>
      <c r="BL57" s="140"/>
      <c r="BM57" s="140"/>
      <c r="BN57" s="140"/>
      <c r="BO57" s="140"/>
      <c r="BP57" s="140"/>
      <c r="BQ57" s="141"/>
      <c r="BX57" s="139" t="s">
        <v>164</v>
      </c>
      <c r="BY57" s="140"/>
      <c r="BZ57" s="140"/>
      <c r="CA57" s="140"/>
      <c r="CB57" s="140"/>
      <c r="CC57" s="140"/>
      <c r="CD57" s="140"/>
      <c r="CE57" s="140"/>
      <c r="CF57" s="141"/>
      <c r="CM57" s="139" t="s">
        <v>164</v>
      </c>
      <c r="CN57" s="140"/>
      <c r="CO57" s="140"/>
      <c r="CP57" s="140"/>
      <c r="CQ57" s="140"/>
      <c r="CR57" s="140"/>
      <c r="CS57" s="140"/>
      <c r="CT57" s="140"/>
      <c r="CU57" s="141"/>
      <c r="DB57" s="139" t="s">
        <v>164</v>
      </c>
      <c r="DC57" s="140"/>
      <c r="DD57" s="140"/>
      <c r="DE57" s="140"/>
      <c r="DF57" s="140"/>
      <c r="DG57" s="140"/>
      <c r="DH57" s="140"/>
      <c r="DI57" s="140"/>
      <c r="DJ57" s="141"/>
    </row>
    <row r="58" spans="1:114" ht="15.75" thickBot="1">
      <c r="A58" t="s">
        <v>165</v>
      </c>
      <c r="B58" s="62">
        <v>30</v>
      </c>
      <c r="P58" s="129" t="str">
        <f>$A58</f>
        <v>Missing Manifest Fee (per article)</v>
      </c>
      <c r="Q58" s="130"/>
      <c r="R58" s="130"/>
      <c r="S58" s="130"/>
      <c r="T58" s="130"/>
      <c r="U58" s="130"/>
      <c r="V58" s="130"/>
      <c r="W58" s="131"/>
      <c r="X58" s="66">
        <f>IFERROR(ROUNDUP(B58*(1+$R$52),2),"NA")</f>
        <v>29.32</v>
      </c>
      <c r="AE58" s="129" t="str">
        <f>$A58</f>
        <v>Missing Manifest Fee (per article)</v>
      </c>
      <c r="AF58" s="130"/>
      <c r="AG58" s="130"/>
      <c r="AH58" s="130"/>
      <c r="AI58" s="130"/>
      <c r="AJ58" s="130"/>
      <c r="AK58" s="130"/>
      <c r="AL58" s="131"/>
      <c r="AM58" s="66">
        <f>IFERROR(ROUNDUP(B58*(1+$AG$52),2),"NA")</f>
        <v>30</v>
      </c>
      <c r="AT58" s="129" t="str">
        <f>$A58</f>
        <v>Missing Manifest Fee (per article)</v>
      </c>
      <c r="AU58" s="130"/>
      <c r="AV58" s="130"/>
      <c r="AW58" s="130"/>
      <c r="AX58" s="130"/>
      <c r="AY58" s="130"/>
      <c r="AZ58" s="130"/>
      <c r="BA58" s="131"/>
      <c r="BB58" s="66">
        <f>IFERROR(ROUNDUP(B58*(1+$AV$52),2),"NA")</f>
        <v>30.6</v>
      </c>
      <c r="BI58" s="129" t="str">
        <f>$A58</f>
        <v>Missing Manifest Fee (per article)</v>
      </c>
      <c r="BJ58" s="130"/>
      <c r="BK58" s="130"/>
      <c r="BL58" s="130"/>
      <c r="BM58" s="130"/>
      <c r="BN58" s="130"/>
      <c r="BO58" s="130"/>
      <c r="BP58" s="131"/>
      <c r="BQ58" s="66">
        <f>IFERROR(ROUNDUP(B58*(1+$BK$52),2),"NA")</f>
        <v>30.75</v>
      </c>
      <c r="BX58" s="129" t="str">
        <f>$A58</f>
        <v>Missing Manifest Fee (per article)</v>
      </c>
      <c r="BY58" s="130"/>
      <c r="BZ58" s="130"/>
      <c r="CA58" s="130"/>
      <c r="CB58" s="130"/>
      <c r="CC58" s="130"/>
      <c r="CD58" s="130"/>
      <c r="CE58" s="131"/>
      <c r="CF58" s="66">
        <f>IFERROR(ROUNDUP(B58*(1+$BZ$52),2),"NA")</f>
        <v>31.5</v>
      </c>
      <c r="CM58" s="129" t="str">
        <f>$A58</f>
        <v>Missing Manifest Fee (per article)</v>
      </c>
      <c r="CN58" s="130"/>
      <c r="CO58" s="130"/>
      <c r="CP58" s="130"/>
      <c r="CQ58" s="130"/>
      <c r="CR58" s="130"/>
      <c r="CS58" s="130"/>
      <c r="CT58" s="131"/>
      <c r="CU58" s="66">
        <f>IFERROR(ROUNDUP(B58*(1+$CO$52),2),"NA")</f>
        <v>32.25</v>
      </c>
      <c r="DB58" s="129" t="str">
        <f>$A58</f>
        <v>Missing Manifest Fee (per article)</v>
      </c>
      <c r="DC58" s="130"/>
      <c r="DD58" s="130"/>
      <c r="DE58" s="130"/>
      <c r="DF58" s="130"/>
      <c r="DG58" s="130"/>
      <c r="DH58" s="130"/>
      <c r="DI58" s="131"/>
      <c r="DJ58" s="66">
        <f>IFERROR(ROUNDUP(B58*(1+$DD$52),2),"NA")</f>
        <v>33</v>
      </c>
    </row>
    <row r="59" spans="1:114" ht="15.75" thickBot="1">
      <c r="A59" t="s">
        <v>100</v>
      </c>
      <c r="B59" s="62">
        <v>50</v>
      </c>
      <c r="P59" s="129" t="str">
        <f>$A59</f>
        <v>Administrative Fee</v>
      </c>
      <c r="Q59" s="130"/>
      <c r="R59" s="130"/>
      <c r="S59" s="130"/>
      <c r="T59" s="130"/>
      <c r="U59" s="130"/>
      <c r="V59" s="130"/>
      <c r="W59" s="131"/>
      <c r="X59" s="66">
        <f>IFERROR(ROUNDUP(B59*(1+$R$52),2),"NA")</f>
        <v>48.87</v>
      </c>
      <c r="AE59" s="129" t="str">
        <f>$A59</f>
        <v>Administrative Fee</v>
      </c>
      <c r="AF59" s="130"/>
      <c r="AG59" s="130"/>
      <c r="AH59" s="130"/>
      <c r="AI59" s="130"/>
      <c r="AJ59" s="130"/>
      <c r="AK59" s="130"/>
      <c r="AL59" s="131"/>
      <c r="AM59" s="66">
        <f>IFERROR(ROUNDUP(B59*(1+$AG$52),2),"NA")</f>
        <v>50</v>
      </c>
      <c r="AT59" s="129" t="str">
        <f>$A59</f>
        <v>Administrative Fee</v>
      </c>
      <c r="AU59" s="130"/>
      <c r="AV59" s="130"/>
      <c r="AW59" s="130"/>
      <c r="AX59" s="130"/>
      <c r="AY59" s="130"/>
      <c r="AZ59" s="130"/>
      <c r="BA59" s="131"/>
      <c r="BB59" s="66">
        <f>IFERROR(ROUNDUP(B59*(1+$AV$52),2),"NA")</f>
        <v>51</v>
      </c>
      <c r="BI59" s="129" t="str">
        <f>$A59</f>
        <v>Administrative Fee</v>
      </c>
      <c r="BJ59" s="130"/>
      <c r="BK59" s="130"/>
      <c r="BL59" s="130"/>
      <c r="BM59" s="130"/>
      <c r="BN59" s="130"/>
      <c r="BO59" s="130"/>
      <c r="BP59" s="131"/>
      <c r="BQ59" s="66">
        <f>IFERROR(ROUNDUP(B59*(1+$BK$52),2),"NA")</f>
        <v>51.25</v>
      </c>
      <c r="BX59" s="129" t="str">
        <f>$A59</f>
        <v>Administrative Fee</v>
      </c>
      <c r="BY59" s="130"/>
      <c r="BZ59" s="130"/>
      <c r="CA59" s="130"/>
      <c r="CB59" s="130"/>
      <c r="CC59" s="130"/>
      <c r="CD59" s="130"/>
      <c r="CE59" s="131"/>
      <c r="CF59" s="66">
        <f>IFERROR(ROUNDUP(B59*(1+$BZ$52),2),"NA")</f>
        <v>52.5</v>
      </c>
      <c r="CM59" s="129" t="str">
        <f>$A59</f>
        <v>Administrative Fee</v>
      </c>
      <c r="CN59" s="130"/>
      <c r="CO59" s="130"/>
      <c r="CP59" s="130"/>
      <c r="CQ59" s="130"/>
      <c r="CR59" s="130"/>
      <c r="CS59" s="130"/>
      <c r="CT59" s="131"/>
      <c r="CU59" s="66">
        <f>IFERROR(ROUNDUP(B59*(1+$CO$52),2),"NA")</f>
        <v>53.75</v>
      </c>
      <c r="DB59" s="129" t="str">
        <f>$A59</f>
        <v>Administrative Fee</v>
      </c>
      <c r="DC59" s="130"/>
      <c r="DD59" s="130"/>
      <c r="DE59" s="130"/>
      <c r="DF59" s="130"/>
      <c r="DG59" s="130"/>
      <c r="DH59" s="130"/>
      <c r="DI59" s="131"/>
      <c r="DJ59" s="66">
        <f>IFERROR(ROUNDUP(B59*(1+$DD$52),2),"NA")</f>
        <v>55</v>
      </c>
    </row>
    <row r="60" spans="1:114" ht="15.75" thickBot="1">
      <c r="A60" t="s">
        <v>101</v>
      </c>
      <c r="B60" s="62">
        <v>12.85</v>
      </c>
      <c r="P60" s="129" t="str">
        <f>$A60</f>
        <v>Return to Sender (per article)</v>
      </c>
      <c r="Q60" s="130"/>
      <c r="R60" s="130"/>
      <c r="S60" s="130"/>
      <c r="T60" s="130"/>
      <c r="U60" s="130"/>
      <c r="V60" s="130"/>
      <c r="W60" s="131"/>
      <c r="X60" s="66">
        <f>IFERROR(ROUNDUP(B60*(1+$R$52),2),"NA")</f>
        <v>12.56</v>
      </c>
      <c r="AE60" s="129" t="str">
        <f>$A60</f>
        <v>Return to Sender (per article)</v>
      </c>
      <c r="AF60" s="130"/>
      <c r="AG60" s="130"/>
      <c r="AH60" s="130"/>
      <c r="AI60" s="130"/>
      <c r="AJ60" s="130"/>
      <c r="AK60" s="130"/>
      <c r="AL60" s="131"/>
      <c r="AM60" s="66">
        <f>IFERROR(ROUNDUP(B60*(1+$AG$52),2),"NA")</f>
        <v>12.85</v>
      </c>
      <c r="AT60" s="129" t="str">
        <f>$A60</f>
        <v>Return to Sender (per article)</v>
      </c>
      <c r="AU60" s="130"/>
      <c r="AV60" s="130"/>
      <c r="AW60" s="130"/>
      <c r="AX60" s="130"/>
      <c r="AY60" s="130"/>
      <c r="AZ60" s="130"/>
      <c r="BA60" s="131"/>
      <c r="BB60" s="66">
        <f>IFERROR(ROUNDUP(B60*(1+$AV$52),2),"NA")</f>
        <v>13.11</v>
      </c>
      <c r="BI60" s="129" t="str">
        <f>$A60</f>
        <v>Return to Sender (per article)</v>
      </c>
      <c r="BJ60" s="130"/>
      <c r="BK60" s="130"/>
      <c r="BL60" s="130"/>
      <c r="BM60" s="130"/>
      <c r="BN60" s="130"/>
      <c r="BO60" s="130"/>
      <c r="BP60" s="131"/>
      <c r="BQ60" s="66">
        <f>IFERROR(ROUNDUP(B60*(1+$BK$52),2),"NA")</f>
        <v>13.18</v>
      </c>
      <c r="BX60" s="129" t="str">
        <f>$A60</f>
        <v>Return to Sender (per article)</v>
      </c>
      <c r="BY60" s="130"/>
      <c r="BZ60" s="130"/>
      <c r="CA60" s="130"/>
      <c r="CB60" s="130"/>
      <c r="CC60" s="130"/>
      <c r="CD60" s="130"/>
      <c r="CE60" s="131"/>
      <c r="CF60" s="66">
        <f>IFERROR(ROUNDUP(B60*(1+$BZ$52),2),"NA")</f>
        <v>13.5</v>
      </c>
      <c r="CM60" s="129" t="str">
        <f>$A60</f>
        <v>Return to Sender (per article)</v>
      </c>
      <c r="CN60" s="130"/>
      <c r="CO60" s="130"/>
      <c r="CP60" s="130"/>
      <c r="CQ60" s="130"/>
      <c r="CR60" s="130"/>
      <c r="CS60" s="130"/>
      <c r="CT60" s="131"/>
      <c r="CU60" s="66">
        <f>IFERROR(ROUNDUP(B60*(1+$CO$52),2),"NA")</f>
        <v>13.82</v>
      </c>
      <c r="DB60" s="129" t="str">
        <f>$A60</f>
        <v>Return to Sender (per article)</v>
      </c>
      <c r="DC60" s="130"/>
      <c r="DD60" s="130"/>
      <c r="DE60" s="130"/>
      <c r="DF60" s="130"/>
      <c r="DG60" s="130"/>
      <c r="DH60" s="130"/>
      <c r="DI60" s="131"/>
      <c r="DJ60" s="66">
        <f>IFERROR(ROUNDUP(B60*(1+$DD$52),2),"NA")</f>
        <v>14.14</v>
      </c>
    </row>
    <row r="61" spans="1:114" ht="15.75" thickBot="1">
      <c r="A61" t="s">
        <v>102</v>
      </c>
      <c r="B61" s="62">
        <v>0</v>
      </c>
      <c r="P61" s="129" t="str">
        <f>$A61</f>
        <v>Minimum Collection Value</v>
      </c>
      <c r="Q61" s="130"/>
      <c r="R61" s="130"/>
      <c r="S61" s="130"/>
      <c r="T61" s="130"/>
      <c r="U61" s="130"/>
      <c r="V61" s="130"/>
      <c r="W61" s="131"/>
      <c r="X61" s="66">
        <f>IFERROR(ROUNDUP(B61*(1+$R$52),2),"NA")</f>
        <v>0</v>
      </c>
      <c r="AE61" s="129" t="str">
        <f>$A61</f>
        <v>Minimum Collection Value</v>
      </c>
      <c r="AF61" s="130"/>
      <c r="AG61" s="130"/>
      <c r="AH61" s="130"/>
      <c r="AI61" s="130"/>
      <c r="AJ61" s="130"/>
      <c r="AK61" s="130"/>
      <c r="AL61" s="131"/>
      <c r="AM61" s="66">
        <f>IFERROR(ROUNDUP(B61*(1+$AG$52),2),"NA")</f>
        <v>0</v>
      </c>
      <c r="AT61" s="129" t="str">
        <f>$A61</f>
        <v>Minimum Collection Value</v>
      </c>
      <c r="AU61" s="130"/>
      <c r="AV61" s="130"/>
      <c r="AW61" s="130"/>
      <c r="AX61" s="130"/>
      <c r="AY61" s="130"/>
      <c r="AZ61" s="130"/>
      <c r="BA61" s="131"/>
      <c r="BB61" s="66">
        <f>IFERROR(ROUNDUP(B61*(1+$AV$52),2),"NA")</f>
        <v>0</v>
      </c>
      <c r="BI61" s="129" t="str">
        <f>$A61</f>
        <v>Minimum Collection Value</v>
      </c>
      <c r="BJ61" s="130"/>
      <c r="BK61" s="130"/>
      <c r="BL61" s="130"/>
      <c r="BM61" s="130"/>
      <c r="BN61" s="130"/>
      <c r="BO61" s="130"/>
      <c r="BP61" s="131"/>
      <c r="BQ61" s="66">
        <f>IFERROR(ROUNDUP(B61*(1+$BK$52),2),"NA")</f>
        <v>0</v>
      </c>
      <c r="BX61" s="129" t="str">
        <f>$A61</f>
        <v>Minimum Collection Value</v>
      </c>
      <c r="BY61" s="130"/>
      <c r="BZ61" s="130"/>
      <c r="CA61" s="130"/>
      <c r="CB61" s="130"/>
      <c r="CC61" s="130"/>
      <c r="CD61" s="130"/>
      <c r="CE61" s="131"/>
      <c r="CF61" s="66">
        <f>IFERROR(ROUNDUP(B61*(1+$BZ$52),2),"NA")</f>
        <v>0</v>
      </c>
      <c r="CM61" s="129" t="str">
        <f>$A61</f>
        <v>Minimum Collection Value</v>
      </c>
      <c r="CN61" s="130"/>
      <c r="CO61" s="130"/>
      <c r="CP61" s="130"/>
      <c r="CQ61" s="130"/>
      <c r="CR61" s="130"/>
      <c r="CS61" s="130"/>
      <c r="CT61" s="131"/>
      <c r="CU61" s="66">
        <f>IFERROR(ROUNDUP(B61*(1+$CO$52),2),"NA")</f>
        <v>0</v>
      </c>
      <c r="DB61" s="129" t="str">
        <f>$A61</f>
        <v>Minimum Collection Value</v>
      </c>
      <c r="DC61" s="130"/>
      <c r="DD61" s="130"/>
      <c r="DE61" s="130"/>
      <c r="DF61" s="130"/>
      <c r="DG61" s="130"/>
      <c r="DH61" s="130"/>
      <c r="DI61" s="131"/>
      <c r="DJ61" s="66">
        <f>IFERROR(ROUNDUP(B61*(1+$DD$52),2),"NA")</f>
        <v>0</v>
      </c>
    </row>
    <row r="62" spans="1:114" ht="15.75" thickBot="1">
      <c r="A62" t="s">
        <v>115</v>
      </c>
      <c r="B62" s="62">
        <v>100</v>
      </c>
      <c r="P62" s="129" t="str">
        <f>$A62</f>
        <v>Over Maximum Limits Fee (per article)</v>
      </c>
      <c r="Q62" s="130"/>
      <c r="R62" s="130"/>
      <c r="S62" s="130"/>
      <c r="T62" s="130"/>
      <c r="U62" s="130"/>
      <c r="V62" s="130"/>
      <c r="W62" s="131"/>
      <c r="X62" s="66">
        <f>IFERROR(ROUNDUP(B62*(1+$R$52),2),"NA")</f>
        <v>97.73</v>
      </c>
      <c r="AE62" s="129" t="str">
        <f>$A62</f>
        <v>Over Maximum Limits Fee (per article)</v>
      </c>
      <c r="AF62" s="130"/>
      <c r="AG62" s="130"/>
      <c r="AH62" s="130"/>
      <c r="AI62" s="130"/>
      <c r="AJ62" s="130"/>
      <c r="AK62" s="130"/>
      <c r="AL62" s="131"/>
      <c r="AM62" s="66">
        <f>IFERROR(ROUNDUP(B62*(1+$AG$52),2),"NA")</f>
        <v>100</v>
      </c>
      <c r="AT62" s="129" t="str">
        <f>$A62</f>
        <v>Over Maximum Limits Fee (per article)</v>
      </c>
      <c r="AU62" s="130"/>
      <c r="AV62" s="130"/>
      <c r="AW62" s="130"/>
      <c r="AX62" s="130"/>
      <c r="AY62" s="130"/>
      <c r="AZ62" s="130"/>
      <c r="BA62" s="131"/>
      <c r="BB62" s="66">
        <f>IFERROR(ROUNDUP(B62*(1+$AV$52),2),"NA")</f>
        <v>102</v>
      </c>
      <c r="BI62" s="129" t="str">
        <f>$A62</f>
        <v>Over Maximum Limits Fee (per article)</v>
      </c>
      <c r="BJ62" s="130"/>
      <c r="BK62" s="130"/>
      <c r="BL62" s="130"/>
      <c r="BM62" s="130"/>
      <c r="BN62" s="130"/>
      <c r="BO62" s="130"/>
      <c r="BP62" s="131"/>
      <c r="BQ62" s="66">
        <f>IFERROR(ROUNDUP(B62*(1+$BK$52),2),"NA")</f>
        <v>102.5</v>
      </c>
      <c r="BX62" s="129" t="str">
        <f>$A62</f>
        <v>Over Maximum Limits Fee (per article)</v>
      </c>
      <c r="BY62" s="130"/>
      <c r="BZ62" s="130"/>
      <c r="CA62" s="130"/>
      <c r="CB62" s="130"/>
      <c r="CC62" s="130"/>
      <c r="CD62" s="130"/>
      <c r="CE62" s="131"/>
      <c r="CF62" s="66">
        <f>IFERROR(ROUNDUP(B62*(1+$BZ$52),2),"NA")</f>
        <v>105</v>
      </c>
      <c r="CM62" s="129" t="str">
        <f>$A62</f>
        <v>Over Maximum Limits Fee (per article)</v>
      </c>
      <c r="CN62" s="130"/>
      <c r="CO62" s="130"/>
      <c r="CP62" s="130"/>
      <c r="CQ62" s="130"/>
      <c r="CR62" s="130"/>
      <c r="CS62" s="130"/>
      <c r="CT62" s="131"/>
      <c r="CU62" s="66">
        <f>IFERROR(ROUNDUP(B62*(1+$CO$52),2),"NA")</f>
        <v>107.5</v>
      </c>
      <c r="DB62" s="129" t="str">
        <f>$A62</f>
        <v>Over Maximum Limits Fee (per article)</v>
      </c>
      <c r="DC62" s="130"/>
      <c r="DD62" s="130"/>
      <c r="DE62" s="130"/>
      <c r="DF62" s="130"/>
      <c r="DG62" s="130"/>
      <c r="DH62" s="130"/>
      <c r="DI62" s="131"/>
      <c r="DJ62" s="66">
        <f>IFERROR(ROUNDUP(B62*(1+$DD$52),2),"NA")</f>
        <v>110</v>
      </c>
    </row>
    <row r="63" spans="1:114" ht="15.75" thickBot="1">
      <c r="A63" t="s">
        <v>170</v>
      </c>
      <c r="B63" s="98">
        <v>4.3499999999999997E-2</v>
      </c>
      <c r="P63" s="129" t="s">
        <v>170</v>
      </c>
      <c r="Q63" s="130"/>
      <c r="R63" s="130"/>
      <c r="S63" s="130"/>
      <c r="T63" s="130"/>
      <c r="U63" s="130"/>
      <c r="V63" s="130"/>
      <c r="W63" s="131"/>
      <c r="X63" s="69">
        <f>$B$63</f>
        <v>4.3499999999999997E-2</v>
      </c>
      <c r="AE63" s="129" t="s">
        <v>170</v>
      </c>
      <c r="AF63" s="130"/>
      <c r="AG63" s="130"/>
      <c r="AH63" s="130"/>
      <c r="AI63" s="130"/>
      <c r="AJ63" s="130"/>
      <c r="AK63" s="130"/>
      <c r="AL63" s="131"/>
      <c r="AM63" s="69">
        <f>$B$63</f>
        <v>4.3499999999999997E-2</v>
      </c>
      <c r="AT63" s="129" t="s">
        <v>170</v>
      </c>
      <c r="AU63" s="130"/>
      <c r="AV63" s="130"/>
      <c r="AW63" s="130"/>
      <c r="AX63" s="130"/>
      <c r="AY63" s="130"/>
      <c r="AZ63" s="130"/>
      <c r="BA63" s="131"/>
      <c r="BB63" s="69">
        <f>$B$63</f>
        <v>4.3499999999999997E-2</v>
      </c>
      <c r="BI63" s="129" t="s">
        <v>170</v>
      </c>
      <c r="BJ63" s="130"/>
      <c r="BK63" s="130"/>
      <c r="BL63" s="130"/>
      <c r="BM63" s="130"/>
      <c r="BN63" s="130"/>
      <c r="BO63" s="130"/>
      <c r="BP63" s="131"/>
      <c r="BQ63" s="69">
        <f>$B$63</f>
        <v>4.3499999999999997E-2</v>
      </c>
      <c r="BX63" s="129" t="s">
        <v>170</v>
      </c>
      <c r="BY63" s="130"/>
      <c r="BZ63" s="130"/>
      <c r="CA63" s="130"/>
      <c r="CB63" s="130"/>
      <c r="CC63" s="130"/>
      <c r="CD63" s="130"/>
      <c r="CE63" s="131"/>
      <c r="CF63" s="69">
        <f>$B$63</f>
        <v>4.3499999999999997E-2</v>
      </c>
      <c r="CM63" s="129" t="s">
        <v>170</v>
      </c>
      <c r="CN63" s="130"/>
      <c r="CO63" s="130"/>
      <c r="CP63" s="130"/>
      <c r="CQ63" s="130"/>
      <c r="CR63" s="130"/>
      <c r="CS63" s="130"/>
      <c r="CT63" s="131"/>
      <c r="CU63" s="69">
        <f>$B$63</f>
        <v>4.3499999999999997E-2</v>
      </c>
      <c r="DB63" s="129" t="s">
        <v>170</v>
      </c>
      <c r="DC63" s="130"/>
      <c r="DD63" s="130"/>
      <c r="DE63" s="130"/>
      <c r="DF63" s="130"/>
      <c r="DG63" s="130"/>
      <c r="DH63" s="130"/>
      <c r="DI63" s="131"/>
      <c r="DJ63" s="69">
        <f>$B$63</f>
        <v>4.3499999999999997E-2</v>
      </c>
    </row>
  </sheetData>
  <mergeCells count="105">
    <mergeCell ref="DB61:DI61"/>
    <mergeCell ref="P62:W62"/>
    <mergeCell ref="AE62:AL62"/>
    <mergeCell ref="AT62:BA62"/>
    <mergeCell ref="BI62:BP62"/>
    <mergeCell ref="BX62:CE62"/>
    <mergeCell ref="CM62:CT62"/>
    <mergeCell ref="DB62:DI62"/>
    <mergeCell ref="P61:W61"/>
    <mergeCell ref="AE61:AL61"/>
    <mergeCell ref="AT61:BA61"/>
    <mergeCell ref="BI61:BP61"/>
    <mergeCell ref="BX61:CE61"/>
    <mergeCell ref="CM61:CT61"/>
    <mergeCell ref="DB59:DI59"/>
    <mergeCell ref="P60:W60"/>
    <mergeCell ref="AE60:AL60"/>
    <mergeCell ref="AT60:BA60"/>
    <mergeCell ref="BI60:BP60"/>
    <mergeCell ref="BX60:CE60"/>
    <mergeCell ref="CM60:CT60"/>
    <mergeCell ref="DB60:DI60"/>
    <mergeCell ref="P59:W59"/>
    <mergeCell ref="AE59:AL59"/>
    <mergeCell ref="AT59:BA59"/>
    <mergeCell ref="BI59:BP59"/>
    <mergeCell ref="BX59:CE59"/>
    <mergeCell ref="CM59:CT59"/>
    <mergeCell ref="DB57:DJ57"/>
    <mergeCell ref="P58:W58"/>
    <mergeCell ref="AE58:AL58"/>
    <mergeCell ref="AT58:BA58"/>
    <mergeCell ref="BI58:BP58"/>
    <mergeCell ref="BX58:CE58"/>
    <mergeCell ref="CM58:CT58"/>
    <mergeCell ref="DB58:DI58"/>
    <mergeCell ref="P57:X57"/>
    <mergeCell ref="AE57:AM57"/>
    <mergeCell ref="AT57:BB57"/>
    <mergeCell ref="BI57:BQ57"/>
    <mergeCell ref="BX57:CF57"/>
    <mergeCell ref="CM57:CU57"/>
    <mergeCell ref="P6:Q6"/>
    <mergeCell ref="DB55:DI55"/>
    <mergeCell ref="P56:W56"/>
    <mergeCell ref="AE56:AL56"/>
    <mergeCell ref="AT56:BA56"/>
    <mergeCell ref="BI56:BP56"/>
    <mergeCell ref="BX56:CE56"/>
    <mergeCell ref="CM56:CT56"/>
    <mergeCell ref="DB56:DI56"/>
    <mergeCell ref="P55:W55"/>
    <mergeCell ref="AE55:AL55"/>
    <mergeCell ref="AT55:BA55"/>
    <mergeCell ref="BI55:BP55"/>
    <mergeCell ref="BX55:CE55"/>
    <mergeCell ref="CM55:CT55"/>
    <mergeCell ref="AE53:AM53"/>
    <mergeCell ref="BI53:BQ53"/>
    <mergeCell ref="BX53:CF53"/>
    <mergeCell ref="CM53:CU53"/>
    <mergeCell ref="DN6:DO6"/>
    <mergeCell ref="P7:Q7"/>
    <mergeCell ref="AE7:AF7"/>
    <mergeCell ref="AT7:AU7"/>
    <mergeCell ref="BI7:BJ7"/>
    <mergeCell ref="BX7:BY7"/>
    <mergeCell ref="CM7:CN7"/>
    <mergeCell ref="DB7:DC7"/>
    <mergeCell ref="BX6:BY6"/>
    <mergeCell ref="BZ6:CI6"/>
    <mergeCell ref="CJ6:CK6"/>
    <mergeCell ref="CM6:CN6"/>
    <mergeCell ref="CO6:CX6"/>
    <mergeCell ref="CY6:CZ6"/>
    <mergeCell ref="AT6:AU6"/>
    <mergeCell ref="AV6:BE6"/>
    <mergeCell ref="BF6:BG6"/>
    <mergeCell ref="BI6:BJ6"/>
    <mergeCell ref="BK6:BT6"/>
    <mergeCell ref="BU6:BV6"/>
    <mergeCell ref="AT53:BB53"/>
    <mergeCell ref="R6:AA6"/>
    <mergeCell ref="CM63:CT63"/>
    <mergeCell ref="DB63:DI63"/>
    <mergeCell ref="AB6:AC6"/>
    <mergeCell ref="AE6:AF6"/>
    <mergeCell ref="AG6:AP6"/>
    <mergeCell ref="AQ6:AR6"/>
    <mergeCell ref="P63:W63"/>
    <mergeCell ref="AE63:AL63"/>
    <mergeCell ref="AT63:BA63"/>
    <mergeCell ref="BI63:BP63"/>
    <mergeCell ref="BX63:CE63"/>
    <mergeCell ref="DB6:DC6"/>
    <mergeCell ref="DD6:DM6"/>
    <mergeCell ref="DB53:DJ53"/>
    <mergeCell ref="P54:W54"/>
    <mergeCell ref="AE54:AL54"/>
    <mergeCell ref="AT54:BA54"/>
    <mergeCell ref="BI54:BP54"/>
    <mergeCell ref="BX54:CE54"/>
    <mergeCell ref="CM54:CT54"/>
    <mergeCell ref="DB54:DI54"/>
    <mergeCell ref="P53:X5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N0 - Express</vt:lpstr>
      <vt:lpstr>V0 - Express</vt:lpstr>
      <vt:lpstr>Dispersion Requirement</vt:lpstr>
      <vt:lpstr>eParcel Express ex Mel</vt:lpstr>
      <vt:lpstr>eParcel Express ex Syd</vt:lpstr>
      <vt:lpstr>'N0 - Express'!Print_Area</vt:lpstr>
      <vt:lpstr>'V0 - Express'!Print_Area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Ethan</dc:creator>
  <cp:lastModifiedBy>Shane Brennan</cp:lastModifiedBy>
  <dcterms:created xsi:type="dcterms:W3CDTF">2023-11-28T09:17:04Z</dcterms:created>
  <dcterms:modified xsi:type="dcterms:W3CDTF">2024-03-19T06:06:20Z</dcterms:modified>
</cp:coreProperties>
</file>