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Example1" sheetId="4" r:id="rId1"/>
    <sheet name="Example2" sheetId="3" r:id="rId2"/>
    <sheet name="Example3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E33" i="2"/>
  <c r="D33" i="2"/>
  <c r="F25" i="2"/>
  <c r="F26" i="2"/>
  <c r="F33" i="2" s="1"/>
  <c r="F27" i="2"/>
  <c r="E28" i="2"/>
  <c r="E6" i="2"/>
  <c r="F6" i="2"/>
  <c r="F11" i="2"/>
  <c r="F12" i="2"/>
  <c r="D12" i="2"/>
  <c r="D16" i="2"/>
  <c r="F16" i="2"/>
  <c r="E16" i="2"/>
  <c r="D5" i="4"/>
  <c r="D6" i="4"/>
  <c r="E8" i="4"/>
  <c r="D8" i="4"/>
  <c r="D12" i="3"/>
  <c r="E11" i="3"/>
  <c r="E6" i="4" s="1"/>
  <c r="F11" i="3"/>
  <c r="F14" i="3" s="1"/>
  <c r="D11" i="3"/>
  <c r="E10" i="3"/>
  <c r="F10" i="3"/>
  <c r="F8" i="4" s="1"/>
  <c r="D10" i="3"/>
  <c r="E9" i="3"/>
  <c r="F9" i="3"/>
  <c r="D9" i="3"/>
  <c r="E8" i="3"/>
  <c r="F8" i="3"/>
  <c r="D8" i="3"/>
  <c r="E6" i="3"/>
  <c r="F6" i="3"/>
  <c r="D6" i="3"/>
  <c r="E7" i="3"/>
  <c r="F7" i="3"/>
  <c r="D7" i="3"/>
  <c r="F24" i="2"/>
  <c r="J20" i="2"/>
  <c r="J18" i="2"/>
  <c r="E12" i="2"/>
  <c r="D27" i="2"/>
  <c r="D5" i="2"/>
  <c r="D5" i="3" s="1"/>
  <c r="D7" i="4" s="1"/>
  <c r="D10" i="4" s="1"/>
  <c r="J21" i="2"/>
  <c r="J23" i="2"/>
  <c r="F6" i="4" l="1"/>
  <c r="E14" i="3"/>
  <c r="E5" i="2"/>
  <c r="F28" i="2"/>
  <c r="F12" i="3" s="1"/>
  <c r="F5" i="4" s="1"/>
  <c r="E27" i="2"/>
  <c r="E12" i="3" s="1"/>
  <c r="E5" i="4" s="1"/>
  <c r="E5" i="3" l="1"/>
  <c r="E7" i="4" s="1"/>
  <c r="E10" i="4" s="1"/>
  <c r="F5" i="2"/>
  <c r="F5" i="3" s="1"/>
  <c r="F7" i="4" s="1"/>
  <c r="F10" i="4" s="1"/>
</calcChain>
</file>

<file path=xl/comments1.xml><?xml version="1.0" encoding="utf-8"?>
<comments xmlns="http://schemas.openxmlformats.org/spreadsheetml/2006/main">
  <authors>
    <author>Zach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Symbol name bolded to indicate open position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Symbol name not bolded to indicate no open positions</t>
        </r>
      </text>
    </comment>
  </commentList>
</comments>
</file>

<file path=xl/comments2.xml><?xml version="1.0" encoding="utf-8"?>
<comments xmlns="http://schemas.openxmlformats.org/spreadsheetml/2006/main">
  <authors>
    <author>Zach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Alternating shades to differentiate rows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Strike name greyed to indicate no open position and collapsed to hide 'executions' table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Bolded to indicate open position</t>
        </r>
      </text>
    </comment>
  </commentList>
</comments>
</file>

<file path=xl/comments3.xml><?xml version="1.0" encoding="utf-8"?>
<comments xmlns="http://schemas.openxmlformats.org/spreadsheetml/2006/main">
  <authors>
    <author>Zach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example of equity line -
Position open at beginning of day, closed intraday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Greyed because position closed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Strike name greyed to indicate no open position and collapsed to hide 'executions' table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Bolded to indicate open position - 
Position open at beginning of day, held through close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Bolded to indicate open pos (even though no intraday activity)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Trade shows position opened intraday and held through close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Entirely new 'executions' table should collapse under 'Strike' field</t>
        </r>
      </text>
    </comment>
    <comment ref="D20" authorId="0">
      <text>
        <r>
          <rPr>
            <sz val="9"/>
            <color indexed="81"/>
            <rFont val="Tahoma"/>
            <family val="2"/>
          </rPr>
          <t>Bold black text to indicate executions related to open position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Closing position (if open) get its own line with mark and est unreal p/l based on avg cost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because of FIFO, the contracts bought go against the first sold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Zach:</t>
        </r>
        <r>
          <rPr>
            <sz val="9"/>
            <color indexed="81"/>
            <rFont val="Tahoma"/>
            <family val="2"/>
          </rPr>
          <t xml:space="preserve">
Trade opened and closed intraday</t>
        </r>
      </text>
    </comment>
  </commentList>
</comments>
</file>

<file path=xl/sharedStrings.xml><?xml version="1.0" encoding="utf-8"?>
<sst xmlns="http://schemas.openxmlformats.org/spreadsheetml/2006/main" count="109" uniqueCount="33">
  <si>
    <t>Symbol</t>
  </si>
  <si>
    <t>Unreal</t>
  </si>
  <si>
    <t>Real</t>
  </si>
  <si>
    <t>RAD</t>
  </si>
  <si>
    <t>EWM</t>
  </si>
  <si>
    <t>SFUN</t>
  </si>
  <si>
    <t>Strike</t>
  </si>
  <si>
    <t>Ex Quan</t>
  </si>
  <si>
    <t>Ex price</t>
  </si>
  <si>
    <t>RAD1120C7500</t>
  </si>
  <si>
    <t>RAD1120P6500</t>
  </si>
  <si>
    <t>Trade Date</t>
  </si>
  <si>
    <t>Mark</t>
  </si>
  <si>
    <t>-</t>
  </si>
  <si>
    <t>for 11/9 to 11/11</t>
  </si>
  <si>
    <t xml:space="preserve">Snapshot </t>
  </si>
  <si>
    <t>Net</t>
  </si>
  <si>
    <t>+</t>
  </si>
  <si>
    <t>RAD151120P4500</t>
  </si>
  <si>
    <t>OVERNIGHT</t>
  </si>
  <si>
    <t>CLOSING</t>
  </si>
  <si>
    <t>Net Fees</t>
  </si>
  <si>
    <t>ECA</t>
  </si>
  <si>
    <t>ECA151120P8000</t>
  </si>
  <si>
    <t>Exch</t>
  </si>
  <si>
    <t>*$800</t>
  </si>
  <si>
    <t>for 11/10 to 11/11</t>
  </si>
  <si>
    <t>ARCA</t>
  </si>
  <si>
    <t>ISE</t>
  </si>
  <si>
    <t>NSDQ</t>
  </si>
  <si>
    <t>BATS</t>
  </si>
  <si>
    <t xml:space="preserve">Total 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</si>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</sst>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1" fillId="0" borderId="0" xfId="0" applyFont="1"/>
    <xf numFmtId="0" fontId="1" fillId="5" borderId="0" xfId="0" applyFont="1" applyFill="1"/>
    <xf numFmtId="0" fontId="1" fillId="2" borderId="0" xfId="0" applyFont="1" applyFill="1"/>
    <xf numFmtId="0" fontId="6" fillId="0" borderId="0" xfId="0" applyFont="1" applyFill="1" applyBorder="1"/>
    <xf numFmtId="0" fontId="0" fillId="5" borderId="0" xfId="0" applyFont="1" applyFill="1"/>
    <xf numFmtId="164" fontId="0" fillId="0" borderId="0" xfId="0" applyNumberFormat="1"/>
    <xf numFmtId="164" fontId="6" fillId="0" borderId="0" xfId="0" applyNumberFormat="1" applyFont="1" applyFill="1" applyBorder="1"/>
    <xf numFmtId="164" fontId="0" fillId="5" borderId="0" xfId="0" applyNumberFormat="1" applyFont="1" applyFill="1"/>
    <xf numFmtId="164" fontId="0" fillId="6" borderId="0" xfId="0" applyNumberFormat="1" applyFill="1"/>
    <xf numFmtId="164" fontId="0" fillId="3" borderId="0" xfId="0" applyNumberFormat="1" applyFill="1"/>
    <xf numFmtId="0" fontId="1" fillId="0" borderId="0" xfId="0" applyFont="1" applyFill="1"/>
    <xf numFmtId="0" fontId="0" fillId="0" borderId="0" xfId="0" applyFill="1" applyAlignment="1"/>
    <xf numFmtId="164" fontId="1" fillId="5" borderId="0" xfId="0" applyNumberFormat="1" applyFont="1" applyFill="1"/>
    <xf numFmtId="16" fontId="2" fillId="4" borderId="1" xfId="0" applyNumberFormat="1" applyFont="1" applyFill="1" applyBorder="1"/>
    <xf numFmtId="0" fontId="2" fillId="4" borderId="1" xfId="0" applyFont="1" applyFill="1" applyBorder="1"/>
    <xf numFmtId="164" fontId="2" fillId="4" borderId="1" xfId="0" applyNumberFormat="1" applyFont="1" applyFill="1" applyBorder="1"/>
    <xf numFmtId="16" fontId="1" fillId="4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" fontId="6" fillId="4" borderId="1" xfId="0" applyNumberFormat="1" applyFont="1" applyFill="1" applyBorder="1"/>
    <xf numFmtId="0" fontId="6" fillId="4" borderId="1" xfId="0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/>
    <xf numFmtId="164" fontId="5" fillId="4" borderId="1" xfId="0" applyNumberFormat="1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1" fillId="2" borderId="0" xfId="0" applyNumberFormat="1" applyFont="1" applyFill="1"/>
    <xf numFmtId="164" fontId="6" fillId="4" borderId="1" xfId="0" applyNumberFormat="1" applyFont="1" applyFill="1" applyBorder="1" applyAlignment="1">
      <alignment horizontal="right"/>
    </xf>
    <xf numFmtId="164" fontId="1" fillId="0" borderId="0" xfId="0" applyNumberFormat="1" applyFont="1" applyFill="1"/>
    <xf numFmtId="164" fontId="0" fillId="0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C17" sqref="C17"/>
    </sheetView>
  </sheetViews>
  <sheetFormatPr defaultRowHeight="15" x14ac:dyDescent="0.25"/>
  <sheetData>
    <row r="2" spans="1:6" x14ac:dyDescent="0.25">
      <c r="B2" t="s">
        <v>15</v>
      </c>
      <c r="C2" t="s">
        <v>14</v>
      </c>
    </row>
    <row r="3" spans="1:6" x14ac:dyDescent="0.25">
      <c r="D3" s="41"/>
      <c r="E3" s="41"/>
    </row>
    <row r="4" spans="1:6" x14ac:dyDescent="0.25">
      <c r="B4" s="6" t="s">
        <v>0</v>
      </c>
      <c r="C4" s="6" t="s">
        <v>6</v>
      </c>
      <c r="D4" s="6" t="s">
        <v>1</v>
      </c>
      <c r="E4" s="6" t="s">
        <v>2</v>
      </c>
      <c r="F4" s="6" t="s">
        <v>16</v>
      </c>
    </row>
    <row r="5" spans="1:6" x14ac:dyDescent="0.25">
      <c r="A5" s="1" t="s">
        <v>17</v>
      </c>
      <c r="B5" s="2" t="s">
        <v>22</v>
      </c>
      <c r="C5" s="2"/>
      <c r="D5" s="15">
        <f>Example2!D12</f>
        <v>0</v>
      </c>
      <c r="E5" s="15">
        <f>Example2!E12</f>
        <v>46.2</v>
      </c>
      <c r="F5" s="15">
        <f>Example2!F12</f>
        <v>50</v>
      </c>
    </row>
    <row r="6" spans="1:6" x14ac:dyDescent="0.25">
      <c r="A6" s="1" t="s">
        <v>17</v>
      </c>
      <c r="B6" s="8" t="s">
        <v>4</v>
      </c>
      <c r="C6" s="8"/>
      <c r="D6" s="36">
        <f>Example2!D11</f>
        <v>-250</v>
      </c>
      <c r="E6" s="36">
        <f>Example2!E11</f>
        <v>0</v>
      </c>
      <c r="F6" s="36">
        <f>Example2!F11</f>
        <v>-250</v>
      </c>
    </row>
    <row r="7" spans="1:6" x14ac:dyDescent="0.25">
      <c r="A7" s="1" t="s">
        <v>17</v>
      </c>
      <c r="B7" s="8" t="s">
        <v>3</v>
      </c>
      <c r="C7" s="8"/>
      <c r="D7" s="36">
        <f>Example2!D5</f>
        <v>299.9999999999992</v>
      </c>
      <c r="E7" s="36">
        <f>Example2!E5</f>
        <v>485.2</v>
      </c>
      <c r="F7" s="36">
        <f>Example2!F5</f>
        <v>785.19999999999914</v>
      </c>
    </row>
    <row r="8" spans="1:6" x14ac:dyDescent="0.25">
      <c r="A8" s="1" t="s">
        <v>17</v>
      </c>
      <c r="B8" s="2" t="s">
        <v>5</v>
      </c>
      <c r="C8" s="2"/>
      <c r="D8" s="15">
        <f>Example2!D10</f>
        <v>0</v>
      </c>
      <c r="E8" s="15">
        <f>Example2!E10</f>
        <v>500</v>
      </c>
      <c r="F8" s="15">
        <f>Example2!F10</f>
        <v>500</v>
      </c>
    </row>
    <row r="10" spans="1:6" x14ac:dyDescent="0.25">
      <c r="C10" s="3" t="s">
        <v>31</v>
      </c>
      <c r="D10" s="40">
        <f>SUM(D7:D8)</f>
        <v>299.9999999999992</v>
      </c>
      <c r="E10" s="40">
        <f>SUM(E7:E8)</f>
        <v>985.2</v>
      </c>
      <c r="F10" s="40">
        <f>SUM(F7:F8)</f>
        <v>1285.1999999999991</v>
      </c>
    </row>
  </sheetData>
  <mergeCells count="1">
    <mergeCell ref="D3:E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4"/>
  <sheetViews>
    <sheetView workbookViewId="0">
      <selection activeCell="D18" sqref="D18"/>
    </sheetView>
  </sheetViews>
  <sheetFormatPr defaultRowHeight="15" x14ac:dyDescent="0.25"/>
  <cols>
    <col min="3" max="3" width="16" bestFit="1" customWidth="1"/>
  </cols>
  <sheetData>
    <row r="2" spans="1:6" x14ac:dyDescent="0.25">
      <c r="B2" t="s">
        <v>15</v>
      </c>
      <c r="C2" t="s">
        <v>14</v>
      </c>
    </row>
    <row r="3" spans="1:6" x14ac:dyDescent="0.25">
      <c r="D3" s="41"/>
      <c r="E3" s="41"/>
    </row>
    <row r="4" spans="1:6" x14ac:dyDescent="0.25">
      <c r="B4" s="6" t="s">
        <v>0</v>
      </c>
      <c r="C4" s="6" t="s">
        <v>6</v>
      </c>
      <c r="D4" s="6" t="s">
        <v>1</v>
      </c>
      <c r="E4" s="6" t="s">
        <v>2</v>
      </c>
      <c r="F4" s="6" t="s">
        <v>16</v>
      </c>
    </row>
    <row r="5" spans="1:6" x14ac:dyDescent="0.25">
      <c r="A5" s="1" t="s">
        <v>13</v>
      </c>
      <c r="B5" s="8" t="s">
        <v>3</v>
      </c>
      <c r="C5" s="8"/>
      <c r="D5" s="36">
        <f>Example3!D5</f>
        <v>299.9999999999992</v>
      </c>
      <c r="E5" s="36">
        <f>Example3!E5</f>
        <v>485.2</v>
      </c>
      <c r="F5" s="36">
        <f>Example3!F5</f>
        <v>785.19999999999914</v>
      </c>
    </row>
    <row r="6" spans="1:6" x14ac:dyDescent="0.25">
      <c r="B6" s="1" t="s">
        <v>17</v>
      </c>
      <c r="C6" s="10" t="s">
        <v>3</v>
      </c>
      <c r="D6" s="13">
        <f>Example3!D6</f>
        <v>0</v>
      </c>
      <c r="E6" s="13">
        <f>Example3!E6</f>
        <v>274</v>
      </c>
      <c r="F6" s="13">
        <f>Example3!F6</f>
        <v>274</v>
      </c>
    </row>
    <row r="7" spans="1:6" x14ac:dyDescent="0.25">
      <c r="B7" s="1" t="s">
        <v>17</v>
      </c>
      <c r="C7" s="7" t="s">
        <v>9</v>
      </c>
      <c r="D7" s="18">
        <f>Example3!D16</f>
        <v>799.99999999999966</v>
      </c>
      <c r="E7" s="18">
        <f>Example3!E16</f>
        <v>230.2</v>
      </c>
      <c r="F7" s="18">
        <f>Example3!F16</f>
        <v>1030.1999999999996</v>
      </c>
    </row>
    <row r="8" spans="1:6" x14ac:dyDescent="0.25">
      <c r="B8" s="1" t="s">
        <v>17</v>
      </c>
      <c r="C8" s="5" t="s">
        <v>10</v>
      </c>
      <c r="D8" s="14">
        <f>Example3!D11</f>
        <v>0</v>
      </c>
      <c r="E8" s="14">
        <f>Example3!E11</f>
        <v>0</v>
      </c>
      <c r="F8" s="14">
        <f>Example3!F11</f>
        <v>0</v>
      </c>
    </row>
    <row r="9" spans="1:6" x14ac:dyDescent="0.25">
      <c r="B9" s="1" t="s">
        <v>17</v>
      </c>
      <c r="C9" s="7" t="s">
        <v>18</v>
      </c>
      <c r="D9" s="18">
        <f>Example3!D12</f>
        <v>-500.00000000000045</v>
      </c>
      <c r="E9" s="18">
        <f>Example3!E12</f>
        <v>-19</v>
      </c>
      <c r="F9" s="18">
        <f>Example3!F12</f>
        <v>-519.00000000000045</v>
      </c>
    </row>
    <row r="10" spans="1:6" x14ac:dyDescent="0.25">
      <c r="A10" s="1" t="s">
        <v>17</v>
      </c>
      <c r="B10" s="2" t="s">
        <v>5</v>
      </c>
      <c r="C10" s="2"/>
      <c r="D10" s="15">
        <f>Example3!D25</f>
        <v>0</v>
      </c>
      <c r="E10" s="15">
        <f>Example3!E25</f>
        <v>500</v>
      </c>
      <c r="F10" s="15">
        <f>Example3!F25</f>
        <v>500</v>
      </c>
    </row>
    <row r="11" spans="1:6" x14ac:dyDescent="0.25">
      <c r="A11" s="1" t="s">
        <v>17</v>
      </c>
      <c r="B11" s="8" t="s">
        <v>4</v>
      </c>
      <c r="C11" s="8"/>
      <c r="D11" s="36">
        <f>Example3!D26</f>
        <v>-250</v>
      </c>
      <c r="E11" s="36">
        <f>Example3!E26</f>
        <v>0</v>
      </c>
      <c r="F11" s="36">
        <f>Example3!F26</f>
        <v>-250</v>
      </c>
    </row>
    <row r="12" spans="1:6" x14ac:dyDescent="0.25">
      <c r="A12" s="1" t="s">
        <v>17</v>
      </c>
      <c r="B12" s="2" t="s">
        <v>22</v>
      </c>
      <c r="C12" s="2"/>
      <c r="D12" s="15">
        <f>Example3!D27</f>
        <v>0</v>
      </c>
      <c r="E12" s="15">
        <f>Example3!E27</f>
        <v>46.2</v>
      </c>
      <c r="F12" s="15">
        <f>Example3!F27</f>
        <v>50</v>
      </c>
    </row>
    <row r="14" spans="1:6" x14ac:dyDescent="0.25">
      <c r="C14" s="3" t="s">
        <v>32</v>
      </c>
      <c r="D14" s="40">
        <f>SUM(D12,D11,D10,D5)</f>
        <v>49.999999999999204</v>
      </c>
      <c r="E14" s="40">
        <f t="shared" ref="E14:F14" si="0">SUM(E12,E11,E10,E5)</f>
        <v>1031.4000000000001</v>
      </c>
      <c r="F14" s="40">
        <f t="shared" si="0"/>
        <v>1085.1999999999991</v>
      </c>
    </row>
  </sheetData>
  <mergeCells count="1">
    <mergeCell ref="D3:E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3"/>
  <sheetViews>
    <sheetView workbookViewId="0">
      <selection activeCell="E20" sqref="E20"/>
    </sheetView>
  </sheetViews>
  <sheetFormatPr defaultRowHeight="15" x14ac:dyDescent="0.25"/>
  <cols>
    <col min="3" max="3" width="16" bestFit="1" customWidth="1"/>
    <col min="4" max="4" width="11.42578125" bestFit="1" customWidth="1"/>
    <col min="8" max="8" width="10.85546875" bestFit="1" customWidth="1"/>
    <col min="9" max="9" width="11.140625" customWidth="1"/>
    <col min="10" max="10" width="11.140625" bestFit="1" customWidth="1"/>
    <col min="11" max="11" width="12" bestFit="1" customWidth="1"/>
    <col min="16" max="16" width="10.140625" bestFit="1" customWidth="1"/>
  </cols>
  <sheetData>
    <row r="2" spans="1:10" x14ac:dyDescent="0.25">
      <c r="B2" t="s">
        <v>15</v>
      </c>
      <c r="C2" t="s">
        <v>26</v>
      </c>
    </row>
    <row r="3" spans="1:10" x14ac:dyDescent="0.25">
      <c r="D3" s="41"/>
      <c r="E3" s="41"/>
      <c r="F3" s="17"/>
      <c r="G3" s="17"/>
      <c r="H3" s="17"/>
    </row>
    <row r="4" spans="1:10" x14ac:dyDescent="0.25">
      <c r="B4" s="6" t="s">
        <v>0</v>
      </c>
      <c r="C4" s="6" t="s">
        <v>6</v>
      </c>
      <c r="D4" s="6" t="s">
        <v>1</v>
      </c>
      <c r="E4" s="6" t="s">
        <v>2</v>
      </c>
      <c r="F4" s="6" t="s">
        <v>16</v>
      </c>
      <c r="G4" s="6"/>
      <c r="H4" s="16"/>
    </row>
    <row r="5" spans="1:10" x14ac:dyDescent="0.25">
      <c r="A5" s="1" t="s">
        <v>13</v>
      </c>
      <c r="B5" s="8" t="s">
        <v>3</v>
      </c>
      <c r="C5" s="8"/>
      <c r="D5" s="36">
        <f>SUM(D16,D11,D12,D6)</f>
        <v>299.9999999999992</v>
      </c>
      <c r="E5" s="36">
        <f>SUM(E16,E11,E12,E6)</f>
        <v>485.2</v>
      </c>
      <c r="F5" s="36">
        <f>SUM(D5:E5)</f>
        <v>785.19999999999914</v>
      </c>
      <c r="G5" s="38"/>
      <c r="H5" s="16"/>
    </row>
    <row r="6" spans="1:10" x14ac:dyDescent="0.25">
      <c r="B6" s="1" t="s">
        <v>13</v>
      </c>
      <c r="C6" s="5" t="s">
        <v>3</v>
      </c>
      <c r="D6" s="5">
        <v>0</v>
      </c>
      <c r="E6" s="14">
        <f>SUM(I8:I10)+SUM(J8:J10)</f>
        <v>274</v>
      </c>
      <c r="F6" s="14">
        <f>SUM(D6:E6)</f>
        <v>274</v>
      </c>
      <c r="G6" s="39"/>
      <c r="H6" s="4"/>
      <c r="I6" s="4"/>
      <c r="J6" s="12"/>
    </row>
    <row r="7" spans="1:10" x14ac:dyDescent="0.25">
      <c r="B7" s="1"/>
      <c r="C7" s="4"/>
      <c r="D7" s="34" t="s">
        <v>11</v>
      </c>
      <c r="E7" s="34" t="s">
        <v>7</v>
      </c>
      <c r="F7" s="34" t="s">
        <v>8</v>
      </c>
      <c r="G7" s="34" t="s">
        <v>24</v>
      </c>
      <c r="H7" s="34" t="s">
        <v>12</v>
      </c>
      <c r="I7" s="35" t="s">
        <v>2</v>
      </c>
      <c r="J7" s="34" t="s">
        <v>21</v>
      </c>
    </row>
    <row r="8" spans="1:10" x14ac:dyDescent="0.25">
      <c r="C8" s="4"/>
      <c r="D8" s="29" t="s">
        <v>19</v>
      </c>
      <c r="E8" s="20">
        <v>1000</v>
      </c>
      <c r="F8" s="20">
        <v>7.54</v>
      </c>
      <c r="G8" s="20" t="s">
        <v>27</v>
      </c>
      <c r="H8" s="20"/>
      <c r="I8" s="21"/>
      <c r="J8" s="20">
        <v>-13</v>
      </c>
    </row>
    <row r="9" spans="1:10" x14ac:dyDescent="0.25">
      <c r="B9" s="1"/>
      <c r="C9" s="4"/>
      <c r="D9" s="30">
        <v>42319</v>
      </c>
      <c r="E9" s="20">
        <v>-500</v>
      </c>
      <c r="F9" s="20">
        <v>7.64</v>
      </c>
      <c r="G9" s="20" t="s">
        <v>27</v>
      </c>
      <c r="H9" s="20"/>
      <c r="I9" s="21">
        <v>50</v>
      </c>
      <c r="J9" s="20">
        <v>-6.5</v>
      </c>
    </row>
    <row r="10" spans="1:10" x14ac:dyDescent="0.25">
      <c r="B10" s="1"/>
      <c r="C10" s="4"/>
      <c r="D10" s="31">
        <v>42319</v>
      </c>
      <c r="E10" s="32">
        <v>-500</v>
      </c>
      <c r="F10" s="32">
        <v>8.0399999999999991</v>
      </c>
      <c r="G10" s="32" t="s">
        <v>27</v>
      </c>
      <c r="H10" s="32"/>
      <c r="I10" s="33">
        <v>250</v>
      </c>
      <c r="J10" s="20">
        <v>-6.5</v>
      </c>
    </row>
    <row r="11" spans="1:10" x14ac:dyDescent="0.25">
      <c r="B11" s="1" t="s">
        <v>17</v>
      </c>
      <c r="C11" s="5" t="s">
        <v>10</v>
      </c>
      <c r="D11" s="14">
        <v>0</v>
      </c>
      <c r="E11" s="14">
        <v>0</v>
      </c>
      <c r="F11" s="14">
        <f>SUM(D11:E11)</f>
        <v>0</v>
      </c>
      <c r="G11" s="39"/>
      <c r="H11" s="4"/>
      <c r="I11" s="4"/>
      <c r="J11" s="11"/>
    </row>
    <row r="12" spans="1:10" x14ac:dyDescent="0.25">
      <c r="B12" s="1" t="s">
        <v>13</v>
      </c>
      <c r="C12" s="7" t="s">
        <v>18</v>
      </c>
      <c r="D12" s="18">
        <f>(F15-H15)*E15*100</f>
        <v>-500.00000000000045</v>
      </c>
      <c r="E12" s="18">
        <f>I14+J14</f>
        <v>-19</v>
      </c>
      <c r="F12" s="18">
        <f>SUM(D12:E12)</f>
        <v>-519.00000000000045</v>
      </c>
      <c r="G12" s="38"/>
      <c r="H12" s="16"/>
      <c r="I12" s="16"/>
      <c r="J12" s="11"/>
    </row>
    <row r="13" spans="1:10" x14ac:dyDescent="0.25">
      <c r="B13" s="1"/>
      <c r="C13" s="4"/>
      <c r="D13" s="34" t="s">
        <v>11</v>
      </c>
      <c r="E13" s="34" t="s">
        <v>7</v>
      </c>
      <c r="F13" s="34" t="s">
        <v>8</v>
      </c>
      <c r="G13" s="34" t="s">
        <v>24</v>
      </c>
      <c r="H13" s="34" t="s">
        <v>12</v>
      </c>
      <c r="I13" s="35" t="s">
        <v>2</v>
      </c>
      <c r="J13" s="34" t="s">
        <v>21</v>
      </c>
    </row>
    <row r="14" spans="1:10" x14ac:dyDescent="0.25">
      <c r="B14" s="1"/>
      <c r="C14" s="4"/>
      <c r="D14" s="29" t="s">
        <v>19</v>
      </c>
      <c r="E14" s="20">
        <v>100</v>
      </c>
      <c r="F14" s="20">
        <v>0.5</v>
      </c>
      <c r="G14" s="20"/>
      <c r="H14" s="20"/>
      <c r="I14" s="21"/>
      <c r="J14" s="20">
        <v>-19</v>
      </c>
    </row>
    <row r="15" spans="1:10" x14ac:dyDescent="0.25">
      <c r="B15" s="1"/>
      <c r="C15" s="4"/>
      <c r="D15" s="28" t="s">
        <v>20</v>
      </c>
      <c r="E15" s="26">
        <v>100</v>
      </c>
      <c r="F15" s="26">
        <v>0.5</v>
      </c>
      <c r="G15" s="26"/>
      <c r="H15" s="26">
        <v>0.55000000000000004</v>
      </c>
      <c r="I15" s="27"/>
      <c r="J15" s="26"/>
    </row>
    <row r="16" spans="1:10" x14ac:dyDescent="0.25">
      <c r="B16" s="1" t="s">
        <v>13</v>
      </c>
      <c r="C16" s="7" t="s">
        <v>9</v>
      </c>
      <c r="D16" s="18">
        <f>(F24-H24)*E24*-100</f>
        <v>799.99999999999966</v>
      </c>
      <c r="E16" s="18">
        <f>SUM(I18:I23)+SUM(J18:J23)</f>
        <v>230.2</v>
      </c>
      <c r="F16" s="18">
        <f>SUM(D16:E16)</f>
        <v>1030.1999999999996</v>
      </c>
      <c r="G16" s="38"/>
      <c r="H16" s="16"/>
    </row>
    <row r="17" spans="1:11" x14ac:dyDescent="0.25">
      <c r="D17" s="34" t="s">
        <v>11</v>
      </c>
      <c r="E17" s="34" t="s">
        <v>7</v>
      </c>
      <c r="F17" s="34" t="s">
        <v>8</v>
      </c>
      <c r="G17" s="34" t="s">
        <v>24</v>
      </c>
      <c r="H17" s="34" t="s">
        <v>12</v>
      </c>
      <c r="I17" s="34" t="s">
        <v>2</v>
      </c>
      <c r="J17" s="34" t="s">
        <v>21</v>
      </c>
    </row>
    <row r="18" spans="1:11" x14ac:dyDescent="0.25">
      <c r="D18" s="19">
        <v>42318</v>
      </c>
      <c r="E18" s="20">
        <v>-10</v>
      </c>
      <c r="F18" s="20">
        <v>0.55000000000000004</v>
      </c>
      <c r="G18" s="20" t="s">
        <v>28</v>
      </c>
      <c r="H18" s="20"/>
      <c r="I18" s="21"/>
      <c r="J18" s="20">
        <f>E18*0.19</f>
        <v>-1.9</v>
      </c>
    </row>
    <row r="19" spans="1:11" x14ac:dyDescent="0.25">
      <c r="D19" s="19">
        <v>42318</v>
      </c>
      <c r="E19" s="20">
        <v>10</v>
      </c>
      <c r="F19" s="20">
        <v>0.55000000000000004</v>
      </c>
      <c r="G19" s="20" t="s">
        <v>28</v>
      </c>
      <c r="H19" s="20"/>
      <c r="I19" s="21"/>
      <c r="J19" s="20">
        <v>-1.9</v>
      </c>
    </row>
    <row r="20" spans="1:11" x14ac:dyDescent="0.25">
      <c r="D20" s="22">
        <v>42318</v>
      </c>
      <c r="E20" s="23">
        <v>-100</v>
      </c>
      <c r="F20" s="23">
        <v>0.5</v>
      </c>
      <c r="G20" s="23" t="s">
        <v>28</v>
      </c>
      <c r="H20" s="23"/>
      <c r="I20" s="24"/>
      <c r="J20" s="20">
        <f>E20*0.19</f>
        <v>-19</v>
      </c>
      <c r="K20" s="9"/>
    </row>
    <row r="21" spans="1:11" x14ac:dyDescent="0.25">
      <c r="D21" s="25">
        <v>42319</v>
      </c>
      <c r="E21" s="26">
        <v>10</v>
      </c>
      <c r="F21" s="26">
        <v>0.45</v>
      </c>
      <c r="G21" s="26" t="s">
        <v>28</v>
      </c>
      <c r="H21" s="26"/>
      <c r="I21" s="27">
        <v>50</v>
      </c>
      <c r="J21" s="20">
        <f>ABS(E21)*0.19</f>
        <v>1.9</v>
      </c>
    </row>
    <row r="22" spans="1:11" x14ac:dyDescent="0.25">
      <c r="D22" s="22">
        <v>42319</v>
      </c>
      <c r="E22" s="23">
        <v>-20</v>
      </c>
      <c r="F22" s="23">
        <v>0.45</v>
      </c>
      <c r="G22" s="23" t="s">
        <v>29</v>
      </c>
      <c r="H22" s="23"/>
      <c r="I22" s="24"/>
      <c r="J22" s="20">
        <v>-2.7</v>
      </c>
    </row>
    <row r="23" spans="1:11" x14ac:dyDescent="0.25">
      <c r="D23" s="25">
        <v>42319</v>
      </c>
      <c r="E23" s="26">
        <v>20</v>
      </c>
      <c r="F23" s="26">
        <v>0.4</v>
      </c>
      <c r="G23" s="26" t="s">
        <v>30</v>
      </c>
      <c r="H23" s="26"/>
      <c r="I23" s="27">
        <v>200</v>
      </c>
      <c r="J23" s="20">
        <f t="shared" ref="J23" si="0">ABS(E23)*0.19</f>
        <v>3.8</v>
      </c>
    </row>
    <row r="24" spans="1:11" x14ac:dyDescent="0.25">
      <c r="D24" s="28" t="s">
        <v>20</v>
      </c>
      <c r="E24" s="26">
        <v>-90</v>
      </c>
      <c r="F24" s="26">
        <f>(70*0.5+20*0.45)/90</f>
        <v>0.48888888888888887</v>
      </c>
      <c r="G24" s="26"/>
      <c r="H24" s="26">
        <v>0.4</v>
      </c>
      <c r="I24" s="37" t="s">
        <v>25</v>
      </c>
      <c r="J24" s="26"/>
    </row>
    <row r="25" spans="1:11" x14ac:dyDescent="0.25">
      <c r="A25" s="1" t="s">
        <v>17</v>
      </c>
      <c r="B25" s="2" t="s">
        <v>5</v>
      </c>
      <c r="C25" s="2"/>
      <c r="D25" s="15">
        <v>0</v>
      </c>
      <c r="E25" s="15">
        <v>500</v>
      </c>
      <c r="F25" s="15">
        <f>SUM(D25:E25)</f>
        <v>500</v>
      </c>
      <c r="G25" s="4"/>
      <c r="H25" s="4"/>
      <c r="J25" s="11"/>
    </row>
    <row r="26" spans="1:11" x14ac:dyDescent="0.25">
      <c r="A26" s="1" t="s">
        <v>17</v>
      </c>
      <c r="B26" s="8" t="s">
        <v>4</v>
      </c>
      <c r="C26" s="8"/>
      <c r="D26" s="36">
        <v>-250</v>
      </c>
      <c r="E26" s="36">
        <v>0</v>
      </c>
      <c r="F26" s="36">
        <f>SUM(D26:E26)</f>
        <v>-250</v>
      </c>
      <c r="G26" s="16"/>
      <c r="H26" s="16"/>
      <c r="J26" s="11"/>
    </row>
    <row r="27" spans="1:11" x14ac:dyDescent="0.25">
      <c r="A27" s="1" t="s">
        <v>13</v>
      </c>
      <c r="B27" s="2" t="s">
        <v>22</v>
      </c>
      <c r="C27" s="2"/>
      <c r="D27" s="15">
        <f>SUM(D28)</f>
        <v>0</v>
      </c>
      <c r="E27" s="15">
        <f>SUM(E28)</f>
        <v>46.2</v>
      </c>
      <c r="F27" s="15">
        <f>SUM(F28)</f>
        <v>50</v>
      </c>
      <c r="G27" s="39"/>
      <c r="H27" s="4"/>
    </row>
    <row r="28" spans="1:11" x14ac:dyDescent="0.25">
      <c r="B28" s="1" t="s">
        <v>17</v>
      </c>
      <c r="C28" s="5" t="s">
        <v>23</v>
      </c>
      <c r="D28" s="5">
        <v>0</v>
      </c>
      <c r="E28" s="14">
        <f>SUM(I30:I31)+SUM(J30:J31)</f>
        <v>46.2</v>
      </c>
      <c r="F28" s="14">
        <f>E28-SUM(J30:J31)</f>
        <v>50</v>
      </c>
      <c r="G28" s="39"/>
    </row>
    <row r="29" spans="1:11" x14ac:dyDescent="0.25">
      <c r="D29" s="34" t="s">
        <v>11</v>
      </c>
      <c r="E29" s="34" t="s">
        <v>7</v>
      </c>
      <c r="F29" s="34" t="s">
        <v>8</v>
      </c>
      <c r="G29" s="34"/>
      <c r="H29" s="34" t="s">
        <v>12</v>
      </c>
      <c r="I29" s="34" t="s">
        <v>2</v>
      </c>
      <c r="J29" s="34" t="s">
        <v>21</v>
      </c>
    </row>
    <row r="30" spans="1:11" x14ac:dyDescent="0.25">
      <c r="D30" s="19">
        <v>42319</v>
      </c>
      <c r="E30" s="20">
        <v>-10</v>
      </c>
      <c r="F30" s="20">
        <v>0.6</v>
      </c>
      <c r="G30" s="20" t="s">
        <v>28</v>
      </c>
      <c r="H30" s="20"/>
      <c r="I30" s="21"/>
      <c r="J30" s="20">
        <v>-1.9</v>
      </c>
    </row>
    <row r="31" spans="1:11" x14ac:dyDescent="0.25">
      <c r="D31" s="19">
        <v>42319</v>
      </c>
      <c r="E31" s="20">
        <v>10</v>
      </c>
      <c r="F31" s="20">
        <v>0.55000000000000004</v>
      </c>
      <c r="G31" s="20" t="s">
        <v>28</v>
      </c>
      <c r="H31" s="20"/>
      <c r="I31" s="21">
        <v>50</v>
      </c>
      <c r="J31" s="20">
        <v>-1.9</v>
      </c>
    </row>
    <row r="33" spans="3:6" x14ac:dyDescent="0.25">
      <c r="C33" s="3" t="s">
        <v>32</v>
      </c>
      <c r="D33" s="40">
        <f>SUM(D25,D27,D26,D5)</f>
        <v>49.999999999999204</v>
      </c>
      <c r="E33" s="40">
        <f t="shared" ref="E33:F33" si="1">SUM(E25,E27,E26,E5)</f>
        <v>1031.4000000000001</v>
      </c>
      <c r="F33" s="40">
        <f t="shared" si="1"/>
        <v>1085.1999999999991</v>
      </c>
    </row>
  </sheetData>
  <mergeCells count="1">
    <mergeCell ref="D3:E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Example1</vt:lpstr>
      <vt:lpstr>Example2</vt:lpstr>
      <vt:lpstr>Example3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Donnie Waters</cp:lastModifiedBy>
  <dcterms:created xsi:type="dcterms:W3CDTF">2015-11-11T16:53:34Z</dcterms:created>
  <dcterms:modified xsi:type="dcterms:W3CDTF">2015-12-08T23:05:38Z</dcterms:modified>
</cp:coreProperties>
</file>