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53222"/>
  <bookViews>
    <workbookView xWindow="0" yWindow="0" windowWidth="19200" windowHeight="7656"/>
  </bookViews>
  <sheets>
    <sheet name="StartHere" sheetId="5" r:id="rId1"/>
    <sheet name="CoverPage" sheetId="2" r:id="rId2"/>
    <sheet name="UAT Details" sheetId="6" r:id="rId3"/>
    <sheet name="Overview" sheetId="3" r:id="rId4"/>
    <sheet name="Quick User Acceptance Test" sheetId="8" r:id="rId5"/>
    <sheet name="Overview (2)" sheetId="10" r:id="rId6"/>
    <sheet name="Detailed User Acceptance Test" sheetId="4" r:id="rId7"/>
    <sheet name="DR Testing" sheetId="7" r:id="rId8"/>
    <sheet name="Signature" sheetId="9" r:id="rId9"/>
  </sheets>
  <definedNames>
    <definedName name="DetailedFailed" localSheetId="5">'Overview (2)'!$G$5</definedName>
    <definedName name="DetailedFailed">Overview!#REF!</definedName>
    <definedName name="DetailedNotApplicable" localSheetId="5">'Overview (2)'!$I$5</definedName>
    <definedName name="DetailedNotApplicable">Overview!#REF!</definedName>
    <definedName name="DetailedPass" localSheetId="5">'Overview (2)'!$A$5</definedName>
    <definedName name="DetailedPass">Overview!#REF!</definedName>
    <definedName name="DetailedRetest" localSheetId="5">'Overview (2)'!$E$5</definedName>
    <definedName name="DetailedRetest">Overview!#REF!</definedName>
    <definedName name="DetailedUntested" localSheetId="5">'Overview (2)'!$C$5</definedName>
    <definedName name="DetailedUntested">Overview!#REF!</definedName>
    <definedName name="DetailedUserAcceptanceTestResult">'Detailed User Acceptance Test'!$B:$C</definedName>
    <definedName name="DocumentAuthor" workbookParameter="1">StartHere!$E$16</definedName>
    <definedName name="DocumentCompanyName" workbookParameter="1">StartHere!$E$14</definedName>
    <definedName name="DocumentCustomerName" workbookParameter="1">StartHere!$E$13</definedName>
    <definedName name="DocumentDate" workbookParameter="1">StartHere!$E$15</definedName>
    <definedName name="DocumentProjectName" workbookParameter="1">StartHere!$E$12</definedName>
    <definedName name="DocumentStatus" workbookParameter="1">StartHere!$E$17</definedName>
    <definedName name="_xlnm.Print_Area" localSheetId="1">CoverPage!$A$1:$I$45</definedName>
    <definedName name="_xlnm.Print_Area" localSheetId="6">'Detailed User Acceptance Test'!$A$1:$C$236</definedName>
    <definedName name="_xlnm.Print_Area" localSheetId="3">Overview!$A$1:$J$23</definedName>
    <definedName name="_xlnm.Print_Area" localSheetId="5">'Overview (2)'!$A$1:$J$1</definedName>
    <definedName name="_xlnm.Print_Area" localSheetId="4">'Quick User Acceptance Test'!$A$1:$C$142</definedName>
    <definedName name="_xlnm.Print_Area" localSheetId="2">'UAT Details'!$A$1:$H$29</definedName>
    <definedName name="QuickFailed" localSheetId="5">'Overview (2)'!#REF!</definedName>
    <definedName name="QuickFailed">Overview!$G$4</definedName>
    <definedName name="QuickPass" localSheetId="5">'Overview (2)'!#REF!</definedName>
    <definedName name="QuickPass">Overview!$A$4</definedName>
    <definedName name="QuickRetest" localSheetId="5">'Overview (2)'!#REF!</definedName>
    <definedName name="QuickRetest">Overview!$E$4</definedName>
    <definedName name="QuickUntested" localSheetId="5">'Overview (2)'!#REF!</definedName>
    <definedName name="QuickUntested">Overview!$C$4</definedName>
    <definedName name="QuickUserAcceptanceTestResult" localSheetId="4">'Quick User Acceptance Test'!$B:$C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0" l="1"/>
  <c r="G5" i="10"/>
  <c r="E5" i="10"/>
  <c r="C5" i="10"/>
  <c r="A5" i="10"/>
  <c r="A9" i="10" s="1"/>
  <c r="C9" i="9"/>
  <c r="C8" i="9"/>
  <c r="C7" i="9"/>
  <c r="C5" i="9"/>
  <c r="C4" i="9"/>
  <c r="C3" i="9"/>
  <c r="A21" i="10" l="1"/>
  <c r="A17" i="10"/>
  <c r="A13" i="10"/>
  <c r="A4" i="3"/>
  <c r="E4" i="3"/>
  <c r="G4" i="3"/>
  <c r="I4" i="3"/>
  <c r="C4" i="3"/>
  <c r="C5" i="6"/>
  <c r="E14" i="2"/>
  <c r="A12" i="3" l="1"/>
  <c r="A16" i="3"/>
  <c r="A20" i="3"/>
  <c r="A8" i="3"/>
  <c r="C9" i="6"/>
  <c r="C8" i="6"/>
  <c r="C7" i="6"/>
  <c r="C4" i="6"/>
  <c r="C3" i="6"/>
  <c r="E37" i="2"/>
  <c r="E34" i="2"/>
  <c r="E31" i="2"/>
  <c r="E21" i="2"/>
  <c r="E8" i="2"/>
</calcChain>
</file>

<file path=xl/sharedStrings.xml><?xml version="1.0" encoding="utf-8"?>
<sst xmlns="http://schemas.openxmlformats.org/spreadsheetml/2006/main" count="1148" uniqueCount="263">
  <si>
    <t>Untested</t>
  </si>
  <si>
    <t>Failed</t>
  </si>
  <si>
    <t>N/A</t>
  </si>
  <si>
    <t>Failure Rate</t>
  </si>
  <si>
    <t>Shane Hoey</t>
  </si>
  <si>
    <t>Skype for Business</t>
  </si>
  <si>
    <t>User Acceptance Testing</t>
  </si>
  <si>
    <t>Document Status</t>
  </si>
  <si>
    <t>Document Date</t>
  </si>
  <si>
    <t>Project Name</t>
  </si>
  <si>
    <t xml:space="preserve">Release </t>
  </si>
  <si>
    <t xml:space="preserve">for </t>
  </si>
  <si>
    <t>Project Details</t>
  </si>
  <si>
    <t xml:space="preserve">Project Team </t>
  </si>
  <si>
    <t>Name</t>
  </si>
  <si>
    <t>Email Address</t>
  </si>
  <si>
    <t>Skype Infrastructure Engineer</t>
  </si>
  <si>
    <t>Document Author</t>
  </si>
  <si>
    <t>Version</t>
  </si>
  <si>
    <t>Date</t>
  </si>
  <si>
    <t>Type</t>
  </si>
  <si>
    <t>Comments</t>
  </si>
  <si>
    <t>Internal Draft</t>
  </si>
  <si>
    <t>Tests Performed</t>
  </si>
  <si>
    <t>Tests Performed %</t>
  </si>
  <si>
    <t>Tests Remaining</t>
  </si>
  <si>
    <t>Client Automatic Logon</t>
  </si>
  <si>
    <t>Lync 2010 Client</t>
  </si>
  <si>
    <t>Lync 2013 Client</t>
  </si>
  <si>
    <t xml:space="preserve">Windows Phone </t>
  </si>
  <si>
    <t xml:space="preserve">iPhone </t>
  </si>
  <si>
    <t>iPad</t>
  </si>
  <si>
    <t>Android Phone</t>
  </si>
  <si>
    <t>Android Tablet</t>
  </si>
  <si>
    <t>Handsets</t>
  </si>
  <si>
    <t>Version Control</t>
  </si>
  <si>
    <t>Passed</t>
  </si>
  <si>
    <t>Re-test</t>
  </si>
  <si>
    <t>Add a Distribution Group to the Contact List</t>
  </si>
  <si>
    <t>Expand Distribution List</t>
  </si>
  <si>
    <t>Tag a contact &amp; Verify it works</t>
  </si>
  <si>
    <t>Search for a Skype Consumer Contact</t>
  </si>
  <si>
    <t>Instant Messaging (IM)</t>
  </si>
  <si>
    <t>Transferring Files</t>
  </si>
  <si>
    <t>Add Video</t>
  </si>
  <si>
    <t>Enterprise Voice Calls</t>
  </si>
  <si>
    <t>Call an internal extension</t>
  </si>
  <si>
    <t>Check that the presence status changes to “In a call”</t>
  </si>
  <si>
    <t xml:space="preserve">Call a Legacy Extension </t>
  </si>
  <si>
    <t xml:space="preserve">Call a Local Telephone Number  8/9/10 </t>
  </si>
  <si>
    <t>Call a 1300/13/1800/18 number</t>
  </si>
  <si>
    <t xml:space="preserve">Call an E.164 telephone number (local &amp; International) </t>
  </si>
  <si>
    <t>Adhoc Forward to Mobile Number</t>
  </si>
  <si>
    <t>Receive a call from an External Caller</t>
  </si>
  <si>
    <t>Receive a call from an International Caller</t>
  </si>
  <si>
    <t>Receive a skype call and Forward to Mobile Number</t>
  </si>
  <si>
    <t>Put a call on Hold, Transfer to International (Expected Result Failure)</t>
  </si>
  <si>
    <t>Park a call and pick up on another device</t>
  </si>
  <si>
    <t xml:space="preserve">Park a call and let it time out </t>
  </si>
  <si>
    <t>Caller ID on Mobile call is calling Party</t>
  </si>
  <si>
    <t xml:space="preserve">Change Call timeout to 10/30/60 and test </t>
  </si>
  <si>
    <t xml:space="preserve">Forward Call to a National Number </t>
  </si>
  <si>
    <t xml:space="preserve">Forward Call to  1300/13/1800/18 number (expected result is failed call) </t>
  </si>
  <si>
    <t xml:space="preserve">Forward Call to International number (expected result is failed call) </t>
  </si>
  <si>
    <t>Receive multiple inbound calls</t>
  </si>
  <si>
    <t>Setup Team-Call Group, and test incoming call</t>
  </si>
  <si>
    <t>Setup Delegates, and test incoming call</t>
  </si>
  <si>
    <t>Test DND and Privacy Relationships</t>
  </si>
  <si>
    <t xml:space="preserve">Block Contact </t>
  </si>
  <si>
    <t>Receive a call from Blocked contact (Expected Result is No call)</t>
  </si>
  <si>
    <t>Unblock Contact</t>
  </si>
  <si>
    <t>Set presense status to DND</t>
  </si>
  <si>
    <t xml:space="preserve">Receive an IM (expected result is no toast) </t>
  </si>
  <si>
    <t xml:space="preserve">Receive a Audio Call (expected result is no toast) </t>
  </si>
  <si>
    <t>Set Privacy to Friends &amp; Friends &amp; test</t>
  </si>
  <si>
    <t>Set Privacy to Workgroup &amp; test</t>
  </si>
  <si>
    <t>Set Privacy to Colleges &amp; test</t>
  </si>
  <si>
    <t>Set Privacy to External contact &amp; test</t>
  </si>
  <si>
    <t>Set Privacy to Blocked Contact &amp; test</t>
  </si>
  <si>
    <t xml:space="preserve">Call Exchange UM Voicemail Access Number from Mobile </t>
  </si>
  <si>
    <t xml:space="preserve">Call Exchange UM Voicemail from Lync Client </t>
  </si>
  <si>
    <t>Using Exchange Unified Messaging</t>
  </si>
  <si>
    <t xml:space="preserve">Divert a voice call to  Exchange UM </t>
  </si>
  <si>
    <t>Divert a voice call to Exchange UM when your status is Do Not Disturb</t>
  </si>
  <si>
    <t>Check for the voice mail icon</t>
  </si>
  <si>
    <t xml:space="preserve">Check for voice mail in outlook </t>
  </si>
  <si>
    <t xml:space="preserve">Test Play on Phone in outlook </t>
  </si>
  <si>
    <t>Call voice mail from Lync Internally</t>
  </si>
  <si>
    <t>Call voice mail from Lync Externally</t>
  </si>
  <si>
    <t xml:space="preserve">Enable Exchange UM  on Mailbox </t>
  </si>
  <si>
    <t xml:space="preserve">Setup Exchange UM Voicemail </t>
  </si>
  <si>
    <t xml:space="preserve">Conferencing </t>
  </si>
  <si>
    <t>Promote an IM Conversation to a 3-way IM Conference</t>
  </si>
  <si>
    <t xml:space="preserve">Promote a Video call to a Conference by adding an External Phone Number </t>
  </si>
  <si>
    <t xml:space="preserve">Use "Meet Now" to create an adhoc Meeting using Skype Audio </t>
  </si>
  <si>
    <t xml:space="preserve">Join the meeting via the telephone </t>
  </si>
  <si>
    <t xml:space="preserve">Create a Scheduled Meeting Invite from Outlook </t>
  </si>
  <si>
    <t xml:space="preserve">Join Scheduled Meeting </t>
  </si>
  <si>
    <t>Add Video from Multiple Sources, and view video</t>
  </si>
  <si>
    <t xml:space="preserve">Present Desktop </t>
  </si>
  <si>
    <t>Present Programs</t>
  </si>
  <si>
    <t>Add Attachments</t>
  </si>
  <si>
    <t>Add Shared Notebook</t>
  </si>
  <si>
    <t>My Notes</t>
  </si>
  <si>
    <t>Whiteboard</t>
  </si>
  <si>
    <t xml:space="preserve">Q&amp;A </t>
  </si>
  <si>
    <t>Polls</t>
  </si>
  <si>
    <t xml:space="preserve">Mobility (from mobile client) </t>
  </si>
  <si>
    <t>Contacts &amp; Presence</t>
  </si>
  <si>
    <t>Pin Authentication</t>
  </si>
  <si>
    <t>BtoE</t>
  </si>
  <si>
    <t>From External</t>
  </si>
  <si>
    <t>Add a Federated contact to the Contact list</t>
  </si>
  <si>
    <t>Add a Internal contact to the Contact list</t>
  </si>
  <si>
    <t>Add a Skype contact to the Contact list</t>
  </si>
  <si>
    <t>Create a Contact Group</t>
  </si>
  <si>
    <t>Add/Remove Status Notes &amp; Test</t>
  </si>
  <si>
    <t>Search for an Internal Contact from Address Book</t>
  </si>
  <si>
    <t>Search for a Federated Contact from Outlook Address Book</t>
  </si>
  <si>
    <t>Search for a Telephone Contact from Outlook Address Book</t>
  </si>
  <si>
    <t>Search for a Skype Contact from Outlook Address Book (**Not Supported if not in Contact list )</t>
  </si>
  <si>
    <t>Send an IM to a Federated Contact</t>
  </si>
  <si>
    <t>Send an IM to a Skype Contact</t>
  </si>
  <si>
    <t xml:space="preserve">Send an IM with High Importance </t>
  </si>
  <si>
    <t>Send an IM to all members of a distribution group</t>
  </si>
  <si>
    <t>Send an IM to selected members of a distribution group</t>
  </si>
  <si>
    <t>Send an IM to selected members in the Contacts list</t>
  </si>
  <si>
    <t>Invite Internal Contact to join an IM conversation that is in progress</t>
  </si>
  <si>
    <t>Send an IM to Internal Contact</t>
  </si>
  <si>
    <t>Send an IM to External Contact</t>
  </si>
  <si>
    <t>Send a restricted file to a internal Contact (testfile.vbs) (Expected result is failure)</t>
  </si>
  <si>
    <t>From Internal</t>
  </si>
  <si>
    <t>Receive an Audio Call to Federated Contact</t>
  </si>
  <si>
    <t>Receive an Audio Call from a Skype Contact</t>
  </si>
  <si>
    <t>Add an Internal/Federated/Skype contact to the Contact Group</t>
  </si>
  <si>
    <t>Send a file to a contact (testfile.docx)</t>
  </si>
  <si>
    <t xml:space="preserve">Receive a restricted file from an internal contact  (testfile.vbs) (Expected result is failure) </t>
  </si>
  <si>
    <t xml:space="preserve">Receive a restricted file from an external contact (testfile.vbs) (Expected result is failure) </t>
  </si>
  <si>
    <t xml:space="preserve">Receive a restricted file from a federated contact  (testfile.vbs) (Expected result is failure) </t>
  </si>
  <si>
    <t xml:space="preserve">Receive a restricted file from a Skype contact (testfile.vbs) (Expected result is failure) </t>
  </si>
  <si>
    <t>Make a Audio Call to External contact</t>
  </si>
  <si>
    <t>Make a Audio Call to Federated contact</t>
  </si>
  <si>
    <t>Make a Audio Call to Skype contact</t>
  </si>
  <si>
    <t>Receive an Audio Call from Internal contact</t>
  </si>
  <si>
    <t>Receive an Audio Call from External contact</t>
  </si>
  <si>
    <t>Miss a call from Legacy contact &amp; return call</t>
  </si>
  <si>
    <t>Adhoc Forward to contact</t>
  </si>
  <si>
    <t>Put a call on Hold, Transfer to Legacy contact</t>
  </si>
  <si>
    <t xml:space="preserve">Send an IM to contact, and receive IM and/or Audio call back </t>
  </si>
  <si>
    <t>Enable contact account for MS Exchange UM</t>
  </si>
  <si>
    <t>Setup contact options on Exchange UM &amp; Test  (Check 5 seconds &amp; 55 Seconds)</t>
  </si>
  <si>
    <t>Promote an Enterprise voice call by adding a Internal contact</t>
  </si>
  <si>
    <t>Promote an Enterprise voice call by adding a Legacy PABX contact</t>
  </si>
  <si>
    <t>Make an Audio Call to Internal contact</t>
  </si>
  <si>
    <t>Audio &amp; Video Calls</t>
  </si>
  <si>
    <t>Receive a call from Legacy PABX</t>
  </si>
  <si>
    <t>Legacy Voice Calls</t>
  </si>
  <si>
    <t>Receive a call and Adhoc Forward to Mobile Number</t>
  </si>
  <si>
    <t>Receive a call and Adhoc Forward to Contact</t>
  </si>
  <si>
    <t>Receive a call, don’t answer call, and return call</t>
  </si>
  <si>
    <t>and Adhoc Forward to Mobile Number</t>
  </si>
  <si>
    <t>and Adhoc Forward to Contact</t>
  </si>
  <si>
    <t>Put a call on Hold, transfer to Internal contact</t>
  </si>
  <si>
    <t>Logout and test call Forwarding while logged Off</t>
  </si>
  <si>
    <t>Configure Unanswered Calls</t>
  </si>
  <si>
    <t>Configure settings to apply during work hours in outlook &amp; test</t>
  </si>
  <si>
    <t xml:space="preserve">Configure Call Forwarding to a Mobile </t>
  </si>
  <si>
    <t>Respond to an incoming internal voice call with an instant message</t>
  </si>
  <si>
    <t xml:space="preserve">Make a Audio Call  to Internal Contact </t>
  </si>
  <si>
    <t xml:space="preserve">Receive Push Notification (android) </t>
  </si>
  <si>
    <t xml:space="preserve">Receive Push Notification (windows Phone) </t>
  </si>
  <si>
    <t xml:space="preserve">Make a Audio Call  to External Contact </t>
  </si>
  <si>
    <t xml:space="preserve">Make a Audio Call  to Federated Contact </t>
  </si>
  <si>
    <t xml:space="preserve">Make a Audio Call  to Skype Contact </t>
  </si>
  <si>
    <t xml:space="preserve">Receive a Audio Call  from  Internal Contact </t>
  </si>
  <si>
    <t xml:space="preserve">Receive a Audio Call from a External Contact </t>
  </si>
  <si>
    <t xml:space="preserve">Receive a Audio Call  from a Skype Contact </t>
  </si>
  <si>
    <t>Send/Receive IM to Internal Contact</t>
  </si>
  <si>
    <t>Send/Receive  IM from Mobile Device  to External Contact</t>
  </si>
  <si>
    <t>Send/Receive  IM from Mobile Device  to Federated  Contact</t>
  </si>
  <si>
    <t>Send/Receive  IM from Mobile Device  to Skype Contact</t>
  </si>
  <si>
    <t xml:space="preserve">Use Call via Work </t>
  </si>
  <si>
    <t>Add Additional Contact</t>
  </si>
  <si>
    <t>Turn on "Out of Office" replies in Outlook, and Confirm visibility in contact list</t>
  </si>
  <si>
    <t xml:space="preserve">Confirm IM Conversations saved in outlook conversation history </t>
  </si>
  <si>
    <t>Confirm Call logs in outlook conversation history</t>
  </si>
  <si>
    <t xml:space="preserve">Call Internal Contact and record voice mail </t>
  </si>
  <si>
    <t>Receive Federated Call and receive voicemail</t>
  </si>
  <si>
    <t>Receive Internal Call and receive voicemail</t>
  </si>
  <si>
    <t>Receive External Call and receive voicemail</t>
  </si>
  <si>
    <t>Receive PSTN Call and receive voicemail</t>
  </si>
  <si>
    <t>Receive Skype Call and receive voicemail</t>
  </si>
  <si>
    <t>Receive Skype call (no voicemail) receive missed call</t>
  </si>
  <si>
    <t>Receive Federated Call (no voicemail) receive missed call</t>
  </si>
  <si>
    <t>Receive Skype Call (no voicemail) receive missed call</t>
  </si>
  <si>
    <t>Receive External Call (no voicemail) receive missed call</t>
  </si>
  <si>
    <t>Receive Internal Call (no voicemail) receive missed call</t>
  </si>
  <si>
    <t>Call Exchange UM Voicemail Access Number from PSTN</t>
  </si>
  <si>
    <t xml:space="preserve">Call Exchange UM Voicemail from Skype Client </t>
  </si>
  <si>
    <t>Call Exchange UM Voicemail from Handset</t>
  </si>
  <si>
    <t xml:space="preserve">Confirm Call logs and voice mail available in skype client </t>
  </si>
  <si>
    <t>Promote an Audio call to a Conference Call by adding a Federated contact</t>
  </si>
  <si>
    <t>Promote an Audio call to a Conference Call by adding a Internal contact</t>
  </si>
  <si>
    <t>Promote a Video call to a Conference Call by adding a Federated contact</t>
  </si>
  <si>
    <t>Prepared by</t>
  </si>
  <si>
    <r>
      <t xml:space="preserve">Call Emergency Number 000  </t>
    </r>
    <r>
      <rPr>
        <b/>
        <sz val="11"/>
        <color theme="1"/>
        <rFont val="Calibri"/>
        <family val="2"/>
        <scheme val="minor"/>
      </rPr>
      <t xml:space="preserve"> ----IMPORTANT </t>
    </r>
    <r>
      <rPr>
        <sz val="11"/>
        <color theme="1"/>
        <rFont val="Calibri"/>
        <family val="2"/>
        <scheme val="minor"/>
      </rPr>
      <t xml:space="preserve">Only conduct on final UAT test </t>
    </r>
  </si>
  <si>
    <t>Customer Name</t>
  </si>
  <si>
    <t xml:space="preserve">Company Name </t>
  </si>
  <si>
    <t>Username/Password</t>
  </si>
  <si>
    <t>3rd Party Hardware/Software (Add as Appropriate)</t>
  </si>
  <si>
    <t xml:space="preserve">Call Voicemail &amp; Record Greeting </t>
  </si>
  <si>
    <t>Outlook/Exchange/Office 365 Integration</t>
  </si>
  <si>
    <t>Join the meeting with a Federated Contact</t>
  </si>
  <si>
    <t xml:space="preserve">Join the meeting with an Anonymous User </t>
  </si>
  <si>
    <t>Record the Meeting</t>
  </si>
  <si>
    <t>Unable to record the Meeting with Federated/Anonymous</t>
  </si>
  <si>
    <t xml:space="preserve">Unable to dial out with Anonymous and Federated Accounts </t>
  </si>
  <si>
    <t>Dial out from Conference Call</t>
  </si>
  <si>
    <t>Unable to take control of desktop with Federated/Anonymous Contact</t>
  </si>
  <si>
    <t xml:space="preserve">Take Control of Desktop  </t>
  </si>
  <si>
    <t>Coming Soon</t>
  </si>
  <si>
    <t xml:space="preserve">UAT Version </t>
  </si>
  <si>
    <t xml:space="preserve">UAT Details </t>
  </si>
  <si>
    <t xml:space="preserve">UAT Release Date </t>
  </si>
  <si>
    <t>Modify these values</t>
  </si>
  <si>
    <t xml:space="preserve">Please Send Feedback to </t>
  </si>
  <si>
    <t>Do not print this page</t>
  </si>
  <si>
    <t xml:space="preserve">Prepared by </t>
  </si>
  <si>
    <t xml:space="preserve">Project Name </t>
  </si>
  <si>
    <t xml:space="preserve">Project </t>
  </si>
  <si>
    <t>Company Name</t>
  </si>
  <si>
    <t xml:space="preserve">Prepared for </t>
  </si>
  <si>
    <t>Position</t>
  </si>
  <si>
    <t>Search for a Contact from Address Book</t>
  </si>
  <si>
    <t>Mobile Device</t>
  </si>
  <si>
    <t>Quick UAT Overview</t>
  </si>
  <si>
    <t>Detailed UAT Overview</t>
  </si>
  <si>
    <t>Add a Federated contact</t>
  </si>
  <si>
    <t>Receive Push Notification</t>
  </si>
  <si>
    <t>Call a International Number</t>
  </si>
  <si>
    <t xml:space="preserve">Receive a call from an Anonymous Caller </t>
  </si>
  <si>
    <t xml:space="preserve">Put a call on Hold, Transfer to local Number </t>
  </si>
  <si>
    <t xml:space="preserve">Put a call on Hold, Transfer to Mobile Number </t>
  </si>
  <si>
    <t>Put a call on Hold, Transfer to 13/18 Number (Expected Result Failure)</t>
  </si>
  <si>
    <t xml:space="preserve">Simultaneously Call a Mobile Number </t>
  </si>
  <si>
    <t xml:space="preserve">Mute &amp; unmute Participants </t>
  </si>
  <si>
    <t>Promote &amp; Demote Participants to Presenters</t>
  </si>
  <si>
    <t xml:space="preserve">Present PowerPoint </t>
  </si>
  <si>
    <t xml:space="preserve">Receive Push Notification (iPhone) </t>
  </si>
  <si>
    <t xml:space="preserve">Receive a Audio Call  from a Federated Contact </t>
  </si>
  <si>
    <t xml:space="preserve">Use "Meet Now" to create an ado Meeting using Skype Audio </t>
  </si>
  <si>
    <t xml:space="preserve">Mute &amp; un-mute Participants </t>
  </si>
  <si>
    <t>feedback {at] shanehoey {dot} com</t>
  </si>
  <si>
    <t xml:space="preserve">Version History </t>
  </si>
  <si>
    <t>v1.00</t>
  </si>
  <si>
    <t>Initial Diagram</t>
  </si>
  <si>
    <t xml:space="preserve">v1.01 </t>
  </si>
  <si>
    <t xml:space="preserve">Added Quick UAT </t>
  </si>
  <si>
    <t>v1.02</t>
  </si>
  <si>
    <t>Added Signature Page</t>
  </si>
  <si>
    <t>To save as a PDF use save as, and save from page 2 onwards</t>
  </si>
  <si>
    <t xml:space="preserve">About the Author  </t>
  </si>
  <si>
    <t>Shane Hoey  - @ AUdioCOdes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</si>
</sst>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\,\ mmmm\ dd\,\ yyyy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theme="1"/>
      <name val="Microsoft Sans Serif"/>
      <family val="2"/>
    </font>
    <font>
      <sz val="11"/>
      <color theme="0"/>
      <name val="Microsoft Sans Serif"/>
      <family val="2"/>
    </font>
    <font>
      <sz val="24"/>
      <color theme="0"/>
      <name val="Microsoft Sans Serif"/>
      <family val="2"/>
    </font>
    <font>
      <b/>
      <sz val="11"/>
      <color theme="1"/>
      <name val="Microsoft Sans Serif"/>
      <family val="2"/>
    </font>
    <font>
      <sz val="20"/>
      <color theme="0"/>
      <name val="Microsoft Sans Serif"/>
      <family val="2"/>
    </font>
    <font>
      <b/>
      <sz val="14"/>
      <color theme="0"/>
      <name val="Microsoft Sans Serif"/>
      <family val="2"/>
    </font>
    <font>
      <sz val="26"/>
      <color theme="1"/>
      <name val="Microsoft Sans Serif"/>
      <family val="2"/>
    </font>
    <font>
      <sz val="26"/>
      <color rgb="FFFF0000"/>
      <name val="Microsoft Sans Serif"/>
      <family val="2"/>
    </font>
    <font>
      <sz val="26"/>
      <color theme="3"/>
      <name val="Microsoft Sans Serif"/>
      <family val="2"/>
    </font>
    <font>
      <b/>
      <sz val="11"/>
      <color theme="1"/>
      <name val="Calibri"/>
      <family val="2"/>
      <scheme val="minor"/>
    </font>
    <font>
      <sz val="11"/>
      <color theme="3"/>
      <name val="Microsoft Sans Serif"/>
      <family val="2"/>
    </font>
    <font>
      <b/>
      <sz val="11"/>
      <color theme="3"/>
      <name val="Microsoft Sans Serif"/>
      <family val="2"/>
    </font>
    <font>
      <u/>
      <sz val="11"/>
      <color theme="3"/>
      <name val="Microsoft Sans Serif"/>
      <family val="2"/>
    </font>
    <font>
      <sz val="8"/>
      <color theme="0"/>
      <name val="Microsoft Sans Serif"/>
      <family val="2"/>
    </font>
    <font>
      <sz val="12"/>
      <color theme="0"/>
      <name val="Microsoft Sans Serif"/>
      <family val="2"/>
    </font>
    <font>
      <sz val="16"/>
      <color theme="3"/>
      <name val="Microsoft Sans Serif"/>
      <family val="2"/>
    </font>
  </fonts>
  <fills count="7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14">
    <border>
      <left/>
      <right/>
      <top/>
      <bottom/>
      <diagonal/>
    </border>
    <border>
      <left style="thick">
        <color theme="0"/>
      </left>
      <right/>
      <top style="thick">
        <color theme="0"/>
      </top>
      <bottom/>
      <diagonal/>
    </border>
    <border>
      <left/>
      <right/>
      <top style="thick">
        <color theme="0"/>
      </top>
      <bottom/>
      <diagonal/>
    </border>
    <border>
      <left/>
      <right style="thick">
        <color theme="0"/>
      </right>
      <top style="thick">
        <color theme="0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ck">
        <color theme="0"/>
      </left>
      <right/>
      <top/>
      <bottom style="thick">
        <color theme="0"/>
      </bottom>
      <diagonal/>
    </border>
    <border>
      <left/>
      <right/>
      <top/>
      <bottom style="thick">
        <color theme="0"/>
      </bottom>
      <diagonal/>
    </border>
    <border>
      <left/>
      <right style="thick">
        <color theme="0"/>
      </right>
      <top/>
      <bottom style="thick">
        <color theme="0"/>
      </bottom>
      <diagonal/>
    </border>
    <border>
      <left style="thin">
        <color theme="4" tint="-0.249977111117893"/>
      </left>
      <right style="thin">
        <color theme="4" tint="-0.249977111117893"/>
      </right>
      <top style="thin">
        <color theme="4" tint="-0.249977111117893"/>
      </top>
      <bottom style="thin">
        <color theme="4" tint="-0.249977111117893"/>
      </bottom>
      <diagonal/>
    </border>
    <border>
      <left/>
      <right/>
      <top style="thin">
        <color theme="3"/>
      </top>
      <bottom style="thin">
        <color theme="3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3"/>
      </top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4" borderId="0" applyNumberFormat="0" applyBorder="0" applyAlignment="0" applyProtection="0"/>
  </cellStyleXfs>
  <cellXfs count="93">
    <xf numFmtId="0" fontId="0" fillId="0" borderId="0" xfId="0"/>
    <xf numFmtId="0" fontId="5" fillId="2" borderId="0" xfId="0" applyFont="1" applyFill="1" applyBorder="1"/>
    <xf numFmtId="0" fontId="5" fillId="2" borderId="0" xfId="0" applyFont="1" applyFill="1" applyBorder="1" applyAlignment="1">
      <alignment horizontal="center"/>
    </xf>
    <xf numFmtId="0" fontId="6" fillId="2" borderId="0" xfId="0" applyFont="1" applyFill="1" applyBorder="1" applyAlignment="1">
      <alignment horizontal="center"/>
    </xf>
    <xf numFmtId="0" fontId="7" fillId="2" borderId="0" xfId="0" applyFont="1" applyFill="1" applyBorder="1" applyAlignment="1">
      <alignment horizontal="center"/>
    </xf>
    <xf numFmtId="0" fontId="5" fillId="0" borderId="0" xfId="0" applyFont="1"/>
    <xf numFmtId="0" fontId="5" fillId="2" borderId="0" xfId="0" applyFont="1" applyFill="1"/>
    <xf numFmtId="0" fontId="5" fillId="2" borderId="1" xfId="0" applyFont="1" applyFill="1" applyBorder="1"/>
    <xf numFmtId="0" fontId="5" fillId="2" borderId="2" xfId="0" applyFont="1" applyFill="1" applyBorder="1"/>
    <xf numFmtId="0" fontId="5" fillId="2" borderId="3" xfId="0" applyFont="1" applyFill="1" applyBorder="1"/>
    <xf numFmtId="0" fontId="5" fillId="2" borderId="4" xfId="0" applyFont="1" applyFill="1" applyBorder="1"/>
    <xf numFmtId="0" fontId="5" fillId="2" borderId="5" xfId="0" applyFont="1" applyFill="1" applyBorder="1"/>
    <xf numFmtId="0" fontId="5" fillId="2" borderId="6" xfId="0" applyFont="1" applyFill="1" applyBorder="1"/>
    <xf numFmtId="0" fontId="5" fillId="2" borderId="7" xfId="0" applyFont="1" applyFill="1" applyBorder="1"/>
    <xf numFmtId="0" fontId="5" fillId="2" borderId="8" xfId="0" applyFont="1" applyFill="1" applyBorder="1"/>
    <xf numFmtId="0" fontId="5" fillId="2" borderId="0" xfId="0" applyFont="1" applyFill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9" fillId="2" borderId="0" xfId="0" applyFont="1" applyFill="1" applyBorder="1" applyAlignment="1">
      <alignment horizontal="center"/>
    </xf>
    <xf numFmtId="0" fontId="10" fillId="2" borderId="0" xfId="0" applyFont="1" applyFill="1" applyBorder="1" applyAlignment="1">
      <alignment horizontal="center"/>
    </xf>
    <xf numFmtId="0" fontId="11" fillId="0" borderId="0" xfId="0" applyFont="1" applyAlignment="1">
      <alignment horizontal="left"/>
    </xf>
    <xf numFmtId="0" fontId="12" fillId="0" borderId="0" xfId="0" applyFont="1" applyFill="1" applyAlignment="1">
      <alignment horizontal="right"/>
    </xf>
    <xf numFmtId="0" fontId="0" fillId="0" borderId="0" xfId="0" applyAlignment="1">
      <alignment horizontal="center"/>
    </xf>
    <xf numFmtId="0" fontId="11" fillId="0" borderId="0" xfId="0" applyFont="1" applyAlignment="1">
      <alignment horizontal="center"/>
    </xf>
    <xf numFmtId="0" fontId="5" fillId="3" borderId="0" xfId="0" applyFont="1" applyFill="1"/>
    <xf numFmtId="0" fontId="5" fillId="0" borderId="0" xfId="0" applyFont="1" applyBorder="1"/>
    <xf numFmtId="0" fontId="0" fillId="0" borderId="0" xfId="0"/>
    <xf numFmtId="0" fontId="0" fillId="0" borderId="0" xfId="0" applyBorder="1" applyAlignment="1">
      <alignment horizontal="center"/>
    </xf>
    <xf numFmtId="0" fontId="15" fillId="0" borderId="0" xfId="0" applyFont="1"/>
    <xf numFmtId="0" fontId="5" fillId="0" borderId="9" xfId="0" applyFont="1" applyBorder="1" applyAlignment="1">
      <alignment horizontal="center"/>
    </xf>
    <xf numFmtId="0" fontId="15" fillId="0" borderId="0" xfId="0" applyFont="1" applyAlignment="1">
      <alignment horizontal="left" indent="1"/>
    </xf>
    <xf numFmtId="0" fontId="6" fillId="4" borderId="0" xfId="4" applyFont="1"/>
    <xf numFmtId="0" fontId="5" fillId="0" borderId="0" xfId="0" applyFont="1" applyBorder="1" applyAlignment="1">
      <alignment horizontal="center"/>
    </xf>
    <xf numFmtId="0" fontId="8" fillId="3" borderId="0" xfId="0" applyFont="1" applyFill="1" applyBorder="1"/>
    <xf numFmtId="0" fontId="5" fillId="3" borderId="0" xfId="0" applyFont="1" applyFill="1" applyBorder="1"/>
    <xf numFmtId="0" fontId="0" fillId="0" borderId="0" xfId="0" applyFill="1" applyBorder="1"/>
    <xf numFmtId="0" fontId="0" fillId="0" borderId="0" xfId="0" applyAlignment="1">
      <alignment horizontal="left" indent="1"/>
    </xf>
    <xf numFmtId="0" fontId="0" fillId="0" borderId="0" xfId="0" applyAlignment="1">
      <alignment horizontal="left"/>
    </xf>
    <xf numFmtId="0" fontId="0" fillId="0" borderId="0" xfId="0" applyFill="1" applyAlignment="1">
      <alignment horizontal="left" indent="1"/>
    </xf>
    <xf numFmtId="0" fontId="0" fillId="0" borderId="0" xfId="0" applyFill="1" applyAlignment="1">
      <alignment horizontal="left"/>
    </xf>
    <xf numFmtId="0" fontId="0" fillId="0" borderId="0" xfId="0" applyFill="1" applyBorder="1" applyAlignment="1">
      <alignment horizontal="left" indent="1"/>
    </xf>
    <xf numFmtId="0" fontId="0" fillId="0" borderId="0" xfId="0" applyFill="1" applyBorder="1" applyAlignment="1">
      <alignment horizontal="left"/>
    </xf>
    <xf numFmtId="0" fontId="0" fillId="0" borderId="0" xfId="0" applyAlignment="1">
      <alignment horizontal="left" indent="2"/>
    </xf>
    <xf numFmtId="0" fontId="5" fillId="0" borderId="0" xfId="0" applyFont="1"/>
    <xf numFmtId="0" fontId="5" fillId="0" borderId="0" xfId="0" applyFont="1"/>
    <xf numFmtId="0" fontId="6" fillId="4" borderId="0" xfId="4" applyFont="1" applyAlignment="1">
      <alignment horizontal="center"/>
    </xf>
    <xf numFmtId="0" fontId="15" fillId="0" borderId="0" xfId="0" applyFont="1" applyAlignment="1">
      <alignment horizontal="left"/>
    </xf>
    <xf numFmtId="0" fontId="15" fillId="0" borderId="0" xfId="0" applyFont="1" applyBorder="1"/>
    <xf numFmtId="0" fontId="6" fillId="0" borderId="0" xfId="4" applyFont="1" applyFill="1" applyAlignment="1">
      <alignment horizontal="center"/>
    </xf>
    <xf numFmtId="0" fontId="5" fillId="0" borderId="0" xfId="0" applyFont="1" applyBorder="1"/>
    <xf numFmtId="0" fontId="5" fillId="0" borderId="0" xfId="0" applyFont="1"/>
    <xf numFmtId="0" fontId="6" fillId="4" borderId="0" xfId="4" applyFont="1" applyAlignment="1">
      <alignment horizontal="center"/>
    </xf>
    <xf numFmtId="164" fontId="6" fillId="2" borderId="0" xfId="0" applyNumberFormat="1" applyFont="1" applyFill="1" applyBorder="1" applyAlignment="1">
      <alignment horizontal="center"/>
    </xf>
    <xf numFmtId="0" fontId="15" fillId="0" borderId="11" xfId="0" applyFont="1" applyBorder="1"/>
    <xf numFmtId="0" fontId="5" fillId="0" borderId="11" xfId="0" applyFont="1" applyBorder="1"/>
    <xf numFmtId="0" fontId="5" fillId="0" borderId="11" xfId="0" applyFont="1" applyBorder="1" applyAlignment="1">
      <alignment horizontal="center"/>
    </xf>
    <xf numFmtId="0" fontId="5" fillId="3" borderId="12" xfId="0" applyFont="1" applyFill="1" applyBorder="1"/>
    <xf numFmtId="0" fontId="6" fillId="2" borderId="0" xfId="4" applyFont="1" applyFill="1"/>
    <xf numFmtId="0" fontId="6" fillId="2" borderId="0" xfId="4" applyFont="1" applyFill="1" applyAlignment="1">
      <alignment horizontal="center"/>
    </xf>
    <xf numFmtId="0" fontId="18" fillId="2" borderId="0" xfId="0" applyFont="1" applyFill="1" applyAlignment="1">
      <alignment horizontal="center"/>
    </xf>
    <xf numFmtId="0" fontId="7" fillId="2" borderId="0" xfId="0" applyFont="1" applyFill="1" applyBorder="1" applyAlignment="1">
      <alignment horizontal="left"/>
    </xf>
    <xf numFmtId="0" fontId="17" fillId="0" borderId="0" xfId="2" applyFont="1" applyBorder="1"/>
    <xf numFmtId="0" fontId="7" fillId="0" borderId="0" xfId="0" applyFont="1" applyFill="1" applyBorder="1" applyAlignment="1">
      <alignment horizontal="left"/>
    </xf>
    <xf numFmtId="0" fontId="7" fillId="0" borderId="0" xfId="0" applyFont="1" applyFill="1" applyBorder="1" applyAlignment="1">
      <alignment horizontal="center"/>
    </xf>
    <xf numFmtId="0" fontId="5" fillId="0" borderId="0" xfId="0" applyFont="1" applyFill="1"/>
    <xf numFmtId="0" fontId="19" fillId="2" borderId="0" xfId="0" applyFont="1" applyFill="1" applyBorder="1" applyAlignment="1">
      <alignment horizontal="center"/>
    </xf>
    <xf numFmtId="0" fontId="19" fillId="2" borderId="0" xfId="0" applyFont="1" applyFill="1" applyBorder="1" applyAlignment="1">
      <alignment horizontal="left"/>
    </xf>
    <xf numFmtId="14" fontId="5" fillId="3" borderId="0" xfId="0" applyNumberFormat="1" applyFont="1" applyFill="1" applyBorder="1" applyAlignment="1">
      <alignment horizontal="left"/>
    </xf>
    <xf numFmtId="0" fontId="5" fillId="3" borderId="0" xfId="0" applyFont="1" applyFill="1" applyBorder="1" applyAlignment="1">
      <alignment horizontal="left"/>
    </xf>
    <xf numFmtId="0" fontId="15" fillId="6" borderId="0" xfId="0" applyFont="1" applyFill="1" applyBorder="1" applyProtection="1">
      <protection locked="0"/>
    </xf>
    <xf numFmtId="0" fontId="15" fillId="0" borderId="0" xfId="0" applyFont="1" applyBorder="1"/>
    <xf numFmtId="0" fontId="15" fillId="6" borderId="0" xfId="0" applyFont="1" applyFill="1" applyBorder="1" applyProtection="1">
      <protection locked="0"/>
    </xf>
    <xf numFmtId="14" fontId="15" fillId="6" borderId="0" xfId="0" applyNumberFormat="1" applyFont="1" applyFill="1" applyBorder="1" applyAlignment="1" applyProtection="1">
      <alignment horizontal="left"/>
      <protection locked="0"/>
    </xf>
    <xf numFmtId="15" fontId="5" fillId="3" borderId="0" xfId="0" applyNumberFormat="1" applyFont="1" applyFill="1" applyBorder="1" applyAlignment="1">
      <alignment horizontal="left"/>
    </xf>
    <xf numFmtId="0" fontId="5" fillId="3" borderId="13" xfId="0" applyFont="1" applyFill="1" applyBorder="1" applyAlignment="1">
      <alignment horizontal="left"/>
    </xf>
    <xf numFmtId="0" fontId="5" fillId="3" borderId="0" xfId="0" applyFont="1" applyFill="1" applyBorder="1" applyAlignment="1">
      <alignment horizontal="left"/>
    </xf>
    <xf numFmtId="0" fontId="16" fillId="0" borderId="0" xfId="3" applyFont="1" applyBorder="1"/>
    <xf numFmtId="0" fontId="16" fillId="0" borderId="0" xfId="3" applyFont="1" applyBorder="1" applyAlignment="1">
      <alignment horizontal="left"/>
    </xf>
    <xf numFmtId="0" fontId="16" fillId="0" borderId="0" xfId="3" applyFont="1" applyBorder="1" applyAlignment="1">
      <alignment horizontal="center"/>
    </xf>
    <xf numFmtId="0" fontId="15" fillId="0" borderId="0" xfId="0" applyFont="1" applyBorder="1" applyAlignment="1">
      <alignment horizontal="center"/>
    </xf>
    <xf numFmtId="0" fontId="15" fillId="0" borderId="0" xfId="0" applyFont="1" applyBorder="1" applyAlignment="1">
      <alignment horizontal="left"/>
    </xf>
    <xf numFmtId="0" fontId="15" fillId="0" borderId="0" xfId="0" applyFont="1" applyBorder="1"/>
    <xf numFmtId="164" fontId="15" fillId="0" borderId="0" xfId="0" applyNumberFormat="1" applyFont="1" applyBorder="1" applyAlignment="1">
      <alignment horizontal="left"/>
    </xf>
    <xf numFmtId="0" fontId="13" fillId="0" borderId="0" xfId="1" applyNumberFormat="1" applyFont="1" applyAlignment="1">
      <alignment horizontal="center" vertical="center"/>
    </xf>
    <xf numFmtId="0" fontId="6" fillId="4" borderId="0" xfId="4" applyFont="1" applyAlignment="1">
      <alignment horizontal="center"/>
    </xf>
    <xf numFmtId="9" fontId="13" fillId="0" borderId="0" xfId="1" applyFont="1" applyAlignment="1">
      <alignment horizontal="center" vertical="center"/>
    </xf>
    <xf numFmtId="0" fontId="13" fillId="5" borderId="0" xfId="0" applyFont="1" applyFill="1" applyAlignment="1">
      <alignment horizontal="center" vertical="center"/>
    </xf>
    <xf numFmtId="0" fontId="20" fillId="3" borderId="10" xfId="0" applyFont="1" applyFill="1" applyBorder="1"/>
    <xf numFmtId="0" fontId="15" fillId="3" borderId="10" xfId="0" applyFont="1" applyFill="1" applyBorder="1"/>
    <xf numFmtId="0" fontId="5" fillId="3" borderId="10" xfId="0" applyFont="1" applyFill="1" applyBorder="1"/>
    <xf numFmtId="0" fontId="15" fillId="3" borderId="0" xfId="0" applyFont="1" applyFill="1" applyBorder="1" applyAlignment="1">
      <alignment horizontal="left"/>
    </xf>
    <xf numFmtId="0" fontId="15" fillId="3" borderId="0" xfId="0" applyFont="1" applyFill="1" applyBorder="1"/>
  </cellXfs>
  <cellStyles count="5">
    <cellStyle name="Accent5" xfId="4" builtinId="45"/>
    <cellStyle name="Heading 4" xfId="3" builtinId="19"/>
    <cellStyle name="Hyperlink" xfId="2" builtinId="8"/>
    <cellStyle name="Normal" xfId="0" builtinId="0"/>
    <cellStyle name="Percent" xfId="1" builtinId="5"/>
  </cellStyles>
  <dxfs count="102">
    <dxf>
      <font>
        <color rgb="FF9C0006"/>
      </font>
      <fill>
        <patternFill>
          <bgColor rgb="FFFFC7CE"/>
        </patternFill>
      </fill>
    </dxf>
    <dxf>
      <font>
        <color theme="3"/>
      </font>
      <fill>
        <patternFill>
          <bgColor theme="4" tint="0.79998168889431442"/>
        </patternFill>
      </fill>
    </dxf>
    <dxf>
      <font>
        <color theme="3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/>
      </font>
      <fill>
        <patternFill>
          <bgColor theme="4" tint="0.79998168889431442"/>
        </patternFill>
      </fill>
    </dxf>
    <dxf>
      <font>
        <color theme="3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/>
      </font>
      <fill>
        <patternFill>
          <bgColor theme="4" tint="0.79998168889431442"/>
        </patternFill>
      </fill>
    </dxf>
    <dxf>
      <font>
        <color theme="3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/>
      </font>
      <fill>
        <patternFill>
          <bgColor theme="4" tint="0.79998168889431442"/>
        </patternFill>
      </fill>
    </dxf>
    <dxf>
      <font>
        <color theme="3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/>
      </font>
      <fill>
        <patternFill>
          <bgColor theme="4" tint="0.79998168889431442"/>
        </patternFill>
      </fill>
    </dxf>
    <dxf>
      <font>
        <color theme="3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/>
      </font>
      <fill>
        <patternFill>
          <bgColor theme="4" tint="0.79998168889431442"/>
        </patternFill>
      </fill>
    </dxf>
    <dxf>
      <font>
        <color theme="3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/>
      </font>
      <fill>
        <patternFill>
          <bgColor theme="4" tint="0.79998168889431442"/>
        </patternFill>
      </fill>
    </dxf>
    <dxf>
      <font>
        <color theme="3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/>
      </font>
      <fill>
        <patternFill>
          <bgColor theme="4" tint="0.79998168889431442"/>
        </patternFill>
      </fill>
    </dxf>
    <dxf>
      <font>
        <color theme="3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/>
      </font>
      <fill>
        <patternFill>
          <bgColor theme="4" tint="0.79998168889431442"/>
        </patternFill>
      </fill>
    </dxf>
    <dxf>
      <font>
        <color theme="3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/>
      </font>
      <fill>
        <patternFill>
          <bgColor theme="4" tint="0.79998168889431442"/>
        </patternFill>
      </fill>
    </dxf>
    <dxf>
      <font>
        <color theme="3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/>
      </font>
      <fill>
        <patternFill>
          <bgColor theme="4" tint="0.79998168889431442"/>
        </patternFill>
      </fill>
    </dxf>
    <dxf>
      <font>
        <color theme="3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/>
      </font>
      <fill>
        <patternFill>
          <bgColor theme="4" tint="0.79998168889431442"/>
        </patternFill>
      </fill>
    </dxf>
    <dxf>
      <font>
        <color theme="3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/>
      </font>
      <fill>
        <patternFill>
          <bgColor theme="4" tint="0.79998168889431442"/>
        </patternFill>
      </fill>
    </dxf>
    <dxf>
      <font>
        <color theme="3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/>
      </font>
      <fill>
        <patternFill>
          <bgColor theme="4" tint="0.79998168889431442"/>
        </patternFill>
      </fill>
    </dxf>
    <dxf>
      <font>
        <color theme="3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/>
      </font>
      <fill>
        <patternFill>
          <bgColor theme="4" tint="0.79998168889431442"/>
        </patternFill>
      </fill>
    </dxf>
    <dxf>
      <font>
        <color theme="3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/>
      </font>
      <fill>
        <patternFill>
          <bgColor theme="4" tint="0.79998168889431442"/>
        </patternFill>
      </fill>
    </dxf>
    <dxf>
      <font>
        <color theme="3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/>
      </font>
      <fill>
        <patternFill>
          <bgColor theme="4" tint="0.79998168889431442"/>
        </patternFill>
      </fill>
    </dxf>
    <dxf>
      <font>
        <color theme="3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/>
      </font>
      <fill>
        <patternFill>
          <bgColor theme="4" tint="0.79998168889431442"/>
        </patternFill>
      </fill>
    </dxf>
    <dxf>
      <font>
        <color theme="3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/>
      </font>
      <fill>
        <patternFill>
          <bgColor theme="4" tint="0.79998168889431442"/>
        </patternFill>
      </fill>
    </dxf>
    <dxf>
      <font>
        <color theme="3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/>
      </font>
      <fill>
        <patternFill>
          <bgColor theme="4" tint="0.79998168889431442"/>
        </patternFill>
      </fill>
    </dxf>
    <dxf>
      <font>
        <color theme="3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/>
      </font>
      <fill>
        <patternFill>
          <bgColor theme="4" tint="0.79998168889431442"/>
        </patternFill>
      </fill>
    </dxf>
    <dxf>
      <font>
        <color theme="3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/>
      </font>
      <fill>
        <patternFill>
          <bgColor theme="4" tint="0.79998168889431442"/>
        </patternFill>
      </fill>
    </dxf>
    <dxf>
      <font>
        <color theme="3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/>
      </font>
      <fill>
        <patternFill>
          <bgColor theme="4" tint="0.79998168889431442"/>
        </patternFill>
      </fill>
    </dxf>
    <dxf>
      <font>
        <color theme="3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/>
      </font>
      <fill>
        <patternFill>
          <bgColor theme="4" tint="0.79998168889431442"/>
        </patternFill>
      </fill>
    </dxf>
    <dxf>
      <font>
        <color theme="3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/>
      </font>
      <fill>
        <patternFill>
          <bgColor theme="4" tint="0.79998168889431442"/>
        </patternFill>
      </fill>
    </dxf>
    <dxf>
      <font>
        <color theme="3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/>
      </font>
      <fill>
        <patternFill>
          <bgColor theme="4" tint="0.79998168889431442"/>
        </patternFill>
      </fill>
    </dxf>
    <dxf>
      <font>
        <color theme="3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/>
      </font>
      <fill>
        <patternFill>
          <bgColor theme="4" tint="0.79998168889431442"/>
        </patternFill>
      </fill>
    </dxf>
    <dxf>
      <font>
        <color theme="3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/>
      </font>
      <fill>
        <patternFill>
          <bgColor theme="4" tint="0.79998168889431442"/>
        </patternFill>
      </fill>
    </dxf>
    <dxf>
      <font>
        <color theme="3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/>
      </font>
      <fill>
        <patternFill>
          <bgColor theme="4" tint="0.79998168889431442"/>
        </patternFill>
      </fill>
    </dxf>
    <dxf>
      <font>
        <color theme="3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/>
      </font>
      <fill>
        <patternFill>
          <bgColor theme="4" tint="0.79998168889431442"/>
        </patternFill>
      </fill>
    </dxf>
    <dxf>
      <font>
        <color theme="3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7" tint="-0.499984740745262"/>
      </font>
      <fill>
        <patternFill>
          <bgColor theme="7" tint="0.79998168889431442"/>
        </patternFill>
      </fill>
    </dxf>
    <dxf>
      <font>
        <color theme="7" tint="-0.499984740745262"/>
      </font>
      <fill>
        <patternFill>
          <bgColor theme="7" tint="0.79998168889431442"/>
        </patternFill>
      </fill>
    </dxf>
  </dxfs>
  <tableStyles count="0" defaultTableStyle="TableStyleMedium2" defaultPivotStyle="PivotStyleLight16"/>
  <colors>
    <mruColors>
      <color rgb="FFFFA7A7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5">
                      <a:shade val="58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hade val="58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shade val="58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92F-4DD3-B70C-07575A461BE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5">
                      <a:shade val="86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hade val="86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shade val="86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A66-4DB7-ADCE-FA6B49E963B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5">
                      <a:tint val="86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tint val="86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tint val="86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92F-4DD3-B70C-07575A461BE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5">
                      <a:tint val="58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tint val="58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tint val="58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1A66-4DB7-ADCE-FA6B49E963BE}"/>
              </c:ext>
            </c:extLst>
          </c:dPt>
          <c:cat>
            <c:strRef>
              <c:f>(Overview!$A$3,Overview!$C$3,Overview!$E$3,Overview!$G$3)</c:f>
              <c:strCache>
                <c:ptCount val="4"/>
                <c:pt idx="0">
                  <c:v>Passed</c:v>
                </c:pt>
                <c:pt idx="1">
                  <c:v>Untested</c:v>
                </c:pt>
                <c:pt idx="2">
                  <c:v>Re-test</c:v>
                </c:pt>
                <c:pt idx="3">
                  <c:v>Failed</c:v>
                </c:pt>
              </c:strCache>
            </c:strRef>
          </c:cat>
          <c:val>
            <c:numRef>
              <c:f>(Overview!$A$4,Overview!$C$4,Overview!$E$4,Overview!$G$4)</c:f>
              <c:numCache>
                <c:formatCode>General</c:formatCode>
                <c:ptCount val="4"/>
                <c:pt idx="0">
                  <c:v>0</c:v>
                </c:pt>
                <c:pt idx="1">
                  <c:v>238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F8-4433-94B4-28641FA7CF87}"/>
            </c:ext>
          </c:extLst>
        </c:ser>
        <c:ser>
          <c:idx val="1"/>
          <c:order val="1"/>
          <c:dPt>
            <c:idx val="0"/>
            <c:bubble3D val="0"/>
            <c:spPr>
              <a:gradFill rotWithShape="1">
                <a:gsLst>
                  <a:gs pos="0">
                    <a:schemeClr val="accent5">
                      <a:shade val="58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hade val="58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shade val="58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B92F-4DD3-B70C-07575A461BE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5">
                      <a:shade val="86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hade val="86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shade val="86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1A66-4DB7-ADCE-FA6B49E963B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5">
                      <a:tint val="86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tint val="86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tint val="86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B92F-4DD3-B70C-07575A461BE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5">
                      <a:tint val="58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tint val="58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tint val="58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1A66-4DB7-ADCE-FA6B49E963BE}"/>
              </c:ext>
            </c:extLst>
          </c:dPt>
          <c:cat>
            <c:strRef>
              <c:f>(Overview!$A$3,Overview!$C$3,Overview!$E$3,Overview!$G$3)</c:f>
              <c:strCache>
                <c:ptCount val="4"/>
                <c:pt idx="0">
                  <c:v>Passed</c:v>
                </c:pt>
                <c:pt idx="1">
                  <c:v>Untested</c:v>
                </c:pt>
                <c:pt idx="2">
                  <c:v>Re-test</c:v>
                </c:pt>
                <c:pt idx="3">
                  <c:v>Failed</c:v>
                </c:pt>
              </c:strCache>
            </c:strRef>
          </c:cat>
          <c:val>
            <c:numRef>
              <c:f>(Overview!$A$5,Overview!$C$5,Overview!$E$5,Overview!$G$5)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1-5BF8-4433-94B4-28641FA7CF87}"/>
            </c:ext>
          </c:extLst>
        </c:ser>
        <c:ser>
          <c:idx val="2"/>
          <c:order val="2"/>
          <c:dPt>
            <c:idx val="0"/>
            <c:bubble3D val="0"/>
            <c:spPr>
              <a:gradFill rotWithShape="1">
                <a:gsLst>
                  <a:gs pos="0">
                    <a:schemeClr val="accent5">
                      <a:shade val="58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hade val="58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shade val="58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B92F-4DD3-B70C-07575A461BE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5">
                      <a:shade val="86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hade val="86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shade val="86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1A66-4DB7-ADCE-FA6B49E963B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5">
                      <a:tint val="86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tint val="86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tint val="86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B92F-4DD3-B70C-07575A461BE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5">
                      <a:tint val="58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tint val="58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tint val="58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1A66-4DB7-ADCE-FA6B49E963BE}"/>
              </c:ext>
            </c:extLst>
          </c:dPt>
          <c:cat>
            <c:strRef>
              <c:f>(Overview!$A$3,Overview!$C$3,Overview!$E$3,Overview!$G$3)</c:f>
              <c:strCache>
                <c:ptCount val="4"/>
                <c:pt idx="0">
                  <c:v>Passed</c:v>
                </c:pt>
                <c:pt idx="1">
                  <c:v>Untested</c:v>
                </c:pt>
                <c:pt idx="2">
                  <c:v>Re-test</c:v>
                </c:pt>
                <c:pt idx="3">
                  <c:v>Failed</c:v>
                </c:pt>
              </c:strCache>
            </c:strRef>
          </c:cat>
          <c:val>
            <c:numRef>
              <c:f>(Overview!$A$6,Overview!$C$6,Overview!$E$6,Overview!$G$6)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2-5BF8-4433-94B4-28641FA7CF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070324706464726"/>
          <c:y val="0.18749781277340333"/>
          <c:w val="0.16357966059743514"/>
          <c:h val="0.6250043744531933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5">
                      <a:shade val="58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hade val="58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shade val="58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800-4995-8288-AFE9A78F5A2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5">
                      <a:shade val="86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hade val="86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shade val="86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800-4995-8288-AFE9A78F5A2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5">
                      <a:tint val="86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tint val="86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tint val="86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800-4995-8288-AFE9A78F5A2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5">
                      <a:tint val="58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tint val="58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tint val="58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9800-4995-8288-AFE9A78F5A2D}"/>
              </c:ext>
            </c:extLst>
          </c:dPt>
          <c:cat>
            <c:strLit>
              <c:ptCount val="4"/>
              <c:pt idx="0">
                <c:v>Passed</c:v>
              </c:pt>
              <c:pt idx="1">
                <c:v>Untested</c:v>
              </c:pt>
              <c:pt idx="2">
                <c:v>Re-Test</c:v>
              </c:pt>
              <c:pt idx="3">
                <c:v>Failed</c:v>
              </c:pt>
            </c:strLit>
          </c:cat>
          <c:val>
            <c:numRef>
              <c:f>('Overview (2)'!$A$5,'Overview (2)'!$C$5,'Overview (2)'!$E$5,'Overview (2)'!$G$5)</c:f>
              <c:numCache>
                <c:formatCode>General</c:formatCode>
                <c:ptCount val="4"/>
                <c:pt idx="0">
                  <c:v>0</c:v>
                </c:pt>
                <c:pt idx="1">
                  <c:v>420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800-4995-8288-AFE9A78F5A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834024853332226"/>
          <c:y val="0.34210421619773768"/>
          <c:w val="0.13043798565915135"/>
          <c:h val="0.3157915676045245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79374</xdr:colOff>
      <xdr:row>6</xdr:row>
      <xdr:rowOff>41275</xdr:rowOff>
    </xdr:from>
    <xdr:to>
      <xdr:col>9</xdr:col>
      <xdr:colOff>571499</xdr:colOff>
      <xdr:row>21</xdr:row>
      <xdr:rowOff>117475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69850</xdr:colOff>
      <xdr:row>7</xdr:row>
      <xdr:rowOff>79375</xdr:rowOff>
    </xdr:from>
    <xdr:to>
      <xdr:col>9</xdr:col>
      <xdr:colOff>546100</xdr:colOff>
      <xdr:row>22</xdr:row>
      <xdr:rowOff>127001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/>
  <dimension ref="A1:K51"/>
  <sheetViews>
    <sheetView tabSelected="1" view="pageLayout" zoomScaleNormal="100" workbookViewId="0">
      <selection activeCell="E15" sqref="E15:H15"/>
    </sheetView>
  </sheetViews>
  <sheetFormatPr defaultColWidth="8.77734375" defaultRowHeight="13.8" x14ac:dyDescent="0.25"/>
  <cols>
    <col min="1" max="2" width="8.77734375" style="26"/>
    <col min="3" max="3" width="11.77734375" style="26" bestFit="1" customWidth="1"/>
    <col min="4" max="4" width="8.77734375" style="26"/>
    <col min="5" max="5" width="11.21875" style="26" bestFit="1" customWidth="1"/>
    <col min="6" max="16384" width="8.77734375" style="26"/>
  </cols>
  <sheetData>
    <row r="1" spans="1:11" x14ac:dyDescent="0.25">
      <c r="A1" s="35"/>
      <c r="B1" s="35"/>
      <c r="C1" s="35"/>
      <c r="D1" s="35"/>
      <c r="E1" s="35"/>
      <c r="F1" s="35"/>
      <c r="G1" s="35"/>
      <c r="H1" s="35"/>
      <c r="I1" s="35"/>
      <c r="J1" s="35"/>
      <c r="K1" s="26" t="s">
        <v>261</v>
      </c>
    </row>
    <row r="2" spans="1:11" s="50" customFormat="1" x14ac:dyDescent="0.25">
      <c r="A2" s="35"/>
      <c r="B2" s="34" t="s">
        <v>260</v>
      </c>
      <c r="C2" s="35"/>
      <c r="D2" s="35"/>
      <c r="E2" s="35"/>
      <c r="F2" s="35"/>
      <c r="G2" s="35"/>
      <c r="H2" s="35"/>
      <c r="I2" s="35"/>
      <c r="J2" s="35"/>
    </row>
    <row r="3" spans="1:11" s="50" customFormat="1" x14ac:dyDescent="0.25">
      <c r="A3" s="35"/>
      <c r="B3" s="35"/>
      <c r="C3" s="35"/>
      <c r="D3" s="35"/>
      <c r="E3" s="35"/>
      <c r="F3" s="35"/>
      <c r="G3" s="35"/>
      <c r="H3" s="35"/>
      <c r="I3" s="35"/>
      <c r="J3" s="35"/>
      <c r="K3" s="50" t="s">
        <v>262</v>
      </c>
    </row>
    <row r="4" spans="1:11" s="50" customFormat="1" x14ac:dyDescent="0.25">
      <c r="A4" s="35"/>
      <c r="B4" s="35"/>
      <c r="C4" s="35"/>
      <c r="D4" s="35"/>
      <c r="E4" s="35"/>
      <c r="F4" s="35"/>
      <c r="G4" s="35"/>
      <c r="H4" s="35"/>
      <c r="I4" s="35"/>
      <c r="J4" s="35"/>
    </row>
    <row r="5" spans="1:11" x14ac:dyDescent="0.25">
      <c r="A5" s="35"/>
      <c r="B5" s="35"/>
      <c r="C5" s="35"/>
      <c r="D5" s="35"/>
      <c r="E5" s="35"/>
      <c r="F5" s="35"/>
      <c r="G5" s="35"/>
      <c r="H5" s="35"/>
      <c r="I5" s="35"/>
      <c r="J5" s="35"/>
    </row>
    <row r="6" spans="1:11" ht="19.8" x14ac:dyDescent="0.3">
      <c r="A6" s="35"/>
      <c r="B6" s="88" t="s">
        <v>222</v>
      </c>
      <c r="C6" s="89"/>
      <c r="D6" s="90"/>
      <c r="E6" s="90"/>
      <c r="F6" s="90"/>
      <c r="G6" s="90"/>
      <c r="H6" s="90"/>
      <c r="I6" s="90"/>
      <c r="J6" s="35"/>
    </row>
    <row r="7" spans="1:11" x14ac:dyDescent="0.25">
      <c r="A7" s="35"/>
      <c r="B7" s="75" t="s">
        <v>221</v>
      </c>
      <c r="C7" s="75"/>
      <c r="D7" s="75"/>
      <c r="E7" s="75">
        <v>1.02</v>
      </c>
      <c r="F7" s="75"/>
      <c r="G7" s="75"/>
      <c r="H7" s="75"/>
      <c r="I7" s="35"/>
      <c r="J7" s="35"/>
    </row>
    <row r="8" spans="1:11" x14ac:dyDescent="0.25">
      <c r="A8" s="35"/>
      <c r="B8" s="76" t="s">
        <v>223</v>
      </c>
      <c r="C8" s="76"/>
      <c r="D8" s="76"/>
      <c r="E8" s="74">
        <v>42557</v>
      </c>
      <c r="F8" s="74"/>
      <c r="G8" s="74"/>
      <c r="H8" s="74"/>
      <c r="I8" s="35"/>
      <c r="J8" s="35"/>
    </row>
    <row r="9" spans="1:11" x14ac:dyDescent="0.25">
      <c r="A9" s="35"/>
      <c r="B9" s="76" t="s">
        <v>225</v>
      </c>
      <c r="C9" s="76"/>
      <c r="D9" s="76"/>
      <c r="E9" s="76" t="s">
        <v>252</v>
      </c>
      <c r="F9" s="76"/>
      <c r="G9" s="76"/>
      <c r="H9" s="76"/>
      <c r="I9" s="35"/>
      <c r="J9" s="35"/>
    </row>
    <row r="10" spans="1:11" x14ac:dyDescent="0.25">
      <c r="A10" s="35"/>
      <c r="B10" s="35"/>
      <c r="C10" s="35"/>
      <c r="D10" s="35"/>
      <c r="E10" s="35"/>
      <c r="F10" s="35"/>
      <c r="G10" s="35"/>
      <c r="H10" s="35"/>
      <c r="I10" s="35"/>
      <c r="J10" s="35"/>
    </row>
    <row r="11" spans="1:11" ht="19.8" x14ac:dyDescent="0.3">
      <c r="A11" s="35"/>
      <c r="B11" s="88" t="s">
        <v>224</v>
      </c>
      <c r="C11" s="89"/>
      <c r="D11" s="90"/>
      <c r="E11" s="90"/>
      <c r="F11" s="90"/>
      <c r="G11" s="90"/>
      <c r="H11" s="90"/>
      <c r="I11" s="90"/>
      <c r="J11" s="35"/>
    </row>
    <row r="12" spans="1:11" x14ac:dyDescent="0.25">
      <c r="A12" s="35"/>
      <c r="B12" s="91" t="s">
        <v>9</v>
      </c>
      <c r="C12" s="91"/>
      <c r="D12" s="91"/>
      <c r="E12" s="70" t="s">
        <v>228</v>
      </c>
      <c r="F12" s="70"/>
      <c r="G12" s="70"/>
      <c r="H12" s="70"/>
      <c r="I12" s="35"/>
      <c r="J12" s="35"/>
    </row>
    <row r="13" spans="1:11" x14ac:dyDescent="0.25">
      <c r="A13" s="35"/>
      <c r="B13" s="91" t="s">
        <v>206</v>
      </c>
      <c r="C13" s="91"/>
      <c r="D13" s="91"/>
      <c r="E13" s="70" t="s">
        <v>206</v>
      </c>
      <c r="F13" s="70"/>
      <c r="G13" s="70"/>
      <c r="H13" s="70"/>
      <c r="I13" s="35"/>
      <c r="J13" s="35"/>
    </row>
    <row r="14" spans="1:11" x14ac:dyDescent="0.25">
      <c r="A14" s="35"/>
      <c r="B14" s="92" t="s">
        <v>230</v>
      </c>
      <c r="C14" s="92"/>
      <c r="D14" s="92"/>
      <c r="E14" s="72" t="s">
        <v>207</v>
      </c>
      <c r="F14" s="72"/>
      <c r="G14" s="72"/>
      <c r="H14" s="72"/>
      <c r="I14" s="35"/>
      <c r="J14" s="35"/>
    </row>
    <row r="15" spans="1:11" x14ac:dyDescent="0.25">
      <c r="A15" s="35"/>
      <c r="B15" s="92" t="s">
        <v>8</v>
      </c>
      <c r="C15" s="92"/>
      <c r="D15" s="92"/>
      <c r="E15" s="73">
        <v>42519</v>
      </c>
      <c r="F15" s="73"/>
      <c r="G15" s="73"/>
      <c r="H15" s="73"/>
      <c r="I15" s="35"/>
      <c r="J15" s="35"/>
    </row>
    <row r="16" spans="1:11" x14ac:dyDescent="0.25">
      <c r="A16" s="35"/>
      <c r="B16" s="92" t="s">
        <v>17</v>
      </c>
      <c r="C16" s="92"/>
      <c r="D16" s="92"/>
      <c r="E16" s="72" t="s">
        <v>4</v>
      </c>
      <c r="F16" s="72"/>
      <c r="G16" s="72"/>
      <c r="H16" s="72"/>
      <c r="I16" s="35"/>
      <c r="J16" s="35"/>
    </row>
    <row r="17" spans="1:10" x14ac:dyDescent="0.25">
      <c r="A17" s="35"/>
      <c r="B17" s="92" t="s">
        <v>7</v>
      </c>
      <c r="C17" s="92"/>
      <c r="D17" s="92"/>
      <c r="E17" s="72" t="s">
        <v>10</v>
      </c>
      <c r="F17" s="72"/>
      <c r="G17" s="72"/>
      <c r="H17" s="72"/>
      <c r="I17" s="35"/>
      <c r="J17" s="35"/>
    </row>
    <row r="18" spans="1:10" x14ac:dyDescent="0.25">
      <c r="A18" s="35"/>
      <c r="B18" s="35"/>
      <c r="C18" s="35"/>
      <c r="D18" s="35"/>
      <c r="E18" s="35"/>
      <c r="F18" s="35"/>
      <c r="G18" s="35"/>
      <c r="H18" s="35"/>
      <c r="I18" s="35"/>
      <c r="J18" s="35"/>
    </row>
    <row r="19" spans="1:10" x14ac:dyDescent="0.25">
      <c r="A19" s="35"/>
      <c r="B19" s="35" t="s">
        <v>226</v>
      </c>
      <c r="C19" s="35"/>
      <c r="D19" s="35"/>
      <c r="E19" s="35"/>
      <c r="F19" s="35"/>
      <c r="G19" s="35"/>
      <c r="H19" s="35"/>
      <c r="I19" s="35"/>
      <c r="J19" s="35"/>
    </row>
    <row r="20" spans="1:10" x14ac:dyDescent="0.25">
      <c r="A20" s="35"/>
      <c r="B20" s="35"/>
      <c r="C20" s="35"/>
      <c r="D20" s="35"/>
      <c r="E20" s="35"/>
      <c r="F20" s="35"/>
      <c r="G20" s="35"/>
      <c r="H20" s="35"/>
      <c r="I20" s="35"/>
      <c r="J20" s="35"/>
    </row>
    <row r="21" spans="1:10" x14ac:dyDescent="0.25">
      <c r="A21" s="35"/>
      <c r="B21" s="35"/>
      <c r="C21" s="35"/>
      <c r="D21" s="35"/>
      <c r="E21" s="35"/>
      <c r="F21" s="35"/>
      <c r="G21" s="35"/>
      <c r="H21" s="35"/>
      <c r="I21" s="35"/>
      <c r="J21" s="35"/>
    </row>
    <row r="22" spans="1:10" x14ac:dyDescent="0.25">
      <c r="A22" s="35"/>
      <c r="B22" s="35"/>
      <c r="C22" s="35"/>
      <c r="D22" s="35"/>
      <c r="E22" s="35"/>
      <c r="F22" s="35"/>
      <c r="G22" s="35"/>
      <c r="H22" s="35"/>
      <c r="I22" s="35"/>
      <c r="J22" s="35"/>
    </row>
    <row r="23" spans="1:10" x14ac:dyDescent="0.25">
      <c r="A23" s="35"/>
      <c r="B23" s="57" t="s">
        <v>253</v>
      </c>
      <c r="C23" s="57"/>
      <c r="D23" s="57"/>
      <c r="E23" s="57"/>
      <c r="F23" s="57"/>
      <c r="G23" s="57"/>
      <c r="H23" s="57"/>
      <c r="I23" s="57"/>
      <c r="J23" s="35"/>
    </row>
    <row r="24" spans="1:10" x14ac:dyDescent="0.25">
      <c r="A24" s="35"/>
      <c r="B24" s="69" t="s">
        <v>254</v>
      </c>
      <c r="C24" s="68">
        <v>42491</v>
      </c>
      <c r="D24" s="69" t="s">
        <v>255</v>
      </c>
      <c r="E24" s="35"/>
      <c r="F24" s="35"/>
      <c r="G24" s="35"/>
      <c r="H24" s="35"/>
      <c r="I24" s="35"/>
      <c r="J24" s="35"/>
    </row>
    <row r="25" spans="1:10" x14ac:dyDescent="0.25">
      <c r="A25" s="35"/>
      <c r="B25" s="69" t="s">
        <v>256</v>
      </c>
      <c r="C25" s="68">
        <v>42519</v>
      </c>
      <c r="D25" s="69" t="s">
        <v>257</v>
      </c>
      <c r="E25" s="35"/>
      <c r="F25" s="35"/>
      <c r="G25" s="35"/>
      <c r="H25" s="35"/>
      <c r="I25" s="35"/>
      <c r="J25" s="35"/>
    </row>
    <row r="26" spans="1:10" x14ac:dyDescent="0.25">
      <c r="A26" s="35"/>
      <c r="B26" s="35" t="s">
        <v>258</v>
      </c>
      <c r="C26" s="68">
        <v>42557</v>
      </c>
      <c r="D26" s="35" t="s">
        <v>259</v>
      </c>
      <c r="E26" s="35"/>
      <c r="F26" s="35"/>
      <c r="G26" s="35"/>
      <c r="H26" s="35"/>
      <c r="I26" s="35"/>
      <c r="J26" s="35"/>
    </row>
    <row r="27" spans="1:10" x14ac:dyDescent="0.25">
      <c r="A27" s="35"/>
      <c r="B27" s="35"/>
      <c r="C27" s="35"/>
      <c r="D27" s="35"/>
      <c r="E27" s="35"/>
      <c r="F27" s="35"/>
      <c r="G27" s="35"/>
      <c r="H27" s="35"/>
      <c r="I27" s="35"/>
      <c r="J27" s="35"/>
    </row>
    <row r="28" spans="1:10" x14ac:dyDescent="0.25">
      <c r="A28" s="35"/>
      <c r="B28" s="35"/>
      <c r="C28" s="35"/>
      <c r="D28" s="35"/>
      <c r="E28" s="35"/>
      <c r="F28" s="35"/>
      <c r="G28" s="35"/>
      <c r="H28" s="35"/>
      <c r="I28" s="35"/>
      <c r="J28" s="35"/>
    </row>
    <row r="29" spans="1:10" x14ac:dyDescent="0.25">
      <c r="A29" s="35"/>
      <c r="B29" s="35"/>
      <c r="C29" s="35"/>
      <c r="D29" s="35"/>
      <c r="E29" s="35"/>
      <c r="F29" s="35"/>
      <c r="G29" s="35"/>
      <c r="H29" s="35"/>
      <c r="I29" s="35"/>
      <c r="J29" s="35"/>
    </row>
    <row r="30" spans="1:10" x14ac:dyDescent="0.25">
      <c r="A30" s="35"/>
      <c r="B30" s="35"/>
      <c r="C30" s="35"/>
      <c r="D30" s="35"/>
      <c r="E30" s="35"/>
      <c r="F30" s="35"/>
      <c r="G30" s="35"/>
      <c r="H30" s="35"/>
      <c r="I30" s="35"/>
      <c r="J30" s="35"/>
    </row>
    <row r="31" spans="1:10" x14ac:dyDescent="0.25">
      <c r="A31" s="35"/>
      <c r="B31" s="35"/>
      <c r="C31" s="35"/>
      <c r="D31" s="35"/>
      <c r="E31" s="35"/>
      <c r="F31" s="35"/>
      <c r="G31" s="35"/>
      <c r="H31" s="35"/>
      <c r="I31" s="35"/>
      <c r="J31" s="35"/>
    </row>
    <row r="32" spans="1:10" x14ac:dyDescent="0.25">
      <c r="A32" s="35"/>
      <c r="B32" s="35"/>
      <c r="C32" s="35"/>
      <c r="D32" s="35"/>
      <c r="E32" s="35"/>
      <c r="F32" s="35"/>
      <c r="G32" s="35"/>
      <c r="H32" s="35"/>
      <c r="I32" s="35"/>
      <c r="J32" s="35"/>
    </row>
    <row r="33" spans="1:10" x14ac:dyDescent="0.25">
      <c r="A33" s="35"/>
      <c r="B33" s="35"/>
      <c r="C33" s="35"/>
      <c r="D33" s="35"/>
      <c r="E33" s="35"/>
      <c r="F33" s="35"/>
      <c r="G33" s="35"/>
      <c r="H33" s="35"/>
      <c r="I33" s="35"/>
      <c r="J33" s="35"/>
    </row>
    <row r="34" spans="1:10" x14ac:dyDescent="0.25">
      <c r="A34" s="35"/>
      <c r="B34" s="35"/>
      <c r="C34" s="35"/>
      <c r="D34" s="35"/>
      <c r="E34" s="35"/>
      <c r="F34" s="35"/>
      <c r="G34" s="35"/>
      <c r="H34" s="35"/>
      <c r="I34" s="35"/>
      <c r="J34" s="35"/>
    </row>
    <row r="35" spans="1:10" x14ac:dyDescent="0.25">
      <c r="A35" s="35"/>
      <c r="B35" s="35"/>
      <c r="C35" s="35"/>
      <c r="D35" s="35"/>
      <c r="E35" s="35"/>
      <c r="F35" s="35"/>
      <c r="G35" s="35"/>
      <c r="H35" s="35"/>
      <c r="I35" s="35"/>
      <c r="J35" s="35"/>
    </row>
    <row r="36" spans="1:10" x14ac:dyDescent="0.25">
      <c r="A36" s="35"/>
      <c r="B36" s="35"/>
      <c r="C36" s="35"/>
      <c r="D36" s="35"/>
      <c r="E36" s="35"/>
      <c r="F36" s="35"/>
      <c r="G36" s="35"/>
      <c r="H36" s="35"/>
      <c r="I36" s="35"/>
      <c r="J36" s="35"/>
    </row>
    <row r="37" spans="1:10" x14ac:dyDescent="0.25">
      <c r="A37" s="35"/>
      <c r="B37" s="35"/>
      <c r="C37" s="35"/>
      <c r="D37" s="35"/>
      <c r="E37" s="35"/>
      <c r="F37" s="35"/>
      <c r="G37" s="35"/>
      <c r="H37" s="35"/>
      <c r="I37" s="35"/>
      <c r="J37" s="35"/>
    </row>
    <row r="38" spans="1:10" x14ac:dyDescent="0.25">
      <c r="A38" s="35"/>
      <c r="B38" s="35"/>
      <c r="C38" s="35"/>
      <c r="D38" s="35"/>
      <c r="E38" s="35"/>
      <c r="F38" s="35"/>
      <c r="G38" s="35"/>
      <c r="H38" s="35"/>
      <c r="I38" s="35"/>
      <c r="J38" s="35"/>
    </row>
    <row r="39" spans="1:10" x14ac:dyDescent="0.25">
      <c r="A39" s="35"/>
      <c r="B39" s="35"/>
      <c r="C39" s="35"/>
      <c r="D39" s="35"/>
      <c r="E39" s="35"/>
      <c r="F39" s="35"/>
      <c r="G39" s="35"/>
      <c r="H39" s="35"/>
      <c r="I39" s="35"/>
      <c r="J39" s="35"/>
    </row>
    <row r="40" spans="1:10" s="50" customFormat="1" x14ac:dyDescent="0.25">
      <c r="A40" s="35"/>
      <c r="B40" s="35"/>
      <c r="C40" s="35"/>
      <c r="D40" s="35"/>
      <c r="E40" s="35"/>
      <c r="F40" s="35"/>
      <c r="G40" s="35"/>
      <c r="H40" s="35"/>
      <c r="I40" s="35"/>
      <c r="J40" s="35"/>
    </row>
    <row r="41" spans="1:10" x14ac:dyDescent="0.25">
      <c r="A41" s="35"/>
      <c r="B41" s="35"/>
      <c r="C41" s="35"/>
      <c r="D41" s="35"/>
      <c r="E41" s="35"/>
      <c r="F41" s="35"/>
      <c r="G41" s="35"/>
      <c r="H41" s="35"/>
      <c r="I41" s="35"/>
      <c r="J41" s="35"/>
    </row>
    <row r="42" spans="1:10" x14ac:dyDescent="0.25">
      <c r="A42" s="35"/>
      <c r="B42" s="35"/>
      <c r="C42" s="35"/>
      <c r="D42" s="35"/>
      <c r="E42" s="35"/>
      <c r="F42" s="35"/>
      <c r="G42" s="35"/>
      <c r="H42" s="35"/>
      <c r="I42" s="35"/>
      <c r="J42" s="35"/>
    </row>
    <row r="43" spans="1:10" x14ac:dyDescent="0.25">
      <c r="A43" s="35"/>
      <c r="B43" s="35"/>
      <c r="C43" s="35"/>
      <c r="D43" s="35"/>
      <c r="E43" s="35"/>
      <c r="F43" s="35"/>
      <c r="G43" s="35"/>
      <c r="H43" s="35"/>
      <c r="I43" s="35"/>
      <c r="J43" s="35"/>
    </row>
    <row r="44" spans="1:10" x14ac:dyDescent="0.25">
      <c r="A44" s="35"/>
      <c r="B44" s="35"/>
      <c r="C44" s="35"/>
      <c r="D44" s="35"/>
      <c r="E44" s="35"/>
      <c r="F44" s="35"/>
      <c r="G44" s="35"/>
      <c r="H44" s="35"/>
      <c r="I44" s="35"/>
      <c r="J44" s="35"/>
    </row>
    <row r="45" spans="1:10" x14ac:dyDescent="0.25">
      <c r="A45" s="35"/>
      <c r="B45" s="35"/>
      <c r="C45" s="35"/>
      <c r="D45" s="35"/>
      <c r="E45" s="35"/>
      <c r="F45" s="35"/>
      <c r="G45" s="35"/>
      <c r="H45" s="35"/>
      <c r="I45" s="35"/>
      <c r="J45" s="35"/>
    </row>
    <row r="46" spans="1:10" x14ac:dyDescent="0.25">
      <c r="A46" s="35"/>
      <c r="B46" s="35"/>
      <c r="C46" s="35"/>
      <c r="D46" s="35"/>
      <c r="E46" s="35"/>
      <c r="F46" s="35"/>
      <c r="G46" s="35"/>
      <c r="H46" s="35"/>
      <c r="I46" s="35"/>
      <c r="J46" s="35"/>
    </row>
    <row r="47" spans="1:10" x14ac:dyDescent="0.25">
      <c r="A47" s="35"/>
      <c r="B47" s="35"/>
      <c r="C47" s="35"/>
      <c r="D47" s="35"/>
      <c r="E47" s="35"/>
      <c r="F47" s="35"/>
      <c r="G47" s="35"/>
      <c r="H47" s="35"/>
      <c r="I47" s="35"/>
      <c r="J47" s="35"/>
    </row>
    <row r="48" spans="1:10" x14ac:dyDescent="0.25">
      <c r="A48" s="35"/>
      <c r="B48" s="35"/>
      <c r="C48" s="35"/>
      <c r="D48" s="35"/>
      <c r="E48" s="35"/>
      <c r="F48" s="35"/>
      <c r="G48" s="35"/>
      <c r="H48" s="35"/>
      <c r="I48" s="35"/>
      <c r="J48" s="35"/>
    </row>
    <row r="49" spans="1:10" x14ac:dyDescent="0.25">
      <c r="A49" s="35"/>
      <c r="B49" s="35"/>
      <c r="C49" s="35"/>
      <c r="D49" s="35"/>
      <c r="E49" s="35"/>
      <c r="F49" s="35"/>
      <c r="G49" s="35"/>
      <c r="H49" s="35"/>
      <c r="I49" s="35"/>
      <c r="J49" s="35"/>
    </row>
    <row r="50" spans="1:10" x14ac:dyDescent="0.25">
      <c r="A50" s="35"/>
      <c r="B50" s="35"/>
      <c r="C50" s="35"/>
      <c r="D50" s="35"/>
      <c r="E50" s="35"/>
      <c r="F50" s="35"/>
      <c r="G50" s="35"/>
      <c r="H50" s="35"/>
      <c r="I50" s="35"/>
      <c r="J50" s="35"/>
    </row>
    <row r="51" spans="1:10" x14ac:dyDescent="0.25">
      <c r="A51" s="35"/>
      <c r="B51" s="35"/>
      <c r="C51" s="35"/>
      <c r="D51" s="35"/>
      <c r="E51" s="35"/>
      <c r="F51" s="35"/>
      <c r="G51" s="35"/>
      <c r="H51" s="35"/>
      <c r="I51" s="35"/>
      <c r="J51" s="35"/>
    </row>
  </sheetData>
  <sheetProtection selectLockedCells="1"/>
  <mergeCells count="16">
    <mergeCell ref="E8:H8"/>
    <mergeCell ref="E7:H7"/>
    <mergeCell ref="E9:H9"/>
    <mergeCell ref="B13:D13"/>
    <mergeCell ref="B12:D12"/>
    <mergeCell ref="B9:D9"/>
    <mergeCell ref="B8:D8"/>
    <mergeCell ref="B7:D7"/>
    <mergeCell ref="E17:H17"/>
    <mergeCell ref="B14:D14"/>
    <mergeCell ref="B15:D15"/>
    <mergeCell ref="B16:D16"/>
    <mergeCell ref="B17:D17"/>
    <mergeCell ref="E14:H14"/>
    <mergeCell ref="E15:H15"/>
    <mergeCell ref="E16:H16"/>
  </mergeCells>
  <pageMargins left="0.25" right="0.25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/>
  <dimension ref="A1:I45"/>
  <sheetViews>
    <sheetView showWhiteSpace="0" view="pageLayout" topLeftCell="A11" zoomScale="80" zoomScaleNormal="100" zoomScaleSheetLayoutView="136" zoomScalePageLayoutView="80" workbookViewId="0">
      <selection activeCell="E44" sqref="E44"/>
    </sheetView>
  </sheetViews>
  <sheetFormatPr defaultColWidth="8.77734375" defaultRowHeight="13.8" x14ac:dyDescent="0.25"/>
  <cols>
    <col min="1" max="1" width="8.77734375" style="5" customWidth="1"/>
    <col min="2" max="4" width="8.77734375" style="5"/>
    <col min="5" max="5" width="21" style="18" bestFit="1" customWidth="1"/>
    <col min="6" max="9" width="8.77734375" style="5"/>
    <col min="10" max="10" width="8.77734375" style="5" customWidth="1"/>
    <col min="11" max="16384" width="8.77734375" style="5"/>
  </cols>
  <sheetData>
    <row r="1" spans="1:9" ht="14.55" customHeight="1" x14ac:dyDescent="0.25">
      <c r="A1" s="6"/>
      <c r="B1" s="6"/>
      <c r="C1" s="6"/>
      <c r="D1" s="6"/>
      <c r="E1" s="15"/>
      <c r="F1" s="6"/>
      <c r="G1" s="6"/>
      <c r="H1" s="6"/>
      <c r="I1" s="6"/>
    </row>
    <row r="2" spans="1:9" ht="14.55" customHeight="1" x14ac:dyDescent="0.25">
      <c r="A2" s="6"/>
      <c r="B2" s="6"/>
      <c r="C2" s="6"/>
      <c r="D2" s="6"/>
      <c r="E2" s="15"/>
      <c r="F2" s="6"/>
      <c r="G2" s="6"/>
      <c r="H2" s="6"/>
      <c r="I2" s="6"/>
    </row>
    <row r="3" spans="1:9" ht="14.4" thickBot="1" x14ac:dyDescent="0.3">
      <c r="A3" s="6"/>
      <c r="B3" s="6"/>
      <c r="C3" s="6"/>
      <c r="D3" s="6"/>
      <c r="E3" s="15"/>
      <c r="F3" s="6"/>
      <c r="G3" s="6"/>
      <c r="H3" s="6"/>
      <c r="I3" s="6"/>
    </row>
    <row r="4" spans="1:9" ht="14.4" thickTop="1" x14ac:dyDescent="0.25">
      <c r="A4" s="6"/>
      <c r="B4" s="7"/>
      <c r="C4" s="8"/>
      <c r="D4" s="8"/>
      <c r="E4" s="16"/>
      <c r="F4" s="8"/>
      <c r="G4" s="8"/>
      <c r="H4" s="9"/>
      <c r="I4" s="6"/>
    </row>
    <row r="5" spans="1:9" ht="14.55" customHeight="1" x14ac:dyDescent="0.25">
      <c r="A5" s="6"/>
      <c r="B5" s="10"/>
      <c r="C5" s="1"/>
      <c r="D5" s="1"/>
      <c r="E5" s="2"/>
      <c r="F5" s="1"/>
      <c r="G5" s="1"/>
      <c r="H5" s="11"/>
      <c r="I5" s="6"/>
    </row>
    <row r="6" spans="1:9" ht="14.55" customHeight="1" x14ac:dyDescent="0.25">
      <c r="A6" s="6"/>
      <c r="B6" s="10"/>
      <c r="C6" s="1"/>
      <c r="D6" s="1"/>
      <c r="E6" s="2"/>
      <c r="F6" s="1"/>
      <c r="G6" s="1"/>
      <c r="H6" s="11"/>
      <c r="I6" s="6"/>
    </row>
    <row r="7" spans="1:9" ht="14.55" customHeight="1" x14ac:dyDescent="0.25">
      <c r="A7" s="6"/>
      <c r="B7" s="10"/>
      <c r="C7" s="1"/>
      <c r="D7" s="1"/>
      <c r="E7" s="2"/>
      <c r="F7" s="1"/>
      <c r="G7" s="1"/>
      <c r="H7" s="11"/>
      <c r="I7" s="6"/>
    </row>
    <row r="8" spans="1:9" ht="30" x14ac:dyDescent="0.5">
      <c r="A8" s="6"/>
      <c r="B8" s="10"/>
      <c r="C8" s="1"/>
      <c r="D8" s="1"/>
      <c r="E8" s="4" t="str">
        <f>StartHere!E12</f>
        <v xml:space="preserve">Project Name </v>
      </c>
      <c r="F8" s="1"/>
      <c r="G8" s="1"/>
      <c r="H8" s="11"/>
      <c r="I8" s="6"/>
    </row>
    <row r="9" spans="1:9" ht="24.6" x14ac:dyDescent="0.4">
      <c r="A9" s="6"/>
      <c r="B9" s="10"/>
      <c r="C9" s="1"/>
      <c r="D9" s="1"/>
      <c r="E9" s="19" t="s">
        <v>6</v>
      </c>
      <c r="F9" s="1"/>
      <c r="G9" s="1"/>
      <c r="H9" s="11"/>
      <c r="I9" s="6"/>
    </row>
    <row r="10" spans="1:9" ht="16.05" customHeight="1" x14ac:dyDescent="0.25">
      <c r="A10" s="6"/>
      <c r="B10" s="10"/>
      <c r="C10" s="1"/>
      <c r="D10" s="1"/>
      <c r="E10" s="2"/>
      <c r="F10" s="1"/>
      <c r="G10" s="1"/>
      <c r="H10" s="11"/>
      <c r="I10" s="6"/>
    </row>
    <row r="11" spans="1:9" x14ac:dyDescent="0.25">
      <c r="A11" s="6"/>
      <c r="B11" s="10"/>
      <c r="C11" s="1"/>
      <c r="D11" s="1"/>
      <c r="E11" s="2"/>
      <c r="F11" s="1"/>
      <c r="G11" s="1"/>
      <c r="H11" s="11"/>
      <c r="I11" s="6"/>
    </row>
    <row r="12" spans="1:9" x14ac:dyDescent="0.25">
      <c r="A12" s="6"/>
      <c r="B12" s="10"/>
      <c r="C12" s="1"/>
      <c r="D12" s="1"/>
      <c r="E12" s="2"/>
      <c r="F12" s="1"/>
      <c r="G12" s="1"/>
      <c r="H12" s="11"/>
      <c r="I12" s="6"/>
    </row>
    <row r="13" spans="1:9" ht="24.6" x14ac:dyDescent="0.4">
      <c r="A13" s="6"/>
      <c r="B13" s="10"/>
      <c r="C13" s="1"/>
      <c r="D13" s="1"/>
      <c r="E13" s="19" t="s">
        <v>11</v>
      </c>
      <c r="F13" s="1"/>
      <c r="G13" s="1"/>
      <c r="H13" s="11"/>
      <c r="I13" s="6"/>
    </row>
    <row r="14" spans="1:9" ht="30" x14ac:dyDescent="0.5">
      <c r="A14" s="6"/>
      <c r="B14" s="10"/>
      <c r="C14" s="1"/>
      <c r="D14" s="1"/>
      <c r="E14" s="4" t="str">
        <f>DocumentCustomerName</f>
        <v>Customer Name</v>
      </c>
      <c r="F14" s="1"/>
      <c r="G14" s="1"/>
      <c r="H14" s="11"/>
      <c r="I14" s="6"/>
    </row>
    <row r="15" spans="1:9" ht="16.05" customHeight="1" x14ac:dyDescent="0.25">
      <c r="A15" s="6"/>
      <c r="B15" s="10"/>
      <c r="C15" s="1"/>
      <c r="D15" s="1"/>
      <c r="E15" s="3"/>
      <c r="F15" s="1"/>
      <c r="G15" s="1"/>
      <c r="H15" s="11"/>
      <c r="I15" s="6"/>
    </row>
    <row r="16" spans="1:9" x14ac:dyDescent="0.25">
      <c r="A16" s="6"/>
      <c r="B16" s="10"/>
      <c r="C16" s="1"/>
      <c r="D16" s="1"/>
      <c r="E16" s="3"/>
      <c r="F16" s="1"/>
      <c r="G16" s="1"/>
      <c r="H16" s="11"/>
      <c r="I16" s="6"/>
    </row>
    <row r="17" spans="1:9" ht="14.55" customHeight="1" x14ac:dyDescent="0.25">
      <c r="A17" s="6"/>
      <c r="B17" s="10"/>
      <c r="C17" s="1"/>
      <c r="D17" s="1"/>
      <c r="E17" s="3"/>
      <c r="F17" s="1"/>
      <c r="G17" s="1"/>
      <c r="H17" s="11"/>
      <c r="I17" s="6"/>
    </row>
    <row r="18" spans="1:9" ht="14.55" customHeight="1" x14ac:dyDescent="0.25">
      <c r="A18" s="6"/>
      <c r="B18" s="10"/>
      <c r="C18" s="1"/>
      <c r="D18" s="1"/>
      <c r="E18" s="3"/>
      <c r="F18" s="1"/>
      <c r="G18" s="1"/>
      <c r="H18" s="11"/>
      <c r="I18" s="6"/>
    </row>
    <row r="19" spans="1:9" ht="14.55" customHeight="1" x14ac:dyDescent="0.25">
      <c r="A19" s="6"/>
      <c r="B19" s="10"/>
      <c r="C19" s="1"/>
      <c r="D19" s="1"/>
      <c r="E19" s="3"/>
      <c r="F19" s="1"/>
      <c r="G19" s="1"/>
      <c r="H19" s="11"/>
      <c r="I19" s="6"/>
    </row>
    <row r="20" spans="1:9" ht="24.6" x14ac:dyDescent="0.4">
      <c r="A20" s="6"/>
      <c r="B20" s="10"/>
      <c r="C20" s="1"/>
      <c r="D20" s="1"/>
      <c r="E20" s="19" t="s">
        <v>204</v>
      </c>
      <c r="F20" s="1"/>
      <c r="G20" s="1"/>
      <c r="H20" s="11"/>
      <c r="I20" s="6"/>
    </row>
    <row r="21" spans="1:9" ht="30" x14ac:dyDescent="0.5">
      <c r="A21" s="6"/>
      <c r="B21" s="10"/>
      <c r="C21" s="1"/>
      <c r="D21" s="1"/>
      <c r="E21" s="4" t="str">
        <f>DocumentCompanyName</f>
        <v xml:space="preserve">Company Name </v>
      </c>
      <c r="F21" s="1"/>
      <c r="G21" s="1"/>
      <c r="H21" s="11"/>
      <c r="I21" s="6"/>
    </row>
    <row r="22" spans="1:9" x14ac:dyDescent="0.25">
      <c r="A22" s="6"/>
      <c r="B22" s="10"/>
      <c r="C22" s="1"/>
      <c r="D22" s="1"/>
      <c r="E22" s="3"/>
      <c r="F22" s="1"/>
      <c r="G22" s="1"/>
      <c r="H22" s="11"/>
      <c r="I22" s="6"/>
    </row>
    <row r="23" spans="1:9" x14ac:dyDescent="0.25">
      <c r="A23" s="6"/>
      <c r="B23" s="10"/>
      <c r="C23" s="1"/>
      <c r="D23" s="1"/>
      <c r="E23" s="3"/>
      <c r="F23" s="1"/>
      <c r="G23" s="1"/>
      <c r="H23" s="11"/>
      <c r="I23" s="6"/>
    </row>
    <row r="24" spans="1:9" x14ac:dyDescent="0.25">
      <c r="A24" s="6"/>
      <c r="B24" s="10"/>
      <c r="C24" s="1"/>
      <c r="D24" s="1"/>
      <c r="E24" s="2"/>
      <c r="F24" s="1"/>
      <c r="G24" s="1"/>
      <c r="H24" s="11"/>
      <c r="I24" s="6"/>
    </row>
    <row r="25" spans="1:9" x14ac:dyDescent="0.25">
      <c r="A25" s="6"/>
      <c r="B25" s="10"/>
      <c r="C25" s="1"/>
      <c r="D25" s="1"/>
      <c r="E25" s="2"/>
      <c r="F25" s="1"/>
      <c r="G25" s="1"/>
      <c r="H25" s="11"/>
      <c r="I25" s="6"/>
    </row>
    <row r="26" spans="1:9" x14ac:dyDescent="0.25">
      <c r="A26" s="6"/>
      <c r="B26" s="10"/>
      <c r="C26" s="1"/>
      <c r="D26" s="1"/>
      <c r="E26" s="2"/>
      <c r="F26" s="1"/>
      <c r="G26" s="1"/>
      <c r="H26" s="11"/>
      <c r="I26" s="6"/>
    </row>
    <row r="27" spans="1:9" x14ac:dyDescent="0.25">
      <c r="A27" s="6"/>
      <c r="B27" s="10"/>
      <c r="C27" s="1"/>
      <c r="D27" s="1"/>
      <c r="E27" s="2"/>
      <c r="F27" s="1"/>
      <c r="G27" s="1"/>
      <c r="H27" s="11"/>
      <c r="I27" s="6"/>
    </row>
    <row r="28" spans="1:9" x14ac:dyDescent="0.25">
      <c r="A28" s="6"/>
      <c r="B28" s="10"/>
      <c r="C28" s="1"/>
      <c r="D28" s="1"/>
      <c r="E28" s="2"/>
      <c r="F28" s="1"/>
      <c r="G28" s="1"/>
      <c r="H28" s="11"/>
      <c r="I28" s="6"/>
    </row>
    <row r="29" spans="1:9" x14ac:dyDescent="0.25">
      <c r="A29" s="6"/>
      <c r="B29" s="10"/>
      <c r="C29" s="1"/>
      <c r="D29" s="1"/>
      <c r="E29" s="2"/>
      <c r="F29" s="1"/>
      <c r="G29" s="1"/>
      <c r="H29" s="11"/>
      <c r="I29" s="6"/>
    </row>
    <row r="30" spans="1:9" ht="18" x14ac:dyDescent="0.35">
      <c r="A30" s="6"/>
      <c r="B30" s="10"/>
      <c r="C30" s="1"/>
      <c r="D30" s="1"/>
      <c r="E30" s="20" t="s">
        <v>8</v>
      </c>
      <c r="F30" s="1"/>
      <c r="G30" s="1"/>
      <c r="H30" s="11"/>
      <c r="I30" s="6"/>
    </row>
    <row r="31" spans="1:9" x14ac:dyDescent="0.25">
      <c r="A31" s="6"/>
      <c r="B31" s="10"/>
      <c r="C31" s="1"/>
      <c r="D31" s="1"/>
      <c r="E31" s="53">
        <f>DocumentDate</f>
        <v>42519</v>
      </c>
      <c r="F31" s="1"/>
      <c r="G31" s="1"/>
      <c r="H31" s="11"/>
      <c r="I31" s="6"/>
    </row>
    <row r="32" spans="1:9" x14ac:dyDescent="0.25">
      <c r="A32" s="6"/>
      <c r="B32" s="10"/>
      <c r="C32" s="1"/>
      <c r="D32" s="1"/>
      <c r="E32" s="3"/>
      <c r="F32" s="1"/>
      <c r="G32" s="1"/>
      <c r="H32" s="11"/>
      <c r="I32" s="6"/>
    </row>
    <row r="33" spans="1:9" ht="18" x14ac:dyDescent="0.35">
      <c r="A33" s="6"/>
      <c r="B33" s="10"/>
      <c r="C33" s="1"/>
      <c r="D33" s="1"/>
      <c r="E33" s="20" t="s">
        <v>17</v>
      </c>
      <c r="F33" s="1"/>
      <c r="G33" s="1"/>
      <c r="H33" s="11"/>
      <c r="I33" s="6"/>
    </row>
    <row r="34" spans="1:9" x14ac:dyDescent="0.25">
      <c r="A34" s="6"/>
      <c r="B34" s="10"/>
      <c r="C34" s="1"/>
      <c r="D34" s="1"/>
      <c r="E34" s="3" t="str">
        <f>DocumentAuthor</f>
        <v>Shane Hoey</v>
      </c>
      <c r="F34" s="1"/>
      <c r="G34" s="1"/>
      <c r="H34" s="11"/>
      <c r="I34" s="6"/>
    </row>
    <row r="35" spans="1:9" x14ac:dyDescent="0.25">
      <c r="A35" s="6"/>
      <c r="B35" s="10"/>
      <c r="C35" s="1"/>
      <c r="D35" s="1"/>
      <c r="E35" s="3"/>
      <c r="F35" s="1"/>
      <c r="G35" s="1"/>
      <c r="H35" s="11"/>
      <c r="I35" s="6"/>
    </row>
    <row r="36" spans="1:9" ht="18" x14ac:dyDescent="0.35">
      <c r="A36" s="6"/>
      <c r="B36" s="10"/>
      <c r="C36" s="1"/>
      <c r="D36" s="1"/>
      <c r="E36" s="20" t="s">
        <v>7</v>
      </c>
      <c r="F36" s="1"/>
      <c r="G36" s="1"/>
      <c r="H36" s="11"/>
      <c r="I36" s="6"/>
    </row>
    <row r="37" spans="1:9" x14ac:dyDescent="0.25">
      <c r="A37" s="6"/>
      <c r="B37" s="10"/>
      <c r="C37" s="1"/>
      <c r="D37" s="1"/>
      <c r="E37" s="3" t="str">
        <f>DocumentStatus</f>
        <v xml:space="preserve">Release </v>
      </c>
      <c r="F37" s="1"/>
      <c r="G37" s="1"/>
      <c r="H37" s="11"/>
      <c r="I37" s="6"/>
    </row>
    <row r="38" spans="1:9" x14ac:dyDescent="0.25">
      <c r="A38" s="6"/>
      <c r="B38" s="10"/>
      <c r="C38" s="1"/>
      <c r="D38" s="1"/>
      <c r="E38" s="3"/>
      <c r="F38" s="1"/>
      <c r="G38" s="1"/>
      <c r="H38" s="11"/>
      <c r="I38" s="6"/>
    </row>
    <row r="39" spans="1:9" x14ac:dyDescent="0.25">
      <c r="A39" s="6"/>
      <c r="B39" s="10"/>
      <c r="C39" s="1"/>
      <c r="D39" s="1"/>
      <c r="E39" s="2"/>
      <c r="F39" s="1"/>
      <c r="G39" s="1"/>
      <c r="H39" s="11"/>
      <c r="I39" s="6"/>
    </row>
    <row r="40" spans="1:9" x14ac:dyDescent="0.25">
      <c r="A40" s="6"/>
      <c r="B40" s="10"/>
      <c r="C40" s="1"/>
      <c r="D40" s="1"/>
      <c r="E40" s="2"/>
      <c r="F40" s="1"/>
      <c r="G40" s="1"/>
      <c r="H40" s="11"/>
      <c r="I40" s="6"/>
    </row>
    <row r="41" spans="1:9" x14ac:dyDescent="0.25">
      <c r="A41" s="6"/>
      <c r="B41" s="10"/>
      <c r="C41" s="1"/>
      <c r="D41" s="1"/>
      <c r="E41" s="2"/>
      <c r="F41" s="1"/>
      <c r="G41" s="1"/>
      <c r="H41" s="11"/>
      <c r="I41" s="6"/>
    </row>
    <row r="42" spans="1:9" ht="14.4" thickBot="1" x14ac:dyDescent="0.3">
      <c r="A42" s="6"/>
      <c r="B42" s="12"/>
      <c r="C42" s="13"/>
      <c r="D42" s="13"/>
      <c r="E42" s="17"/>
      <c r="F42" s="13"/>
      <c r="G42" s="13"/>
      <c r="H42" s="14"/>
      <c r="I42" s="6"/>
    </row>
    <row r="43" spans="1:9" ht="14.4" thickTop="1" x14ac:dyDescent="0.25">
      <c r="A43" s="6"/>
      <c r="B43" s="6"/>
      <c r="C43" s="6"/>
      <c r="D43" s="6"/>
      <c r="E43" s="15"/>
      <c r="F43" s="6"/>
      <c r="G43" s="6"/>
      <c r="H43" s="6"/>
      <c r="I43" s="6"/>
    </row>
    <row r="44" spans="1:9" x14ac:dyDescent="0.25">
      <c r="A44" s="6"/>
      <c r="B44" s="6"/>
      <c r="C44" s="6"/>
      <c r="D44" s="6"/>
      <c r="E44" s="60"/>
      <c r="F44" s="6"/>
      <c r="G44" s="6"/>
      <c r="H44" s="6"/>
      <c r="I44" s="6"/>
    </row>
    <row r="45" spans="1:9" x14ac:dyDescent="0.25">
      <c r="A45" s="6"/>
      <c r="B45" s="6"/>
      <c r="C45" s="6"/>
      <c r="D45" s="6"/>
      <c r="E45" s="15"/>
      <c r="F45" s="6"/>
      <c r="G45" s="6"/>
      <c r="H45" s="6"/>
      <c r="I45" s="6"/>
    </row>
  </sheetData>
  <conditionalFormatting sqref="K29:N1048576">
    <cfRule type="cellIs" dxfId="101" priority="1" operator="equal">
      <formula>"Untested"</formula>
    </cfRule>
    <cfRule type="containsText" dxfId="100" priority="2" operator="containsText" text="Retest">
      <formula>NOT(ISERROR(SEARCH("Retest",K29)))</formula>
    </cfRule>
    <cfRule type="containsText" dxfId="99" priority="3" operator="containsText" text="fail">
      <formula>NOT(ISERROR(SEARCH("fail",K29)))</formula>
    </cfRule>
  </conditionalFormatting>
  <pageMargins left="0.25" right="0.25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/>
  <dimension ref="A1:H20"/>
  <sheetViews>
    <sheetView showWhiteSpace="0" view="pageLayout" topLeftCell="A7" zoomScaleNormal="100" workbookViewId="0">
      <selection activeCell="B28" sqref="B28"/>
    </sheetView>
  </sheetViews>
  <sheetFormatPr defaultColWidth="8.77734375" defaultRowHeight="13.8" x14ac:dyDescent="0.25"/>
  <cols>
    <col min="1" max="1" width="9.6640625" style="48" customWidth="1"/>
    <col min="2" max="2" width="13.21875" style="48" customWidth="1"/>
    <col min="3" max="3" width="11.6640625" style="48" customWidth="1"/>
    <col min="4" max="7" width="8.77734375" style="48"/>
    <col min="8" max="8" width="17.6640625" style="48" customWidth="1"/>
    <col min="9" max="16384" width="8.77734375" style="5"/>
  </cols>
  <sheetData>
    <row r="1" spans="1:8" ht="30" x14ac:dyDescent="0.5">
      <c r="A1" s="61" t="s">
        <v>12</v>
      </c>
      <c r="B1" s="4"/>
      <c r="C1" s="4"/>
      <c r="D1" s="4"/>
      <c r="E1" s="4"/>
      <c r="F1" s="4"/>
      <c r="G1" s="4"/>
      <c r="H1" s="4"/>
    </row>
    <row r="2" spans="1:8" s="65" customFormat="1" ht="10.050000000000001" customHeight="1" x14ac:dyDescent="0.5">
      <c r="A2" s="63"/>
      <c r="B2" s="64"/>
      <c r="C2" s="64"/>
      <c r="D2" s="64"/>
      <c r="E2" s="64"/>
      <c r="F2" s="64"/>
      <c r="G2" s="64"/>
      <c r="H2" s="64"/>
    </row>
    <row r="3" spans="1:8" x14ac:dyDescent="0.25">
      <c r="A3" s="77" t="s">
        <v>229</v>
      </c>
      <c r="B3" s="77"/>
      <c r="C3" s="82" t="str">
        <f>DocumentProjectName</f>
        <v xml:space="preserve">Project Name </v>
      </c>
      <c r="D3" s="82"/>
      <c r="E3" s="82"/>
    </row>
    <row r="4" spans="1:8" s="51" customFormat="1" x14ac:dyDescent="0.25">
      <c r="A4" s="78" t="s">
        <v>231</v>
      </c>
      <c r="B4" s="78"/>
      <c r="C4" s="82" t="str">
        <f>DocumentCustomerName</f>
        <v>Customer Name</v>
      </c>
      <c r="D4" s="82"/>
      <c r="E4" s="82"/>
      <c r="F4" s="48"/>
      <c r="G4" s="48"/>
      <c r="H4" s="48"/>
    </row>
    <row r="5" spans="1:8" s="51" customFormat="1" x14ac:dyDescent="0.25">
      <c r="A5" s="77" t="s">
        <v>227</v>
      </c>
      <c r="B5" s="77"/>
      <c r="C5" s="82" t="str">
        <f>DocumentCompanyName</f>
        <v xml:space="preserve">Company Name </v>
      </c>
      <c r="D5" s="82"/>
      <c r="E5" s="82"/>
      <c r="F5" s="48"/>
      <c r="G5" s="48"/>
      <c r="H5" s="48"/>
    </row>
    <row r="6" spans="1:8" s="51" customFormat="1" x14ac:dyDescent="0.25">
      <c r="A6" s="79"/>
      <c r="B6" s="79"/>
      <c r="C6" s="80"/>
      <c r="D6" s="80"/>
      <c r="E6" s="80"/>
      <c r="F6" s="48"/>
      <c r="G6" s="48"/>
      <c r="H6" s="48"/>
    </row>
    <row r="7" spans="1:8" x14ac:dyDescent="0.25">
      <c r="A7" s="77" t="s">
        <v>8</v>
      </c>
      <c r="B7" s="77"/>
      <c r="C7" s="83">
        <f>DocumentDate</f>
        <v>42519</v>
      </c>
      <c r="D7" s="83"/>
      <c r="E7" s="83"/>
    </row>
    <row r="8" spans="1:8" x14ac:dyDescent="0.25">
      <c r="A8" s="77" t="s">
        <v>7</v>
      </c>
      <c r="B8" s="77"/>
      <c r="C8" s="82" t="str">
        <f>DocumentStatus</f>
        <v xml:space="preserve">Release </v>
      </c>
      <c r="D8" s="82"/>
      <c r="E8" s="82"/>
    </row>
    <row r="9" spans="1:8" x14ac:dyDescent="0.25">
      <c r="A9" s="77" t="s">
        <v>17</v>
      </c>
      <c r="B9" s="77"/>
      <c r="C9" s="81" t="str">
        <f>DocumentAuthor</f>
        <v>Shane Hoey</v>
      </c>
      <c r="D9" s="81"/>
      <c r="E9" s="81"/>
    </row>
    <row r="12" spans="1:8" ht="30" x14ac:dyDescent="0.5">
      <c r="A12" s="61" t="s">
        <v>35</v>
      </c>
      <c r="B12" s="61"/>
      <c r="C12" s="61"/>
      <c r="D12" s="61"/>
      <c r="E12" s="61"/>
      <c r="F12" s="61"/>
      <c r="G12" s="61"/>
      <c r="H12" s="61"/>
    </row>
    <row r="13" spans="1:8" ht="15.6" x14ac:dyDescent="0.3">
      <c r="A13" s="67" t="s">
        <v>18</v>
      </c>
      <c r="B13" s="67" t="s">
        <v>20</v>
      </c>
      <c r="C13" s="67" t="s">
        <v>19</v>
      </c>
      <c r="D13" s="67" t="s">
        <v>21</v>
      </c>
      <c r="E13" s="66"/>
      <c r="F13" s="66"/>
      <c r="G13" s="66"/>
      <c r="H13" s="66"/>
    </row>
    <row r="14" spans="1:8" x14ac:dyDescent="0.25">
      <c r="B14" s="48" t="s">
        <v>22</v>
      </c>
    </row>
    <row r="18" spans="1:8" ht="30" x14ac:dyDescent="0.5">
      <c r="A18" s="61" t="s">
        <v>13</v>
      </c>
      <c r="B18" s="61"/>
      <c r="C18" s="61"/>
      <c r="D18" s="61"/>
      <c r="E18" s="61"/>
      <c r="F18" s="61"/>
      <c r="G18" s="61"/>
      <c r="H18" s="61"/>
    </row>
    <row r="19" spans="1:8" ht="15.6" x14ac:dyDescent="0.3">
      <c r="A19" s="67" t="s">
        <v>14</v>
      </c>
      <c r="B19" s="67"/>
      <c r="C19" s="67" t="s">
        <v>232</v>
      </c>
      <c r="D19" s="67"/>
      <c r="E19" s="67"/>
      <c r="F19" s="67" t="s">
        <v>15</v>
      </c>
      <c r="G19" s="67"/>
      <c r="H19" s="67"/>
    </row>
    <row r="20" spans="1:8" x14ac:dyDescent="0.25">
      <c r="A20" s="48" t="s">
        <v>4</v>
      </c>
      <c r="C20" s="48" t="s">
        <v>16</v>
      </c>
      <c r="F20" s="62"/>
    </row>
  </sheetData>
  <mergeCells count="14">
    <mergeCell ref="C6:E6"/>
    <mergeCell ref="C9:E9"/>
    <mergeCell ref="A9:B9"/>
    <mergeCell ref="C3:E3"/>
    <mergeCell ref="C4:E4"/>
    <mergeCell ref="C7:E7"/>
    <mergeCell ref="C8:E8"/>
    <mergeCell ref="C5:E5"/>
    <mergeCell ref="A3:B3"/>
    <mergeCell ref="A7:B7"/>
    <mergeCell ref="A8:B8"/>
    <mergeCell ref="A5:B5"/>
    <mergeCell ref="A4:B4"/>
    <mergeCell ref="A6:B6"/>
  </mergeCells>
  <pageMargins left="0.7" right="0.7" top="0.75" bottom="0.75" header="0.3" footer="0.3"/>
  <pageSetup paperSize="9" orientation="portrait" r:id="rId1"/>
  <headerFooter>
    <oddHeader>&amp;L&amp;"+,Regular"&amp;16&amp;A&amp;R&amp;"+,Regular"&amp;16&amp;D</oddHeader>
    <oddFooter>&amp;C&amp;8This work by Shane Hoey is licensed under a Creative Commons Attribution-ShareAlike 4.0 International License.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"/>
  <sheetViews>
    <sheetView view="pageLayout" zoomScaleNormal="100" workbookViewId="0">
      <selection activeCell="A24" sqref="A24:K50"/>
    </sheetView>
  </sheetViews>
  <sheetFormatPr defaultColWidth="8.77734375" defaultRowHeight="13.8" x14ac:dyDescent="0.25"/>
  <cols>
    <col min="1" max="1" width="8.77734375" style="18" customWidth="1"/>
    <col min="2" max="2" width="8.6640625" style="18" customWidth="1"/>
    <col min="3" max="16384" width="8.77734375" style="5"/>
  </cols>
  <sheetData>
    <row r="1" spans="1:10" ht="31.95" customHeight="1" x14ac:dyDescent="0.5">
      <c r="A1" s="61" t="s">
        <v>235</v>
      </c>
      <c r="B1" s="61"/>
      <c r="C1" s="61"/>
      <c r="D1" s="61"/>
      <c r="E1" s="61"/>
      <c r="F1" s="61"/>
      <c r="G1" s="61"/>
      <c r="H1" s="61"/>
      <c r="I1" s="61"/>
      <c r="J1" s="61"/>
    </row>
    <row r="2" spans="1:10" ht="12" customHeight="1" x14ac:dyDescent="0.55000000000000004">
      <c r="A2" s="24"/>
      <c r="B2" s="24"/>
      <c r="C2" s="21"/>
      <c r="D2" s="21"/>
      <c r="E2" s="22"/>
      <c r="F2" s="22"/>
      <c r="G2" s="22"/>
      <c r="H2" s="22"/>
      <c r="I2" s="22"/>
      <c r="J2" s="22"/>
    </row>
    <row r="3" spans="1:10" x14ac:dyDescent="0.25">
      <c r="A3" s="85" t="s">
        <v>36</v>
      </c>
      <c r="B3" s="85"/>
      <c r="C3" s="85" t="s">
        <v>0</v>
      </c>
      <c r="D3" s="85"/>
      <c r="E3" s="85" t="s">
        <v>37</v>
      </c>
      <c r="F3" s="85"/>
      <c r="G3" s="85" t="s">
        <v>1</v>
      </c>
      <c r="H3" s="85"/>
      <c r="I3" s="85" t="s">
        <v>2</v>
      </c>
      <c r="J3" s="85"/>
    </row>
    <row r="4" spans="1:10" x14ac:dyDescent="0.25">
      <c r="A4" s="87">
        <f>COUNTIF('Quick User Acceptance Test'!QuickUserAcceptanceTestResult,"Passed")</f>
        <v>0</v>
      </c>
      <c r="B4" s="87"/>
      <c r="C4" s="87">
        <f>COUNTIF('Quick User Acceptance Test'!QuickUserAcceptanceTestResult,"Untested")</f>
        <v>238</v>
      </c>
      <c r="D4" s="87"/>
      <c r="E4" s="87">
        <f>COUNTIF('Quick User Acceptance Test'!QuickUserAcceptanceTestResult,"Re-test")</f>
        <v>0</v>
      </c>
      <c r="F4" s="87"/>
      <c r="G4" s="87">
        <f>COUNTIF('Quick User Acceptance Test'!QuickUserAcceptanceTestResult,"Failed")</f>
        <v>0</v>
      </c>
      <c r="H4" s="87"/>
      <c r="I4" s="87">
        <f>COUNTIF('Quick User Acceptance Test'!QuickUserAcceptanceTestResult,"N/A")</f>
        <v>0</v>
      </c>
      <c r="J4" s="87"/>
    </row>
    <row r="5" spans="1:10" x14ac:dyDescent="0.25">
      <c r="A5" s="87"/>
      <c r="B5" s="87"/>
      <c r="C5" s="87"/>
      <c r="D5" s="87"/>
      <c r="E5" s="87"/>
      <c r="F5" s="87"/>
      <c r="G5" s="87"/>
      <c r="H5" s="87"/>
      <c r="I5" s="87"/>
      <c r="J5" s="87"/>
    </row>
    <row r="6" spans="1:10" x14ac:dyDescent="0.25">
      <c r="A6" s="87"/>
      <c r="B6" s="87"/>
      <c r="C6" s="87"/>
      <c r="D6" s="87"/>
      <c r="E6" s="87"/>
      <c r="F6" s="87"/>
      <c r="G6" s="87"/>
      <c r="H6" s="87"/>
      <c r="I6" s="87"/>
      <c r="J6" s="87"/>
    </row>
    <row r="7" spans="1:10" x14ac:dyDescent="0.25">
      <c r="A7" s="85" t="s">
        <v>23</v>
      </c>
      <c r="B7" s="85"/>
      <c r="C7" s="25"/>
      <c r="D7" s="25"/>
      <c r="E7" s="25"/>
      <c r="F7" s="25"/>
      <c r="G7" s="25"/>
      <c r="H7" s="25"/>
      <c r="I7" s="25"/>
      <c r="J7" s="25"/>
    </row>
    <row r="8" spans="1:10" x14ac:dyDescent="0.25">
      <c r="A8" s="84">
        <f>SUM(QuickPass+QuickRetest+QuickFailed)</f>
        <v>0</v>
      </c>
      <c r="B8" s="84"/>
      <c r="C8" s="25"/>
      <c r="D8" s="25"/>
      <c r="E8" s="25"/>
      <c r="F8" s="25"/>
      <c r="G8" s="25"/>
      <c r="H8" s="25"/>
      <c r="I8" s="25"/>
      <c r="J8" s="25"/>
    </row>
    <row r="9" spans="1:10" x14ac:dyDescent="0.25">
      <c r="A9" s="84"/>
      <c r="B9" s="84"/>
      <c r="C9" s="25"/>
      <c r="D9" s="25"/>
      <c r="E9" s="25"/>
      <c r="F9" s="25"/>
      <c r="G9" s="25"/>
      <c r="H9" s="25"/>
      <c r="I9" s="25"/>
      <c r="J9" s="25"/>
    </row>
    <row r="10" spans="1:10" x14ac:dyDescent="0.25">
      <c r="A10" s="84"/>
      <c r="B10" s="84"/>
      <c r="C10" s="25"/>
      <c r="D10" s="25"/>
      <c r="E10" s="25"/>
      <c r="F10" s="25"/>
      <c r="G10" s="25"/>
      <c r="H10" s="25"/>
      <c r="I10" s="25"/>
      <c r="J10" s="25"/>
    </row>
    <row r="11" spans="1:10" x14ac:dyDescent="0.25">
      <c r="A11" s="85" t="s">
        <v>25</v>
      </c>
      <c r="B11" s="85"/>
      <c r="C11" s="25"/>
      <c r="D11" s="25"/>
      <c r="E11" s="25"/>
      <c r="F11" s="25"/>
      <c r="G11" s="25"/>
      <c r="H11" s="25"/>
      <c r="I11" s="25"/>
      <c r="J11" s="25"/>
    </row>
    <row r="12" spans="1:10" x14ac:dyDescent="0.25">
      <c r="A12" s="84">
        <f>SUM(QuickUntested+QuickRetest)</f>
        <v>238</v>
      </c>
      <c r="B12" s="84"/>
      <c r="C12" s="25"/>
      <c r="D12" s="25"/>
      <c r="E12" s="25"/>
      <c r="F12" s="25"/>
      <c r="G12" s="25"/>
      <c r="H12" s="25"/>
      <c r="I12" s="25"/>
      <c r="J12" s="25"/>
    </row>
    <row r="13" spans="1:10" x14ac:dyDescent="0.25">
      <c r="A13" s="84"/>
      <c r="B13" s="84"/>
      <c r="C13" s="25"/>
      <c r="D13" s="25"/>
      <c r="E13" s="25"/>
      <c r="F13" s="25"/>
      <c r="G13" s="25"/>
      <c r="H13" s="25"/>
      <c r="I13" s="25"/>
      <c r="J13" s="25"/>
    </row>
    <row r="14" spans="1:10" x14ac:dyDescent="0.25">
      <c r="A14" s="84"/>
      <c r="B14" s="84"/>
      <c r="C14" s="25"/>
      <c r="D14" s="25"/>
      <c r="E14" s="25"/>
      <c r="F14" s="25"/>
      <c r="G14" s="25"/>
      <c r="H14" s="25"/>
      <c r="I14" s="25"/>
      <c r="J14" s="25"/>
    </row>
    <row r="15" spans="1:10" x14ac:dyDescent="0.25">
      <c r="A15" s="85" t="s">
        <v>24</v>
      </c>
      <c r="B15" s="85"/>
      <c r="C15" s="25"/>
      <c r="D15" s="25"/>
      <c r="E15" s="25"/>
      <c r="F15" s="25"/>
      <c r="G15" s="25"/>
      <c r="H15" s="25"/>
      <c r="I15" s="25"/>
      <c r="J15" s="25"/>
    </row>
    <row r="16" spans="1:10" x14ac:dyDescent="0.25">
      <c r="A16" s="86">
        <f>IFERROR(QuickPass/(QuickPass+QuickUntested+QuickRetest+QuickFailed),0)</f>
        <v>0</v>
      </c>
      <c r="B16" s="86"/>
      <c r="C16" s="25"/>
      <c r="D16" s="25"/>
      <c r="E16" s="25"/>
      <c r="F16" s="25"/>
      <c r="G16" s="25"/>
      <c r="H16" s="25"/>
      <c r="I16" s="25"/>
      <c r="J16" s="25"/>
    </row>
    <row r="17" spans="1:12" x14ac:dyDescent="0.25">
      <c r="A17" s="86"/>
      <c r="B17" s="86"/>
      <c r="C17" s="25"/>
      <c r="D17" s="25"/>
      <c r="E17" s="25"/>
      <c r="F17" s="25"/>
      <c r="G17" s="25"/>
      <c r="H17" s="25"/>
      <c r="I17" s="25"/>
      <c r="J17" s="25"/>
    </row>
    <row r="18" spans="1:12" x14ac:dyDescent="0.25">
      <c r="A18" s="86"/>
      <c r="B18" s="86"/>
      <c r="C18" s="25"/>
      <c r="D18" s="25"/>
      <c r="E18" s="25"/>
      <c r="F18" s="25"/>
      <c r="G18" s="25"/>
      <c r="H18" s="25"/>
      <c r="I18" s="25"/>
      <c r="J18" s="25"/>
    </row>
    <row r="19" spans="1:12" x14ac:dyDescent="0.25">
      <c r="A19" s="85" t="s">
        <v>3</v>
      </c>
      <c r="B19" s="85"/>
      <c r="C19" s="25"/>
      <c r="D19" s="25"/>
      <c r="E19" s="25"/>
      <c r="F19" s="25"/>
      <c r="G19" s="25"/>
      <c r="H19" s="25"/>
      <c r="I19" s="25"/>
      <c r="J19" s="25"/>
    </row>
    <row r="20" spans="1:12" x14ac:dyDescent="0.25">
      <c r="A20" s="86">
        <f>IFERROR(QuickFailed/(QuickPass+QuickRetest+QuickFailed),0)</f>
        <v>0</v>
      </c>
      <c r="B20" s="86"/>
      <c r="C20" s="25"/>
      <c r="D20" s="25"/>
      <c r="E20" s="25"/>
      <c r="F20" s="25"/>
      <c r="G20" s="25"/>
      <c r="H20" s="25"/>
      <c r="I20" s="25"/>
      <c r="J20" s="25"/>
    </row>
    <row r="21" spans="1:12" x14ac:dyDescent="0.25">
      <c r="A21" s="86"/>
      <c r="B21" s="86"/>
      <c r="C21" s="25"/>
      <c r="D21" s="25"/>
      <c r="E21" s="25"/>
      <c r="F21" s="25"/>
      <c r="G21" s="25"/>
      <c r="H21" s="25"/>
      <c r="I21" s="25"/>
      <c r="J21" s="25"/>
    </row>
    <row r="22" spans="1:12" x14ac:dyDescent="0.25">
      <c r="A22" s="86"/>
      <c r="B22" s="86"/>
      <c r="C22" s="25"/>
      <c r="D22" s="25"/>
      <c r="E22" s="25"/>
      <c r="F22" s="25"/>
      <c r="G22" s="25"/>
      <c r="H22" s="25"/>
      <c r="I22" s="25"/>
      <c r="J22" s="25"/>
    </row>
    <row r="23" spans="1:12" x14ac:dyDescent="0.25">
      <c r="C23" s="51"/>
      <c r="D23" s="51"/>
      <c r="E23" s="51"/>
      <c r="F23" s="51"/>
      <c r="G23" s="51"/>
      <c r="H23" s="51"/>
      <c r="I23" s="51"/>
      <c r="J23" s="51"/>
      <c r="K23" s="18"/>
      <c r="L23" s="18"/>
    </row>
    <row r="24" spans="1:12" x14ac:dyDescent="0.25">
      <c r="A24" s="5"/>
      <c r="B24" s="5"/>
    </row>
    <row r="25" spans="1:12" x14ac:dyDescent="0.25">
      <c r="A25" s="5"/>
      <c r="B25" s="5"/>
    </row>
    <row r="26" spans="1:12" ht="12" customHeight="1" x14ac:dyDescent="0.25">
      <c r="A26" s="5"/>
      <c r="B26" s="5"/>
    </row>
    <row r="27" spans="1:12" x14ac:dyDescent="0.25">
      <c r="A27" s="5"/>
      <c r="B27" s="5"/>
    </row>
    <row r="28" spans="1:12" ht="13.8" customHeight="1" x14ac:dyDescent="0.25">
      <c r="A28" s="5"/>
      <c r="B28" s="5"/>
    </row>
    <row r="29" spans="1:12" ht="13.8" customHeight="1" x14ac:dyDescent="0.25">
      <c r="A29" s="5"/>
      <c r="B29" s="5"/>
    </row>
    <row r="30" spans="1:12" ht="13.8" customHeight="1" x14ac:dyDescent="0.25">
      <c r="A30" s="5"/>
      <c r="B30" s="5"/>
    </row>
    <row r="31" spans="1:12" x14ac:dyDescent="0.25">
      <c r="A31" s="5"/>
      <c r="B31" s="5"/>
    </row>
    <row r="32" spans="1:12" ht="13.8" customHeight="1" x14ac:dyDescent="0.25">
      <c r="A32" s="5"/>
      <c r="B32" s="5"/>
    </row>
    <row r="33" spans="1:2" ht="13.8" customHeight="1" x14ac:dyDescent="0.25">
      <c r="A33" s="5"/>
      <c r="B33" s="5"/>
    </row>
    <row r="34" spans="1:2" ht="13.8" customHeight="1" x14ac:dyDescent="0.25">
      <c r="A34" s="5"/>
      <c r="B34" s="5"/>
    </row>
    <row r="35" spans="1:2" x14ac:dyDescent="0.25">
      <c r="A35" s="5"/>
      <c r="B35" s="5"/>
    </row>
    <row r="36" spans="1:2" ht="13.8" customHeight="1" x14ac:dyDescent="0.25">
      <c r="A36" s="5"/>
      <c r="B36" s="5"/>
    </row>
    <row r="37" spans="1:2" ht="13.8" customHeight="1" x14ac:dyDescent="0.25">
      <c r="A37" s="5"/>
      <c r="B37" s="5"/>
    </row>
    <row r="38" spans="1:2" ht="13.8" customHeight="1" x14ac:dyDescent="0.25">
      <c r="A38" s="5"/>
      <c r="B38" s="5"/>
    </row>
    <row r="39" spans="1:2" x14ac:dyDescent="0.25">
      <c r="A39" s="5"/>
      <c r="B39" s="5"/>
    </row>
    <row r="40" spans="1:2" ht="13.8" customHeight="1" x14ac:dyDescent="0.25">
      <c r="A40" s="5"/>
      <c r="B40" s="5"/>
    </row>
    <row r="41" spans="1:2" ht="13.8" customHeight="1" x14ac:dyDescent="0.25">
      <c r="A41" s="5"/>
      <c r="B41" s="5"/>
    </row>
    <row r="42" spans="1:2" ht="13.8" customHeight="1" x14ac:dyDescent="0.25">
      <c r="A42" s="5"/>
      <c r="B42" s="5"/>
    </row>
    <row r="43" spans="1:2" x14ac:dyDescent="0.25">
      <c r="A43" s="5"/>
      <c r="B43" s="5"/>
    </row>
    <row r="44" spans="1:2" ht="13.8" customHeight="1" x14ac:dyDescent="0.25">
      <c r="A44" s="5"/>
      <c r="B44" s="5"/>
    </row>
    <row r="45" spans="1:2" ht="13.8" customHeight="1" x14ac:dyDescent="0.25">
      <c r="A45" s="5"/>
      <c r="B45" s="5"/>
    </row>
    <row r="46" spans="1:2" ht="13.8" customHeight="1" x14ac:dyDescent="0.25">
      <c r="A46" s="5"/>
      <c r="B46" s="5"/>
    </row>
    <row r="47" spans="1:2" x14ac:dyDescent="0.25">
      <c r="A47" s="5"/>
      <c r="B47" s="5"/>
    </row>
    <row r="48" spans="1:2" x14ac:dyDescent="0.25">
      <c r="A48" s="5"/>
      <c r="B48" s="5"/>
    </row>
    <row r="49" spans="1:2" x14ac:dyDescent="0.25">
      <c r="A49" s="5"/>
      <c r="B49" s="5"/>
    </row>
    <row r="50" spans="1:2" x14ac:dyDescent="0.25">
      <c r="A50" s="5"/>
      <c r="B50" s="5"/>
    </row>
  </sheetData>
  <mergeCells count="18">
    <mergeCell ref="A16:B18"/>
    <mergeCell ref="A19:B19"/>
    <mergeCell ref="A20:B22"/>
    <mergeCell ref="A7:B7"/>
    <mergeCell ref="A8:B10"/>
    <mergeCell ref="A11:B11"/>
    <mergeCell ref="A12:B14"/>
    <mergeCell ref="A15:B15"/>
    <mergeCell ref="A4:B6"/>
    <mergeCell ref="C4:D6"/>
    <mergeCell ref="E4:F6"/>
    <mergeCell ref="G4:H6"/>
    <mergeCell ref="I4:J6"/>
    <mergeCell ref="A3:B3"/>
    <mergeCell ref="C3:D3"/>
    <mergeCell ref="E3:F3"/>
    <mergeCell ref="G3:H3"/>
    <mergeCell ref="I3:J3"/>
  </mergeCells>
  <pageMargins left="0.7" right="0.7" top="0.75" bottom="0.75" header="0.3" footer="0.3"/>
  <pageSetup paperSize="9" orientation="portrait" r:id="rId1"/>
  <headerFooter>
    <oddHeader>&amp;L&amp;A&amp;R&amp;D</oddHead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6"/>
  <sheetViews>
    <sheetView view="pageLayout" zoomScale="86" zoomScaleNormal="100" zoomScaleSheetLayoutView="100" zoomScalePageLayoutView="86" workbookViewId="0">
      <selection activeCell="D3" sqref="D3"/>
    </sheetView>
  </sheetViews>
  <sheetFormatPr defaultColWidth="8.77734375" defaultRowHeight="13.8" x14ac:dyDescent="0.25"/>
  <cols>
    <col min="1" max="1" width="101" style="29" customWidth="1"/>
    <col min="2" max="3" width="15" style="18" customWidth="1"/>
    <col min="4" max="4" width="36.109375" style="51" customWidth="1"/>
    <col min="5" max="16384" width="8.77734375" style="51"/>
  </cols>
  <sheetData>
    <row r="1" spans="1:4" x14ac:dyDescent="0.25">
      <c r="A1" s="48"/>
      <c r="B1" s="33"/>
      <c r="C1" s="33"/>
    </row>
    <row r="2" spans="1:4" x14ac:dyDescent="0.25">
      <c r="A2" s="58" t="s">
        <v>26</v>
      </c>
      <c r="B2" s="59" t="s">
        <v>111</v>
      </c>
      <c r="C2" s="59" t="s">
        <v>131</v>
      </c>
      <c r="D2" s="58" t="s">
        <v>21</v>
      </c>
    </row>
    <row r="3" spans="1:4" x14ac:dyDescent="0.25">
      <c r="A3" s="47" t="s">
        <v>5</v>
      </c>
      <c r="B3" s="30" t="s">
        <v>0</v>
      </c>
      <c r="C3" s="30" t="s">
        <v>0</v>
      </c>
    </row>
    <row r="4" spans="1:4" x14ac:dyDescent="0.25">
      <c r="A4" s="29" t="s">
        <v>34</v>
      </c>
      <c r="B4" s="30" t="s">
        <v>0</v>
      </c>
      <c r="C4" s="30" t="s">
        <v>0</v>
      </c>
    </row>
    <row r="5" spans="1:4" x14ac:dyDescent="0.25">
      <c r="A5" s="31" t="s">
        <v>109</v>
      </c>
      <c r="B5" s="30" t="s">
        <v>0</v>
      </c>
      <c r="C5" s="30" t="s">
        <v>0</v>
      </c>
    </row>
    <row r="6" spans="1:4" x14ac:dyDescent="0.25">
      <c r="A6" s="31" t="s">
        <v>110</v>
      </c>
      <c r="B6" s="30" t="s">
        <v>0</v>
      </c>
      <c r="C6" s="30" t="s">
        <v>0</v>
      </c>
    </row>
    <row r="7" spans="1:4" x14ac:dyDescent="0.25">
      <c r="A7" s="31" t="s">
        <v>208</v>
      </c>
      <c r="B7" s="30" t="s">
        <v>0</v>
      </c>
      <c r="C7" s="30" t="s">
        <v>0</v>
      </c>
    </row>
    <row r="8" spans="1:4" x14ac:dyDescent="0.25">
      <c r="A8" s="29" t="s">
        <v>234</v>
      </c>
      <c r="B8" s="30" t="s">
        <v>0</v>
      </c>
      <c r="C8" s="30" t="s">
        <v>0</v>
      </c>
    </row>
    <row r="10" spans="1:4" x14ac:dyDescent="0.25">
      <c r="A10" s="58" t="s">
        <v>108</v>
      </c>
      <c r="B10" s="59" t="s">
        <v>111</v>
      </c>
      <c r="C10" s="59" t="s">
        <v>131</v>
      </c>
    </row>
    <row r="11" spans="1:4" x14ac:dyDescent="0.25">
      <c r="A11" s="29" t="s">
        <v>233</v>
      </c>
      <c r="B11" s="30" t="s">
        <v>0</v>
      </c>
      <c r="C11" s="30" t="s">
        <v>0</v>
      </c>
    </row>
    <row r="12" spans="1:4" x14ac:dyDescent="0.25">
      <c r="A12" s="29" t="s">
        <v>41</v>
      </c>
      <c r="B12" s="30" t="s">
        <v>0</v>
      </c>
      <c r="C12" s="30" t="s">
        <v>0</v>
      </c>
    </row>
    <row r="13" spans="1:4" x14ac:dyDescent="0.25">
      <c r="A13" s="47" t="s">
        <v>134</v>
      </c>
      <c r="B13" s="30" t="s">
        <v>0</v>
      </c>
      <c r="C13" s="30" t="s">
        <v>0</v>
      </c>
    </row>
    <row r="14" spans="1:4" x14ac:dyDescent="0.25">
      <c r="A14" s="29" t="s">
        <v>38</v>
      </c>
      <c r="B14" s="30" t="s">
        <v>0</v>
      </c>
      <c r="C14" s="30" t="s">
        <v>0</v>
      </c>
    </row>
    <row r="15" spans="1:4" x14ac:dyDescent="0.25">
      <c r="A15" s="31" t="s">
        <v>39</v>
      </c>
      <c r="B15" s="30" t="s">
        <v>0</v>
      </c>
      <c r="C15" s="30" t="s">
        <v>0</v>
      </c>
    </row>
    <row r="16" spans="1:4" x14ac:dyDescent="0.25">
      <c r="D16" s="18"/>
    </row>
    <row r="17" spans="1:4" x14ac:dyDescent="0.25">
      <c r="A17" s="32" t="s">
        <v>42</v>
      </c>
      <c r="B17" s="52" t="s">
        <v>111</v>
      </c>
      <c r="C17" s="52" t="s">
        <v>131</v>
      </c>
      <c r="D17" s="18"/>
    </row>
    <row r="18" spans="1:4" ht="14.4" x14ac:dyDescent="0.3">
      <c r="A18" s="27" t="s">
        <v>128</v>
      </c>
      <c r="B18" s="30" t="s">
        <v>0</v>
      </c>
      <c r="C18" s="30" t="s">
        <v>0</v>
      </c>
      <c r="D18" s="18"/>
    </row>
    <row r="19" spans="1:4" ht="14.4" x14ac:dyDescent="0.3">
      <c r="A19" s="27" t="s">
        <v>129</v>
      </c>
      <c r="B19" s="30" t="s">
        <v>0</v>
      </c>
      <c r="C19" s="30" t="s">
        <v>0</v>
      </c>
      <c r="D19" s="18"/>
    </row>
    <row r="20" spans="1:4" ht="14.4" x14ac:dyDescent="0.3">
      <c r="A20" s="27" t="s">
        <v>121</v>
      </c>
      <c r="B20" s="30" t="s">
        <v>0</v>
      </c>
      <c r="C20" s="30" t="s">
        <v>0</v>
      </c>
      <c r="D20" s="18"/>
    </row>
    <row r="21" spans="1:4" ht="14.4" x14ac:dyDescent="0.3">
      <c r="A21" s="27" t="s">
        <v>122</v>
      </c>
      <c r="B21" s="30" t="s">
        <v>0</v>
      </c>
      <c r="C21" s="30" t="s">
        <v>0</v>
      </c>
      <c r="D21" s="18"/>
    </row>
    <row r="22" spans="1:4" ht="14.4" x14ac:dyDescent="0.3">
      <c r="A22" s="27" t="s">
        <v>124</v>
      </c>
      <c r="B22" s="30" t="s">
        <v>0</v>
      </c>
      <c r="C22" s="30" t="s">
        <v>0</v>
      </c>
      <c r="D22" s="18"/>
    </row>
    <row r="23" spans="1:4" ht="14.4" x14ac:dyDescent="0.3">
      <c r="A23" s="27"/>
      <c r="B23" s="33"/>
      <c r="C23" s="33"/>
      <c r="D23" s="18"/>
    </row>
    <row r="24" spans="1:4" x14ac:dyDescent="0.25">
      <c r="A24" s="32" t="s">
        <v>43</v>
      </c>
      <c r="B24" s="52" t="s">
        <v>111</v>
      </c>
      <c r="C24" s="52" t="s">
        <v>131</v>
      </c>
      <c r="D24" s="18"/>
    </row>
    <row r="25" spans="1:4" ht="14.4" x14ac:dyDescent="0.3">
      <c r="A25" s="27" t="s">
        <v>135</v>
      </c>
      <c r="B25" s="30" t="s">
        <v>0</v>
      </c>
      <c r="C25" s="30" t="s">
        <v>0</v>
      </c>
      <c r="D25" s="18"/>
    </row>
    <row r="26" spans="1:4" ht="14.4" x14ac:dyDescent="0.3">
      <c r="A26" s="27" t="s">
        <v>130</v>
      </c>
      <c r="B26" s="30" t="s">
        <v>0</v>
      </c>
      <c r="C26" s="30" t="s">
        <v>0</v>
      </c>
      <c r="D26" s="18"/>
    </row>
    <row r="27" spans="1:4" ht="14.4" x14ac:dyDescent="0.3">
      <c r="A27" s="27"/>
      <c r="B27" s="23"/>
      <c r="C27" s="23"/>
      <c r="D27" s="18"/>
    </row>
    <row r="28" spans="1:4" x14ac:dyDescent="0.25">
      <c r="A28" s="32" t="s">
        <v>154</v>
      </c>
      <c r="B28" s="52" t="s">
        <v>111</v>
      </c>
      <c r="C28" s="52" t="s">
        <v>131</v>
      </c>
      <c r="D28" s="18"/>
    </row>
    <row r="29" spans="1:4" ht="14.4" x14ac:dyDescent="0.3">
      <c r="A29" s="27" t="s">
        <v>153</v>
      </c>
      <c r="B29" s="30" t="s">
        <v>0</v>
      </c>
      <c r="C29" s="30" t="s">
        <v>0</v>
      </c>
      <c r="D29" s="18"/>
    </row>
    <row r="30" spans="1:4" ht="14.4" x14ac:dyDescent="0.3">
      <c r="A30" s="37" t="s">
        <v>44</v>
      </c>
      <c r="B30" s="30" t="s">
        <v>0</v>
      </c>
      <c r="C30" s="30" t="s">
        <v>0</v>
      </c>
      <c r="D30" s="18"/>
    </row>
    <row r="31" spans="1:4" ht="14.4" x14ac:dyDescent="0.3">
      <c r="A31" s="27" t="s">
        <v>140</v>
      </c>
      <c r="B31" s="30" t="s">
        <v>0</v>
      </c>
      <c r="C31" s="30" t="s">
        <v>0</v>
      </c>
      <c r="D31" s="18"/>
    </row>
    <row r="32" spans="1:4" ht="14.4" x14ac:dyDescent="0.3">
      <c r="A32" s="37" t="s">
        <v>44</v>
      </c>
      <c r="B32" s="30" t="s">
        <v>0</v>
      </c>
      <c r="C32" s="30" t="s">
        <v>0</v>
      </c>
      <c r="D32" s="18"/>
    </row>
    <row r="33" spans="1:4" ht="15" customHeight="1" x14ac:dyDescent="0.3">
      <c r="A33" s="27" t="s">
        <v>141</v>
      </c>
      <c r="B33" s="30" t="s">
        <v>0</v>
      </c>
      <c r="C33" s="30" t="s">
        <v>0</v>
      </c>
      <c r="D33" s="18"/>
    </row>
    <row r="34" spans="1:4" ht="15" customHeight="1" x14ac:dyDescent="0.3">
      <c r="A34" s="37" t="s">
        <v>44</v>
      </c>
      <c r="B34" s="30" t="s">
        <v>0</v>
      </c>
      <c r="C34" s="30" t="s">
        <v>0</v>
      </c>
      <c r="D34" s="18"/>
    </row>
    <row r="35" spans="1:4" ht="14.4" x14ac:dyDescent="0.3">
      <c r="A35" s="27" t="s">
        <v>142</v>
      </c>
      <c r="B35" s="30" t="s">
        <v>0</v>
      </c>
      <c r="C35" s="30" t="s">
        <v>0</v>
      </c>
      <c r="D35" s="18"/>
    </row>
    <row r="36" spans="1:4" ht="14.4" x14ac:dyDescent="0.3">
      <c r="A36" s="37" t="s">
        <v>44</v>
      </c>
      <c r="B36" s="30" t="s">
        <v>0</v>
      </c>
      <c r="C36" s="30" t="s">
        <v>0</v>
      </c>
      <c r="D36" s="18"/>
    </row>
    <row r="37" spans="1:4" ht="14.4" x14ac:dyDescent="0.3">
      <c r="A37" s="27" t="s">
        <v>143</v>
      </c>
      <c r="B37" s="30" t="s">
        <v>0</v>
      </c>
      <c r="C37" s="30" t="s">
        <v>0</v>
      </c>
      <c r="D37" s="18"/>
    </row>
    <row r="38" spans="1:4" ht="14.4" x14ac:dyDescent="0.3">
      <c r="A38" s="37" t="s">
        <v>44</v>
      </c>
      <c r="B38" s="30" t="s">
        <v>0</v>
      </c>
      <c r="C38" s="30" t="s">
        <v>0</v>
      </c>
      <c r="D38" s="18"/>
    </row>
    <row r="39" spans="1:4" ht="14.4" x14ac:dyDescent="0.3">
      <c r="A39" s="27" t="s">
        <v>144</v>
      </c>
      <c r="B39" s="30" t="s">
        <v>0</v>
      </c>
      <c r="C39" s="30" t="s">
        <v>0</v>
      </c>
      <c r="D39" s="18"/>
    </row>
    <row r="40" spans="1:4" ht="14.4" x14ac:dyDescent="0.3">
      <c r="A40" s="37" t="s">
        <v>44</v>
      </c>
      <c r="B40" s="30" t="s">
        <v>0</v>
      </c>
      <c r="C40" s="30" t="s">
        <v>0</v>
      </c>
      <c r="D40" s="18"/>
    </row>
    <row r="41" spans="1:4" ht="14.4" x14ac:dyDescent="0.3">
      <c r="A41" s="27" t="s">
        <v>132</v>
      </c>
      <c r="B41" s="30" t="s">
        <v>0</v>
      </c>
      <c r="C41" s="30" t="s">
        <v>0</v>
      </c>
      <c r="D41" s="18"/>
    </row>
    <row r="42" spans="1:4" ht="14.4" x14ac:dyDescent="0.3">
      <c r="A42" s="37" t="s">
        <v>44</v>
      </c>
      <c r="B42" s="30" t="s">
        <v>0</v>
      </c>
      <c r="C42" s="30" t="s">
        <v>0</v>
      </c>
      <c r="D42" s="18"/>
    </row>
    <row r="43" spans="1:4" ht="14.4" x14ac:dyDescent="0.3">
      <c r="A43" s="27" t="s">
        <v>133</v>
      </c>
      <c r="B43" s="30" t="s">
        <v>0</v>
      </c>
      <c r="C43" s="30" t="s">
        <v>0</v>
      </c>
      <c r="D43" s="18"/>
    </row>
    <row r="44" spans="1:4" ht="14.4" x14ac:dyDescent="0.3">
      <c r="A44" s="37" t="s">
        <v>44</v>
      </c>
      <c r="B44" s="30" t="s">
        <v>0</v>
      </c>
      <c r="C44" s="30" t="s">
        <v>0</v>
      </c>
      <c r="D44" s="18"/>
    </row>
    <row r="45" spans="1:4" ht="14.4" x14ac:dyDescent="0.3">
      <c r="A45" s="27"/>
      <c r="B45" s="23"/>
      <c r="C45" s="23"/>
      <c r="D45" s="18"/>
    </row>
    <row r="46" spans="1:4" x14ac:dyDescent="0.25">
      <c r="A46" s="32" t="s">
        <v>45</v>
      </c>
      <c r="B46" s="52" t="s">
        <v>111</v>
      </c>
      <c r="C46" s="52" t="s">
        <v>131</v>
      </c>
      <c r="D46" s="18"/>
    </row>
    <row r="47" spans="1:4" ht="14.4" x14ac:dyDescent="0.3">
      <c r="A47" s="27" t="s">
        <v>205</v>
      </c>
      <c r="B47" s="30" t="s">
        <v>0</v>
      </c>
      <c r="C47" s="30" t="s">
        <v>0</v>
      </c>
      <c r="D47" s="18"/>
    </row>
    <row r="48" spans="1:4" ht="14.4" x14ac:dyDescent="0.3">
      <c r="A48" s="27" t="s">
        <v>46</v>
      </c>
      <c r="B48" s="30" t="s">
        <v>0</v>
      </c>
      <c r="C48" s="30" t="s">
        <v>0</v>
      </c>
      <c r="D48" s="18"/>
    </row>
    <row r="49" spans="1:4" ht="14.4" x14ac:dyDescent="0.3">
      <c r="A49" s="27" t="s">
        <v>49</v>
      </c>
      <c r="B49" s="30" t="s">
        <v>0</v>
      </c>
      <c r="C49" s="30" t="s">
        <v>0</v>
      </c>
      <c r="D49" s="18"/>
    </row>
    <row r="50" spans="1:4" ht="14.4" x14ac:dyDescent="0.3">
      <c r="A50" s="27" t="s">
        <v>50</v>
      </c>
      <c r="B50" s="30" t="s">
        <v>0</v>
      </c>
      <c r="C50" s="30" t="s">
        <v>0</v>
      </c>
      <c r="D50" s="18"/>
    </row>
    <row r="51" spans="1:4" ht="14.4" x14ac:dyDescent="0.3">
      <c r="A51" s="27" t="s">
        <v>239</v>
      </c>
      <c r="B51" s="30" t="s">
        <v>0</v>
      </c>
      <c r="C51" s="30" t="s">
        <v>0</v>
      </c>
      <c r="D51" s="18"/>
    </row>
    <row r="52" spans="1:4" ht="14.4" x14ac:dyDescent="0.3">
      <c r="A52" s="27" t="s">
        <v>51</v>
      </c>
      <c r="B52" s="30" t="s">
        <v>0</v>
      </c>
      <c r="C52" s="30" t="s">
        <v>0</v>
      </c>
      <c r="D52" s="18"/>
    </row>
    <row r="53" spans="1:4" ht="14.4" x14ac:dyDescent="0.3">
      <c r="A53" s="27" t="s">
        <v>53</v>
      </c>
      <c r="B53" s="30" t="s">
        <v>0</v>
      </c>
      <c r="C53" s="30" t="s">
        <v>0</v>
      </c>
      <c r="D53" s="18"/>
    </row>
    <row r="54" spans="1:4" ht="14.4" x14ac:dyDescent="0.3">
      <c r="A54" s="38" t="s">
        <v>157</v>
      </c>
      <c r="B54" s="30" t="s">
        <v>0</v>
      </c>
      <c r="C54" s="30" t="s">
        <v>0</v>
      </c>
      <c r="D54" s="18"/>
    </row>
    <row r="55" spans="1:4" ht="14.4" x14ac:dyDescent="0.3">
      <c r="A55" s="38" t="s">
        <v>158</v>
      </c>
      <c r="B55" s="30" t="s">
        <v>0</v>
      </c>
      <c r="C55" s="30" t="s">
        <v>0</v>
      </c>
      <c r="D55" s="18"/>
    </row>
    <row r="56" spans="1:4" ht="14.4" x14ac:dyDescent="0.3">
      <c r="A56" s="38" t="s">
        <v>159</v>
      </c>
      <c r="B56" s="30" t="s">
        <v>0</v>
      </c>
      <c r="C56" s="30" t="s">
        <v>0</v>
      </c>
      <c r="D56" s="18"/>
    </row>
    <row r="57" spans="1:4" ht="14.4" x14ac:dyDescent="0.3">
      <c r="A57" s="27" t="s">
        <v>240</v>
      </c>
      <c r="B57" s="30" t="s">
        <v>0</v>
      </c>
      <c r="C57" s="30" t="s">
        <v>0</v>
      </c>
      <c r="D57" s="18"/>
    </row>
    <row r="58" spans="1:4" ht="14.4" x14ac:dyDescent="0.3">
      <c r="A58" s="37" t="s">
        <v>160</v>
      </c>
      <c r="B58" s="30" t="s">
        <v>0</v>
      </c>
      <c r="C58" s="30" t="s">
        <v>0</v>
      </c>
      <c r="D58" s="18"/>
    </row>
    <row r="59" spans="1:4" ht="14.4" x14ac:dyDescent="0.3">
      <c r="A59" s="37" t="s">
        <v>161</v>
      </c>
      <c r="B59" s="30" t="s">
        <v>0</v>
      </c>
      <c r="C59" s="30" t="s">
        <v>0</v>
      </c>
      <c r="D59" s="18"/>
    </row>
    <row r="60" spans="1:4" ht="14.4" x14ac:dyDescent="0.3">
      <c r="A60" s="27" t="s">
        <v>54</v>
      </c>
      <c r="B60" s="30" t="s">
        <v>0</v>
      </c>
      <c r="C60" s="30" t="s">
        <v>0</v>
      </c>
      <c r="D60" s="18"/>
    </row>
    <row r="61" spans="1:4" ht="14.4" x14ac:dyDescent="0.3">
      <c r="A61" s="37" t="s">
        <v>52</v>
      </c>
      <c r="B61" s="30" t="s">
        <v>0</v>
      </c>
      <c r="C61" s="30" t="s">
        <v>0</v>
      </c>
      <c r="D61" s="18"/>
    </row>
    <row r="62" spans="1:4" ht="14.4" x14ac:dyDescent="0.3">
      <c r="A62" s="37" t="s">
        <v>146</v>
      </c>
      <c r="B62" s="30" t="s">
        <v>0</v>
      </c>
      <c r="C62" s="30" t="s">
        <v>0</v>
      </c>
      <c r="D62" s="18"/>
    </row>
    <row r="63" spans="1:4" ht="14.4" x14ac:dyDescent="0.3">
      <c r="A63" s="38" t="s">
        <v>55</v>
      </c>
      <c r="B63" s="30" t="s">
        <v>0</v>
      </c>
      <c r="C63" s="30" t="s">
        <v>0</v>
      </c>
      <c r="D63" s="18"/>
    </row>
    <row r="64" spans="1:4" ht="14.4" x14ac:dyDescent="0.3">
      <c r="A64" s="27" t="s">
        <v>162</v>
      </c>
      <c r="B64" s="30" t="s">
        <v>0</v>
      </c>
      <c r="C64" s="30" t="s">
        <v>0</v>
      </c>
      <c r="D64" s="18"/>
    </row>
    <row r="65" spans="1:4" ht="14.4" x14ac:dyDescent="0.3">
      <c r="A65" s="27" t="s">
        <v>241</v>
      </c>
      <c r="B65" s="30" t="s">
        <v>0</v>
      </c>
      <c r="C65" s="30" t="s">
        <v>0</v>
      </c>
      <c r="D65" s="18"/>
    </row>
    <row r="66" spans="1:4" ht="14.4" x14ac:dyDescent="0.3">
      <c r="A66" s="27" t="s">
        <v>242</v>
      </c>
      <c r="B66" s="30" t="s">
        <v>0</v>
      </c>
      <c r="C66" s="30" t="s">
        <v>0</v>
      </c>
      <c r="D66" s="18"/>
    </row>
    <row r="67" spans="1:4" ht="14.4" x14ac:dyDescent="0.3">
      <c r="A67" s="27" t="s">
        <v>243</v>
      </c>
      <c r="B67" s="30" t="s">
        <v>0</v>
      </c>
      <c r="C67" s="30" t="s">
        <v>0</v>
      </c>
      <c r="D67" s="18"/>
    </row>
    <row r="68" spans="1:4" ht="14.4" x14ac:dyDescent="0.3">
      <c r="A68" s="27" t="s">
        <v>56</v>
      </c>
      <c r="B68" s="30" t="s">
        <v>0</v>
      </c>
      <c r="C68" s="30" t="s">
        <v>0</v>
      </c>
      <c r="D68" s="18"/>
    </row>
    <row r="69" spans="1:4" ht="14.4" x14ac:dyDescent="0.3">
      <c r="A69" s="27" t="s">
        <v>57</v>
      </c>
      <c r="B69" s="30" t="s">
        <v>0</v>
      </c>
      <c r="C69" s="30" t="s">
        <v>0</v>
      </c>
      <c r="D69" s="18"/>
    </row>
    <row r="70" spans="1:4" ht="14.4" x14ac:dyDescent="0.3">
      <c r="A70" s="27" t="s">
        <v>58</v>
      </c>
      <c r="B70" s="30" t="s">
        <v>0</v>
      </c>
      <c r="C70" s="30" t="s">
        <v>0</v>
      </c>
      <c r="D70" s="18"/>
    </row>
    <row r="71" spans="1:4" ht="14.4" x14ac:dyDescent="0.3">
      <c r="A71" s="27" t="s">
        <v>164</v>
      </c>
      <c r="B71" s="30" t="s">
        <v>0</v>
      </c>
      <c r="C71" s="30" t="s">
        <v>0</v>
      </c>
      <c r="D71" s="18"/>
    </row>
    <row r="72" spans="1:4" ht="14.4" x14ac:dyDescent="0.3">
      <c r="A72" s="27" t="s">
        <v>166</v>
      </c>
      <c r="B72" s="30" t="s">
        <v>0</v>
      </c>
      <c r="C72" s="30" t="s">
        <v>0</v>
      </c>
      <c r="D72" s="18"/>
    </row>
    <row r="73" spans="1:4" ht="14.4" x14ac:dyDescent="0.3">
      <c r="A73" s="38" t="s">
        <v>61</v>
      </c>
      <c r="B73" s="30" t="s">
        <v>0</v>
      </c>
      <c r="C73" s="30" t="s">
        <v>0</v>
      </c>
      <c r="D73" s="18"/>
    </row>
    <row r="74" spans="1:4" ht="14.4" x14ac:dyDescent="0.3">
      <c r="A74" s="38" t="s">
        <v>62</v>
      </c>
      <c r="B74" s="30" t="s">
        <v>0</v>
      </c>
      <c r="C74" s="30" t="s">
        <v>0</v>
      </c>
      <c r="D74" s="18"/>
    </row>
    <row r="75" spans="1:4" ht="14.4" x14ac:dyDescent="0.3">
      <c r="A75" s="38" t="s">
        <v>63</v>
      </c>
      <c r="B75" s="30" t="s">
        <v>0</v>
      </c>
      <c r="C75" s="30" t="s">
        <v>0</v>
      </c>
      <c r="D75" s="18"/>
    </row>
    <row r="76" spans="1:4" ht="14.4" x14ac:dyDescent="0.3">
      <c r="A76" s="38" t="s">
        <v>244</v>
      </c>
      <c r="B76" s="30" t="s">
        <v>0</v>
      </c>
      <c r="C76" s="30" t="s">
        <v>0</v>
      </c>
      <c r="D76" s="18"/>
    </row>
    <row r="77" spans="1:4" ht="14.4" x14ac:dyDescent="0.3">
      <c r="A77" s="37" t="s">
        <v>59</v>
      </c>
      <c r="B77" s="30" t="s">
        <v>0</v>
      </c>
      <c r="C77" s="30" t="s">
        <v>0</v>
      </c>
      <c r="D77" s="18"/>
    </row>
    <row r="78" spans="1:4" ht="14.4" x14ac:dyDescent="0.3">
      <c r="A78" s="27" t="s">
        <v>64</v>
      </c>
      <c r="B78" s="30" t="s">
        <v>0</v>
      </c>
      <c r="C78" s="30" t="s">
        <v>0</v>
      </c>
      <c r="D78" s="18"/>
    </row>
    <row r="79" spans="1:4" ht="14.4" x14ac:dyDescent="0.3">
      <c r="A79" s="27" t="s">
        <v>65</v>
      </c>
      <c r="B79" s="30" t="s">
        <v>0</v>
      </c>
      <c r="C79" s="30" t="s">
        <v>0</v>
      </c>
      <c r="D79" s="18"/>
    </row>
    <row r="80" spans="1:4" ht="14.4" x14ac:dyDescent="0.3">
      <c r="A80" s="27" t="s">
        <v>66</v>
      </c>
      <c r="B80" s="30" t="s">
        <v>0</v>
      </c>
      <c r="C80" s="30" t="s">
        <v>0</v>
      </c>
      <c r="D80" s="18"/>
    </row>
    <row r="81" spans="1:4" x14ac:dyDescent="0.25">
      <c r="A81" s="51"/>
      <c r="B81" s="51"/>
      <c r="C81" s="51"/>
      <c r="D81" s="18"/>
    </row>
    <row r="82" spans="1:4" x14ac:dyDescent="0.25">
      <c r="A82" s="32" t="s">
        <v>156</v>
      </c>
      <c r="B82" s="52" t="s">
        <v>111</v>
      </c>
      <c r="C82" s="52" t="s">
        <v>131</v>
      </c>
      <c r="D82" s="18"/>
    </row>
    <row r="83" spans="1:4" ht="14.4" x14ac:dyDescent="0.3">
      <c r="A83" s="27" t="s">
        <v>48</v>
      </c>
      <c r="B83" s="30" t="s">
        <v>0</v>
      </c>
      <c r="C83" s="30" t="s">
        <v>0</v>
      </c>
      <c r="D83" s="18"/>
    </row>
    <row r="84" spans="1:4" ht="14.4" x14ac:dyDescent="0.3">
      <c r="A84" s="27" t="s">
        <v>155</v>
      </c>
      <c r="B84" s="30" t="s">
        <v>0</v>
      </c>
      <c r="C84" s="30" t="s">
        <v>0</v>
      </c>
      <c r="D84" s="18"/>
    </row>
    <row r="85" spans="1:4" ht="14.4" x14ac:dyDescent="0.3">
      <c r="A85" s="27" t="s">
        <v>147</v>
      </c>
      <c r="B85" s="30" t="s">
        <v>0</v>
      </c>
      <c r="C85" s="30" t="s">
        <v>0</v>
      </c>
      <c r="D85" s="18"/>
    </row>
    <row r="86" spans="1:4" ht="14.4" x14ac:dyDescent="0.3">
      <c r="A86" s="27"/>
      <c r="B86" s="28"/>
      <c r="C86" s="28"/>
      <c r="D86" s="18"/>
    </row>
    <row r="87" spans="1:4" ht="14.4" x14ac:dyDescent="0.3">
      <c r="A87" s="27"/>
      <c r="B87" s="23"/>
      <c r="C87" s="23"/>
      <c r="D87" s="18"/>
    </row>
    <row r="88" spans="1:4" x14ac:dyDescent="0.25">
      <c r="A88" s="32" t="s">
        <v>211</v>
      </c>
      <c r="B88" s="52" t="s">
        <v>111</v>
      </c>
      <c r="C88" s="52" t="s">
        <v>131</v>
      </c>
      <c r="D88" s="18"/>
    </row>
    <row r="89" spans="1:4" ht="14.4" x14ac:dyDescent="0.3">
      <c r="A89" s="27" t="s">
        <v>210</v>
      </c>
      <c r="B89" s="30" t="s">
        <v>0</v>
      </c>
      <c r="C89" s="30" t="s">
        <v>0</v>
      </c>
      <c r="D89" s="18"/>
    </row>
    <row r="90" spans="1:4" ht="14.4" x14ac:dyDescent="0.3">
      <c r="A90" s="27" t="s">
        <v>186</v>
      </c>
      <c r="B90" s="30" t="s">
        <v>0</v>
      </c>
      <c r="C90" s="30" t="s">
        <v>0</v>
      </c>
      <c r="D90" s="18"/>
    </row>
    <row r="91" spans="1:4" ht="14.4" x14ac:dyDescent="0.3">
      <c r="A91" s="27" t="s">
        <v>188</v>
      </c>
      <c r="B91" s="30" t="s">
        <v>0</v>
      </c>
      <c r="C91" s="30" t="s">
        <v>0</v>
      </c>
      <c r="D91" s="18"/>
    </row>
    <row r="92" spans="1:4" ht="14.4" x14ac:dyDescent="0.3">
      <c r="A92" s="27" t="s">
        <v>189</v>
      </c>
      <c r="B92" s="30" t="s">
        <v>0</v>
      </c>
      <c r="C92" s="30" t="s">
        <v>0</v>
      </c>
      <c r="D92" s="18"/>
    </row>
    <row r="93" spans="1:4" ht="14.4" x14ac:dyDescent="0.3">
      <c r="A93" s="27" t="s">
        <v>196</v>
      </c>
      <c r="B93" s="30" t="s">
        <v>0</v>
      </c>
      <c r="C93" s="30" t="s">
        <v>0</v>
      </c>
      <c r="D93" s="18"/>
    </row>
    <row r="94" spans="1:4" ht="14.4" x14ac:dyDescent="0.3">
      <c r="A94" s="27" t="s">
        <v>195</v>
      </c>
      <c r="B94" s="30" t="s">
        <v>0</v>
      </c>
      <c r="C94" s="30" t="s">
        <v>0</v>
      </c>
      <c r="D94" s="18"/>
    </row>
    <row r="95" spans="1:4" ht="14.4" x14ac:dyDescent="0.3">
      <c r="A95" s="27" t="s">
        <v>183</v>
      </c>
      <c r="B95" s="30" t="s">
        <v>0</v>
      </c>
      <c r="C95" s="30" t="s">
        <v>0</v>
      </c>
      <c r="D95" s="18"/>
    </row>
    <row r="96" spans="1:4" ht="14.4" x14ac:dyDescent="0.3">
      <c r="A96" s="27" t="s">
        <v>197</v>
      </c>
      <c r="B96" s="30" t="s">
        <v>0</v>
      </c>
      <c r="C96" s="30" t="s">
        <v>0</v>
      </c>
      <c r="D96" s="18"/>
    </row>
    <row r="97" spans="1:4" ht="14.4" x14ac:dyDescent="0.3">
      <c r="A97" s="27" t="s">
        <v>198</v>
      </c>
      <c r="B97" s="30" t="s">
        <v>0</v>
      </c>
      <c r="C97" s="30" t="s">
        <v>0</v>
      </c>
      <c r="D97" s="18"/>
    </row>
    <row r="98" spans="1:4" ht="14.4" x14ac:dyDescent="0.3">
      <c r="A98" s="27" t="s">
        <v>199</v>
      </c>
      <c r="B98" s="30" t="s">
        <v>0</v>
      </c>
      <c r="C98" s="30" t="s">
        <v>0</v>
      </c>
      <c r="D98" s="18"/>
    </row>
    <row r="99" spans="1:4" ht="14.4" x14ac:dyDescent="0.3">
      <c r="A99" s="27" t="s">
        <v>184</v>
      </c>
      <c r="B99" s="30" t="s">
        <v>0</v>
      </c>
      <c r="C99" s="30" t="s">
        <v>0</v>
      </c>
      <c r="D99" s="18"/>
    </row>
    <row r="100" spans="1:4" ht="14.4" x14ac:dyDescent="0.3">
      <c r="A100" s="27" t="s">
        <v>185</v>
      </c>
      <c r="B100" s="30" t="s">
        <v>0</v>
      </c>
      <c r="C100" s="30" t="s">
        <v>0</v>
      </c>
      <c r="D100" s="18"/>
    </row>
    <row r="101" spans="1:4" ht="14.4" x14ac:dyDescent="0.3">
      <c r="A101" s="27" t="s">
        <v>200</v>
      </c>
      <c r="B101" s="30" t="s">
        <v>0</v>
      </c>
      <c r="C101" s="30" t="s">
        <v>0</v>
      </c>
      <c r="D101" s="18"/>
    </row>
    <row r="102" spans="1:4" ht="14.4" x14ac:dyDescent="0.3">
      <c r="A102" s="27"/>
      <c r="B102" s="30"/>
      <c r="C102" s="30"/>
      <c r="D102" s="18"/>
    </row>
    <row r="103" spans="1:4" x14ac:dyDescent="0.25">
      <c r="A103" s="32" t="s">
        <v>91</v>
      </c>
      <c r="B103" s="52" t="s">
        <v>111</v>
      </c>
      <c r="C103" s="52" t="s">
        <v>131</v>
      </c>
      <c r="D103" s="18"/>
    </row>
    <row r="104" spans="1:4" ht="14.4" x14ac:dyDescent="0.3">
      <c r="A104" s="27" t="s">
        <v>92</v>
      </c>
      <c r="B104" s="30" t="s">
        <v>0</v>
      </c>
      <c r="C104" s="30" t="s">
        <v>0</v>
      </c>
      <c r="D104" s="18"/>
    </row>
    <row r="105" spans="1:4" ht="14.4" x14ac:dyDescent="0.3">
      <c r="A105" s="27" t="s">
        <v>202</v>
      </c>
      <c r="B105" s="30" t="s">
        <v>0</v>
      </c>
      <c r="C105" s="30" t="s">
        <v>0</v>
      </c>
      <c r="D105" s="18"/>
    </row>
    <row r="106" spans="1:4" ht="14.4" x14ac:dyDescent="0.3">
      <c r="A106" s="37" t="s">
        <v>237</v>
      </c>
      <c r="B106" s="30" t="s">
        <v>0</v>
      </c>
      <c r="C106" s="30" t="s">
        <v>0</v>
      </c>
      <c r="D106" s="18"/>
    </row>
    <row r="107" spans="1:4" ht="14.4" x14ac:dyDescent="0.3">
      <c r="A107" s="37" t="s">
        <v>44</v>
      </c>
      <c r="B107" s="30" t="s">
        <v>0</v>
      </c>
      <c r="C107" s="30" t="s">
        <v>0</v>
      </c>
      <c r="D107" s="18"/>
    </row>
    <row r="108" spans="1:4" ht="14.4" x14ac:dyDescent="0.3">
      <c r="A108" s="27" t="s">
        <v>250</v>
      </c>
      <c r="B108" s="30" t="s">
        <v>0</v>
      </c>
      <c r="C108" s="30" t="s">
        <v>0</v>
      </c>
      <c r="D108" s="18"/>
    </row>
    <row r="109" spans="1:4" ht="14.4" x14ac:dyDescent="0.3">
      <c r="A109" s="37" t="s">
        <v>95</v>
      </c>
      <c r="B109" s="30" t="s">
        <v>0</v>
      </c>
      <c r="C109" s="30" t="s">
        <v>0</v>
      </c>
      <c r="D109" s="18"/>
    </row>
    <row r="110" spans="1:4" ht="14.4" x14ac:dyDescent="0.3">
      <c r="A110" s="38" t="s">
        <v>96</v>
      </c>
      <c r="B110" s="30" t="s">
        <v>0</v>
      </c>
      <c r="C110" s="30" t="s">
        <v>0</v>
      </c>
      <c r="D110" s="18"/>
    </row>
    <row r="111" spans="1:4" ht="14.4" x14ac:dyDescent="0.3">
      <c r="A111" s="37" t="s">
        <v>97</v>
      </c>
      <c r="B111" s="30" t="s">
        <v>0</v>
      </c>
      <c r="C111" s="30" t="s">
        <v>0</v>
      </c>
      <c r="D111" s="18"/>
    </row>
    <row r="112" spans="1:4" ht="14.4" x14ac:dyDescent="0.3">
      <c r="A112" s="37" t="s">
        <v>212</v>
      </c>
      <c r="B112" s="30" t="s">
        <v>0</v>
      </c>
      <c r="C112" s="30" t="s">
        <v>0</v>
      </c>
      <c r="D112" s="18"/>
    </row>
    <row r="113" spans="1:4" ht="14.4" x14ac:dyDescent="0.3">
      <c r="A113" s="37" t="s">
        <v>213</v>
      </c>
      <c r="B113" s="30" t="s">
        <v>0</v>
      </c>
      <c r="C113" s="30" t="s">
        <v>0</v>
      </c>
      <c r="D113" s="18"/>
    </row>
    <row r="114" spans="1:4" ht="14.4" x14ac:dyDescent="0.3">
      <c r="A114" s="37" t="s">
        <v>214</v>
      </c>
      <c r="B114" s="30" t="s">
        <v>0</v>
      </c>
      <c r="C114" s="30" t="s">
        <v>0</v>
      </c>
      <c r="D114" s="18"/>
    </row>
    <row r="115" spans="1:4" ht="14.4" x14ac:dyDescent="0.3">
      <c r="A115" s="37" t="s">
        <v>251</v>
      </c>
      <c r="B115" s="30" t="s">
        <v>0</v>
      </c>
      <c r="C115" s="30" t="s">
        <v>0</v>
      </c>
      <c r="D115" s="18"/>
    </row>
    <row r="116" spans="1:4" ht="14.4" x14ac:dyDescent="0.3">
      <c r="A116" s="37" t="s">
        <v>246</v>
      </c>
      <c r="B116" s="30" t="s">
        <v>0</v>
      </c>
      <c r="C116" s="30" t="s">
        <v>0</v>
      </c>
      <c r="D116" s="18"/>
    </row>
    <row r="117" spans="1:4" ht="14.4" x14ac:dyDescent="0.3">
      <c r="A117" s="37" t="s">
        <v>217</v>
      </c>
      <c r="B117" s="30" t="s">
        <v>0</v>
      </c>
      <c r="C117" s="30" t="s">
        <v>0</v>
      </c>
      <c r="D117" s="18"/>
    </row>
    <row r="118" spans="1:4" ht="14.4" x14ac:dyDescent="0.3">
      <c r="A118" s="37" t="s">
        <v>98</v>
      </c>
      <c r="B118" s="30" t="s">
        <v>0</v>
      </c>
      <c r="C118" s="30" t="s">
        <v>0</v>
      </c>
      <c r="D118" s="18"/>
    </row>
    <row r="119" spans="1:4" ht="14.4" x14ac:dyDescent="0.3">
      <c r="A119" s="37" t="s">
        <v>99</v>
      </c>
      <c r="B119" s="30" t="s">
        <v>0</v>
      </c>
      <c r="C119" s="30" t="s">
        <v>0</v>
      </c>
      <c r="D119" s="18"/>
    </row>
    <row r="120" spans="1:4" ht="14.4" x14ac:dyDescent="0.3">
      <c r="A120" s="37" t="s">
        <v>100</v>
      </c>
      <c r="B120" s="30" t="s">
        <v>0</v>
      </c>
      <c r="C120" s="30" t="s">
        <v>0</v>
      </c>
      <c r="D120" s="18"/>
    </row>
    <row r="121" spans="1:4" ht="14.4" x14ac:dyDescent="0.3">
      <c r="A121" s="37" t="s">
        <v>247</v>
      </c>
      <c r="B121" s="30" t="s">
        <v>0</v>
      </c>
      <c r="C121" s="30" t="s">
        <v>0</v>
      </c>
      <c r="D121" s="18"/>
    </row>
    <row r="122" spans="1:4" ht="14.4" x14ac:dyDescent="0.3">
      <c r="A122" s="37" t="s">
        <v>101</v>
      </c>
      <c r="B122" s="30" t="s">
        <v>0</v>
      </c>
      <c r="C122" s="30" t="s">
        <v>0</v>
      </c>
      <c r="D122" s="18"/>
    </row>
    <row r="123" spans="1:4" ht="14.4" x14ac:dyDescent="0.3">
      <c r="A123" s="37" t="s">
        <v>104</v>
      </c>
      <c r="B123" s="30" t="s">
        <v>0</v>
      </c>
      <c r="C123" s="30" t="s">
        <v>0</v>
      </c>
      <c r="D123" s="18"/>
    </row>
    <row r="124" spans="1:4" ht="14.4" x14ac:dyDescent="0.3">
      <c r="A124" s="38"/>
      <c r="B124" s="23"/>
      <c r="C124" s="23"/>
      <c r="D124" s="18"/>
    </row>
    <row r="125" spans="1:4" x14ac:dyDescent="0.25">
      <c r="A125" s="32" t="s">
        <v>107</v>
      </c>
      <c r="B125" s="52" t="s">
        <v>111</v>
      </c>
      <c r="C125" s="52" t="s">
        <v>131</v>
      </c>
      <c r="D125" s="18"/>
    </row>
    <row r="126" spans="1:4" ht="14.4" x14ac:dyDescent="0.3">
      <c r="A126" s="38" t="s">
        <v>238</v>
      </c>
      <c r="B126" s="30" t="s">
        <v>0</v>
      </c>
      <c r="C126" s="30" t="s">
        <v>0</v>
      </c>
      <c r="D126" s="18"/>
    </row>
    <row r="127" spans="1:4" ht="14.4" x14ac:dyDescent="0.3">
      <c r="A127" s="27" t="s">
        <v>177</v>
      </c>
      <c r="B127" s="30" t="s">
        <v>0</v>
      </c>
      <c r="C127" s="30" t="s">
        <v>0</v>
      </c>
      <c r="D127" s="18"/>
    </row>
    <row r="128" spans="1:4" ht="14.4" x14ac:dyDescent="0.3">
      <c r="A128" s="27" t="s">
        <v>168</v>
      </c>
      <c r="B128" s="30" t="s">
        <v>0</v>
      </c>
      <c r="C128" s="30" t="s">
        <v>0</v>
      </c>
      <c r="D128" s="18"/>
    </row>
    <row r="129" spans="1:4" ht="14.4" x14ac:dyDescent="0.3">
      <c r="A129" s="37" t="s">
        <v>44</v>
      </c>
      <c r="B129" s="30" t="s">
        <v>0</v>
      </c>
      <c r="C129" s="30" t="s">
        <v>0</v>
      </c>
      <c r="D129" s="18"/>
    </row>
    <row r="130" spans="1:4" ht="14.4" x14ac:dyDescent="0.3">
      <c r="A130" s="27" t="s">
        <v>171</v>
      </c>
      <c r="B130" s="30" t="s">
        <v>0</v>
      </c>
      <c r="C130" s="30" t="s">
        <v>0</v>
      </c>
      <c r="D130" s="18"/>
    </row>
    <row r="131" spans="1:4" ht="14.4" x14ac:dyDescent="0.3">
      <c r="A131" s="37" t="s">
        <v>44</v>
      </c>
      <c r="B131" s="30" t="s">
        <v>0</v>
      </c>
      <c r="C131" s="30" t="s">
        <v>0</v>
      </c>
      <c r="D131" s="18"/>
    </row>
    <row r="132" spans="1:4" ht="14.4" x14ac:dyDescent="0.3">
      <c r="A132" s="27" t="s">
        <v>172</v>
      </c>
      <c r="B132" s="30" t="s">
        <v>0</v>
      </c>
      <c r="C132" s="30" t="s">
        <v>0</v>
      </c>
      <c r="D132" s="18"/>
    </row>
    <row r="133" spans="1:4" ht="14.4" x14ac:dyDescent="0.3">
      <c r="A133" s="37" t="s">
        <v>44</v>
      </c>
      <c r="B133" s="30" t="s">
        <v>0</v>
      </c>
      <c r="C133" s="30" t="s">
        <v>0</v>
      </c>
      <c r="D133" s="18"/>
    </row>
    <row r="134" spans="1:4" ht="14.4" x14ac:dyDescent="0.3">
      <c r="A134" s="27" t="s">
        <v>173</v>
      </c>
      <c r="B134" s="30" t="s">
        <v>0</v>
      </c>
      <c r="C134" s="30" t="s">
        <v>0</v>
      </c>
      <c r="D134" s="18"/>
    </row>
    <row r="135" spans="1:4" ht="14.4" x14ac:dyDescent="0.3">
      <c r="A135" s="37" t="s">
        <v>44</v>
      </c>
      <c r="B135" s="30" t="s">
        <v>0</v>
      </c>
      <c r="C135" s="30" t="s">
        <v>0</v>
      </c>
      <c r="D135" s="18"/>
    </row>
    <row r="136" spans="1:4" ht="14.4" x14ac:dyDescent="0.3">
      <c r="A136" s="27" t="s">
        <v>174</v>
      </c>
      <c r="B136" s="30" t="s">
        <v>0</v>
      </c>
      <c r="C136" s="30" t="s">
        <v>0</v>
      </c>
      <c r="D136" s="18"/>
    </row>
    <row r="137" spans="1:4" ht="14.4" x14ac:dyDescent="0.3">
      <c r="A137" s="37" t="s">
        <v>44</v>
      </c>
      <c r="B137" s="30" t="s">
        <v>0</v>
      </c>
      <c r="C137" s="30" t="s">
        <v>0</v>
      </c>
      <c r="D137" s="18"/>
    </row>
    <row r="138" spans="1:4" ht="14.4" x14ac:dyDescent="0.3">
      <c r="A138" s="37" t="s">
        <v>182</v>
      </c>
      <c r="B138" s="30" t="s">
        <v>0</v>
      </c>
      <c r="C138" s="30" t="s">
        <v>0</v>
      </c>
      <c r="D138" s="18"/>
    </row>
    <row r="139" spans="1:4" ht="14.4" x14ac:dyDescent="0.3">
      <c r="A139" s="27" t="s">
        <v>175</v>
      </c>
      <c r="B139" s="30" t="s">
        <v>0</v>
      </c>
      <c r="C139" s="30" t="s">
        <v>0</v>
      </c>
      <c r="D139" s="18"/>
    </row>
    <row r="140" spans="1:4" ht="14.4" x14ac:dyDescent="0.3">
      <c r="A140" s="37" t="s">
        <v>44</v>
      </c>
      <c r="B140" s="30" t="s">
        <v>0</v>
      </c>
      <c r="C140" s="30" t="s">
        <v>0</v>
      </c>
      <c r="D140" s="18"/>
    </row>
    <row r="141" spans="1:4" x14ac:dyDescent="0.25">
      <c r="D141" s="18"/>
    </row>
    <row r="142" spans="1:4" x14ac:dyDescent="0.25">
      <c r="D142" s="18"/>
    </row>
    <row r="143" spans="1:4" x14ac:dyDescent="0.25">
      <c r="D143" s="18"/>
    </row>
    <row r="144" spans="1:4" x14ac:dyDescent="0.25">
      <c r="D144" s="18"/>
    </row>
    <row r="145" spans="4:4" x14ac:dyDescent="0.25">
      <c r="D145" s="18"/>
    </row>
    <row r="146" spans="4:4" x14ac:dyDescent="0.25">
      <c r="D146" s="18"/>
    </row>
    <row r="147" spans="4:4" x14ac:dyDescent="0.25">
      <c r="D147" s="18"/>
    </row>
    <row r="148" spans="4:4" x14ac:dyDescent="0.25">
      <c r="D148" s="18"/>
    </row>
    <row r="149" spans="4:4" x14ac:dyDescent="0.25">
      <c r="D149" s="18"/>
    </row>
    <row r="150" spans="4:4" x14ac:dyDescent="0.25">
      <c r="D150" s="18"/>
    </row>
    <row r="151" spans="4:4" x14ac:dyDescent="0.25">
      <c r="D151" s="18"/>
    </row>
    <row r="152" spans="4:4" x14ac:dyDescent="0.25">
      <c r="D152" s="18"/>
    </row>
    <row r="153" spans="4:4" x14ac:dyDescent="0.25">
      <c r="D153" s="18"/>
    </row>
    <row r="154" spans="4:4" x14ac:dyDescent="0.25">
      <c r="D154" s="18"/>
    </row>
    <row r="155" spans="4:4" x14ac:dyDescent="0.25">
      <c r="D155" s="18"/>
    </row>
    <row r="156" spans="4:4" x14ac:dyDescent="0.25">
      <c r="D156" s="18"/>
    </row>
  </sheetData>
  <conditionalFormatting sqref="B29:C44 B16:D16 B23:D23 B1:C1 B110:D114 B3:C9 B11:C15 D17:D22 B18:C22 D24:D56 B47:C80 B83:C85 B89:C101 B104:C109 D58:D109 B115:C123 D115:D156 B126:C1048576">
    <cfRule type="cellIs" dxfId="98" priority="67" operator="equal">
      <formula>"Untested"</formula>
    </cfRule>
    <cfRule type="containsText" dxfId="97" priority="68" operator="containsText" text="Re-test">
      <formula>NOT(ISERROR(SEARCH("Re-test",B1)))</formula>
    </cfRule>
    <cfRule type="containsText" dxfId="96" priority="69" operator="containsText" text="fail">
      <formula>NOT(ISERROR(SEARCH("fail",B1)))</formula>
    </cfRule>
  </conditionalFormatting>
  <conditionalFormatting sqref="B27:C27 B138:C140 B124:C124 B45:C45 B86:C87">
    <cfRule type="containsText" dxfId="95" priority="64" operator="containsText" text="untested">
      <formula>NOT(ISERROR(SEARCH("untested",B27)))</formula>
    </cfRule>
    <cfRule type="containsText" dxfId="94" priority="65" operator="containsText" text="Retest">
      <formula>NOT(ISERROR(SEARCH("Retest",B27)))</formula>
    </cfRule>
    <cfRule type="containsText" dxfId="93" priority="66" operator="containsText" text="Fail">
      <formula>NOT(ISERROR(SEARCH("Fail",B27)))</formula>
    </cfRule>
  </conditionalFormatting>
  <conditionalFormatting sqref="B134:C135">
    <cfRule type="cellIs" dxfId="92" priority="49" operator="equal">
      <formula>"Untested"</formula>
    </cfRule>
    <cfRule type="containsText" dxfId="91" priority="50" operator="containsText" text="Re-test">
      <formula>NOT(ISERROR(SEARCH("Re-test",B134)))</formula>
    </cfRule>
    <cfRule type="containsText" dxfId="90" priority="51" operator="containsText" text="fail">
      <formula>NOT(ISERROR(SEARCH("fail",B134)))</formula>
    </cfRule>
  </conditionalFormatting>
  <conditionalFormatting sqref="D57">
    <cfRule type="cellIs" dxfId="89" priority="58" operator="equal">
      <formula>"Untested"</formula>
    </cfRule>
    <cfRule type="containsText" dxfId="88" priority="59" operator="containsText" text="Re-test">
      <formula>NOT(ISERROR(SEARCH("Re-test",D57)))</formula>
    </cfRule>
    <cfRule type="containsText" dxfId="87" priority="60" operator="containsText" text="fail">
      <formula>NOT(ISERROR(SEARCH("fail",D57)))</formula>
    </cfRule>
  </conditionalFormatting>
  <conditionalFormatting sqref="B136:C138">
    <cfRule type="cellIs" dxfId="86" priority="46" operator="equal">
      <formula>"Untested"</formula>
    </cfRule>
    <cfRule type="containsText" dxfId="85" priority="47" operator="containsText" text="Re-test">
      <formula>NOT(ISERROR(SEARCH("Re-test",B136)))</formula>
    </cfRule>
    <cfRule type="containsText" dxfId="84" priority="48" operator="containsText" text="fail">
      <formula>NOT(ISERROR(SEARCH("fail",B136)))</formula>
    </cfRule>
  </conditionalFormatting>
  <conditionalFormatting sqref="B133:C133">
    <cfRule type="cellIs" dxfId="83" priority="55" operator="equal">
      <formula>"Untested"</formula>
    </cfRule>
    <cfRule type="containsText" dxfId="82" priority="56" operator="containsText" text="Re-test">
      <formula>NOT(ISERROR(SEARCH("Re-test",B133)))</formula>
    </cfRule>
    <cfRule type="containsText" dxfId="81" priority="57" operator="containsText" text="fail">
      <formula>NOT(ISERROR(SEARCH("fail",B133)))</formula>
    </cfRule>
  </conditionalFormatting>
  <conditionalFormatting sqref="B139:C140">
    <cfRule type="cellIs" dxfId="80" priority="43" operator="equal">
      <formula>"Untested"</formula>
    </cfRule>
    <cfRule type="containsText" dxfId="79" priority="44" operator="containsText" text="Re-test">
      <formula>NOT(ISERROR(SEARCH("Re-test",B139)))</formula>
    </cfRule>
    <cfRule type="containsText" dxfId="78" priority="45" operator="containsText" text="fail">
      <formula>NOT(ISERROR(SEARCH("fail",B139)))</formula>
    </cfRule>
  </conditionalFormatting>
  <conditionalFormatting sqref="B25:C26">
    <cfRule type="cellIs" dxfId="77" priority="22" operator="equal">
      <formula>"Untested"</formula>
    </cfRule>
    <cfRule type="containsText" dxfId="76" priority="23" operator="containsText" text="Re-test">
      <formula>NOT(ISERROR(SEARCH("Re-test",B25)))</formula>
    </cfRule>
    <cfRule type="containsText" dxfId="75" priority="24" operator="containsText" text="fail">
      <formula>NOT(ISERROR(SEARCH("fail",B25)))</formula>
    </cfRule>
  </conditionalFormatting>
  <conditionalFormatting sqref="B102:C102">
    <cfRule type="cellIs" dxfId="74" priority="7" operator="equal">
      <formula>"Untested"</formula>
    </cfRule>
    <cfRule type="containsText" dxfId="73" priority="8" operator="containsText" text="Re-test">
      <formula>NOT(ISERROR(SEARCH("Re-test",B102)))</formula>
    </cfRule>
    <cfRule type="containsText" dxfId="72" priority="9" operator="containsText" text="fail">
      <formula>NOT(ISERROR(SEARCH("fail",B102)))</formula>
    </cfRule>
  </conditionalFormatting>
  <dataValidations disablePrompts="1" count="2">
    <dataValidation type="list" errorStyle="warning" allowBlank="1" errorTitle="Warning:" error="Setting a value other than teh drop dwn will not include then results in the overview page_x000a_" sqref="B1:C80 B82:C1048576">
      <formula1>"Passed,Untested,Re-test,Failed,N/A"</formula1>
    </dataValidation>
    <dataValidation type="list" errorStyle="warning" allowBlank="1" showErrorMessage="1" errorTitle="Warning:" error="Setting a value other than teh drop dwn will not include then results in the overview page_x000a_" sqref="D16:D156">
      <formula1>"Passed,Untested,Re-test,Failed,N/A"</formula1>
    </dataValidation>
  </dataValidations>
  <pageMargins left="0.7" right="0.7" top="0.75" bottom="0.75" header="0.3" footer="0.3"/>
  <pageSetup paperSize="9" scale="75" orientation="landscape" r:id="rId1"/>
  <headerFooter>
    <oddHeader>&amp;L&amp;16&amp;K08+000&amp;A&amp;R&amp;16&amp;K08+000&amp;D</oddHeader>
  </headerFooter>
  <rowBreaks count="3" manualBreakCount="3">
    <brk id="45" max="2" man="1"/>
    <brk id="81" max="2" man="1"/>
    <brk id="124" max="2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8"/>
  <sheetViews>
    <sheetView view="pageLayout" zoomScaleNormal="100" workbookViewId="0">
      <selection activeCell="A30" sqref="A30"/>
    </sheetView>
  </sheetViews>
  <sheetFormatPr defaultColWidth="8.77734375" defaultRowHeight="13.8" x14ac:dyDescent="0.25"/>
  <cols>
    <col min="1" max="1" width="8.77734375" style="18" customWidth="1"/>
    <col min="2" max="2" width="8.6640625" style="18" customWidth="1"/>
    <col min="3" max="16384" width="8.77734375" style="51"/>
  </cols>
  <sheetData>
    <row r="2" spans="1:10" ht="30" x14ac:dyDescent="0.5">
      <c r="A2" s="61" t="s">
        <v>236</v>
      </c>
      <c r="B2" s="61"/>
      <c r="C2" s="61"/>
      <c r="D2" s="61"/>
      <c r="E2" s="61"/>
      <c r="F2" s="61"/>
      <c r="G2" s="61"/>
      <c r="H2" s="61"/>
      <c r="I2" s="61"/>
      <c r="J2" s="61"/>
    </row>
    <row r="3" spans="1:10" ht="12" customHeight="1" x14ac:dyDescent="0.55000000000000004">
      <c r="A3" s="24"/>
      <c r="B3" s="24"/>
      <c r="C3" s="21"/>
      <c r="D3" s="21"/>
      <c r="E3" s="22"/>
      <c r="F3" s="22"/>
      <c r="G3" s="22"/>
      <c r="H3" s="22"/>
      <c r="I3" s="22"/>
      <c r="J3" s="22"/>
    </row>
    <row r="4" spans="1:10" x14ac:dyDescent="0.25">
      <c r="A4" s="85" t="s">
        <v>36</v>
      </c>
      <c r="B4" s="85"/>
      <c r="C4" s="85" t="s">
        <v>0</v>
      </c>
      <c r="D4" s="85"/>
      <c r="E4" s="85" t="s">
        <v>37</v>
      </c>
      <c r="F4" s="85"/>
      <c r="G4" s="85" t="s">
        <v>1</v>
      </c>
      <c r="H4" s="85"/>
      <c r="I4" s="85" t="s">
        <v>2</v>
      </c>
      <c r="J4" s="85"/>
    </row>
    <row r="5" spans="1:10" x14ac:dyDescent="0.25">
      <c r="A5" s="87">
        <f>COUNTIF(DetailedUserAcceptanceTestResult,"Passed")</f>
        <v>0</v>
      </c>
      <c r="B5" s="87"/>
      <c r="C5" s="87">
        <f>COUNTIF(DetailedUserAcceptanceTestResult,"Untested")</f>
        <v>420</v>
      </c>
      <c r="D5" s="87"/>
      <c r="E5" s="87">
        <f>COUNTIF(DetailedUserAcceptanceTestResult,"Re-test")</f>
        <v>0</v>
      </c>
      <c r="F5" s="87"/>
      <c r="G5" s="87">
        <f>COUNTIF(DetailedUserAcceptanceTestResult,"Failed")</f>
        <v>0</v>
      </c>
      <c r="H5" s="87"/>
      <c r="I5" s="87">
        <f>COUNTIF(DetailedUserAcceptanceTestResult,"N/A")</f>
        <v>0</v>
      </c>
      <c r="J5" s="87"/>
    </row>
    <row r="6" spans="1:10" x14ac:dyDescent="0.25">
      <c r="A6" s="87"/>
      <c r="B6" s="87"/>
      <c r="C6" s="87"/>
      <c r="D6" s="87"/>
      <c r="E6" s="87"/>
      <c r="F6" s="87"/>
      <c r="G6" s="87"/>
      <c r="H6" s="87"/>
      <c r="I6" s="87"/>
      <c r="J6" s="87"/>
    </row>
    <row r="7" spans="1:10" x14ac:dyDescent="0.25">
      <c r="A7" s="87"/>
      <c r="B7" s="87"/>
      <c r="C7" s="87"/>
      <c r="D7" s="87"/>
      <c r="E7" s="87"/>
      <c r="F7" s="87"/>
      <c r="G7" s="87"/>
      <c r="H7" s="87"/>
      <c r="I7" s="87"/>
      <c r="J7" s="87"/>
    </row>
    <row r="8" spans="1:10" x14ac:dyDescent="0.25">
      <c r="A8" s="85" t="s">
        <v>23</v>
      </c>
      <c r="B8" s="85"/>
      <c r="C8" s="25"/>
      <c r="D8" s="25"/>
      <c r="E8" s="25"/>
      <c r="F8" s="25"/>
      <c r="G8" s="25"/>
      <c r="H8" s="25"/>
      <c r="I8" s="25"/>
      <c r="J8" s="25"/>
    </row>
    <row r="9" spans="1:10" x14ac:dyDescent="0.25">
      <c r="A9" s="84">
        <f>SUM(DetailedPass+DetailedRetest+DetailedFailed)</f>
        <v>0</v>
      </c>
      <c r="B9" s="84"/>
      <c r="C9" s="25"/>
      <c r="D9" s="25"/>
      <c r="E9" s="25"/>
      <c r="F9" s="25"/>
      <c r="G9" s="25"/>
      <c r="H9" s="25"/>
      <c r="I9" s="25"/>
      <c r="J9" s="25"/>
    </row>
    <row r="10" spans="1:10" x14ac:dyDescent="0.25">
      <c r="A10" s="84"/>
      <c r="B10" s="84"/>
      <c r="C10" s="25"/>
      <c r="D10" s="25"/>
      <c r="E10" s="25"/>
      <c r="F10" s="25"/>
      <c r="G10" s="25"/>
      <c r="H10" s="25"/>
      <c r="I10" s="25"/>
      <c r="J10" s="25"/>
    </row>
    <row r="11" spans="1:10" x14ac:dyDescent="0.25">
      <c r="A11" s="84"/>
      <c r="B11" s="84"/>
      <c r="C11" s="25"/>
      <c r="D11" s="25"/>
      <c r="E11" s="25"/>
      <c r="F11" s="25"/>
      <c r="G11" s="25"/>
      <c r="H11" s="25"/>
      <c r="I11" s="25"/>
      <c r="J11" s="25"/>
    </row>
    <row r="12" spans="1:10" x14ac:dyDescent="0.25">
      <c r="A12" s="85" t="s">
        <v>25</v>
      </c>
      <c r="B12" s="85"/>
      <c r="C12" s="25"/>
      <c r="D12" s="25"/>
      <c r="E12" s="25"/>
      <c r="F12" s="25"/>
      <c r="G12" s="25"/>
      <c r="H12" s="25"/>
      <c r="I12" s="25"/>
      <c r="J12" s="25"/>
    </row>
    <row r="13" spans="1:10" x14ac:dyDescent="0.25">
      <c r="A13" s="84">
        <f>SUM(DetailedUntested+DetailedRetest)</f>
        <v>420</v>
      </c>
      <c r="B13" s="84"/>
      <c r="C13" s="25"/>
      <c r="D13" s="25"/>
      <c r="E13" s="25"/>
      <c r="F13" s="25"/>
      <c r="G13" s="25"/>
      <c r="H13" s="25"/>
      <c r="I13" s="25"/>
      <c r="J13" s="25"/>
    </row>
    <row r="14" spans="1:10" x14ac:dyDescent="0.25">
      <c r="A14" s="84"/>
      <c r="B14" s="84"/>
      <c r="C14" s="25"/>
      <c r="D14" s="25"/>
      <c r="E14" s="25"/>
      <c r="F14" s="25"/>
      <c r="G14" s="25"/>
      <c r="H14" s="25"/>
      <c r="I14" s="25"/>
      <c r="J14" s="25"/>
    </row>
    <row r="15" spans="1:10" x14ac:dyDescent="0.25">
      <c r="A15" s="84"/>
      <c r="B15" s="84"/>
      <c r="C15" s="25"/>
      <c r="D15" s="25"/>
      <c r="E15" s="25"/>
      <c r="F15" s="25"/>
      <c r="G15" s="25"/>
      <c r="H15" s="25"/>
      <c r="I15" s="25"/>
      <c r="J15" s="25"/>
    </row>
    <row r="16" spans="1:10" x14ac:dyDescent="0.25">
      <c r="A16" s="85" t="s">
        <v>24</v>
      </c>
      <c r="B16" s="85"/>
      <c r="C16" s="25"/>
      <c r="D16" s="25"/>
      <c r="E16" s="25"/>
      <c r="F16" s="25"/>
      <c r="G16" s="25"/>
      <c r="H16" s="25"/>
      <c r="I16" s="25"/>
      <c r="J16" s="25"/>
    </row>
    <row r="17" spans="1:10" x14ac:dyDescent="0.25">
      <c r="A17" s="86">
        <f>IFERROR(DetailedPass/(DetailedPass+DetailedUntested+DetailedRetest+DetailedFailed),0)</f>
        <v>0</v>
      </c>
      <c r="B17" s="86"/>
      <c r="C17" s="25"/>
      <c r="D17" s="25"/>
      <c r="E17" s="25"/>
      <c r="F17" s="25"/>
      <c r="G17" s="25"/>
      <c r="H17" s="25"/>
      <c r="I17" s="25"/>
      <c r="J17" s="25"/>
    </row>
    <row r="18" spans="1:10" x14ac:dyDescent="0.25">
      <c r="A18" s="86"/>
      <c r="B18" s="86"/>
      <c r="C18" s="25"/>
      <c r="D18" s="25"/>
      <c r="E18" s="25"/>
      <c r="F18" s="25"/>
      <c r="G18" s="25"/>
      <c r="H18" s="25"/>
      <c r="I18" s="25"/>
      <c r="J18" s="25"/>
    </row>
    <row r="19" spans="1:10" x14ac:dyDescent="0.25">
      <c r="A19" s="86"/>
      <c r="B19" s="86"/>
      <c r="C19" s="25"/>
      <c r="D19" s="25"/>
      <c r="E19" s="25"/>
      <c r="F19" s="25"/>
      <c r="G19" s="25"/>
      <c r="H19" s="25"/>
      <c r="I19" s="25"/>
      <c r="J19" s="25"/>
    </row>
    <row r="20" spans="1:10" x14ac:dyDescent="0.25">
      <c r="A20" s="85" t="s">
        <v>3</v>
      </c>
      <c r="B20" s="85"/>
      <c r="C20" s="25"/>
      <c r="D20" s="25"/>
      <c r="E20" s="25"/>
      <c r="F20" s="25"/>
      <c r="G20" s="25"/>
      <c r="H20" s="25"/>
      <c r="I20" s="25"/>
      <c r="J20" s="25"/>
    </row>
    <row r="21" spans="1:10" x14ac:dyDescent="0.25">
      <c r="A21" s="86">
        <f>IFERROR(DetailedFailed/(DetailedPass+DetailedRetest+DetailedFailed),0)</f>
        <v>0</v>
      </c>
      <c r="B21" s="86"/>
      <c r="C21" s="25"/>
      <c r="D21" s="25"/>
      <c r="E21" s="25"/>
      <c r="F21" s="25"/>
      <c r="G21" s="25"/>
      <c r="H21" s="25"/>
      <c r="I21" s="25"/>
      <c r="J21" s="25"/>
    </row>
    <row r="22" spans="1:10" x14ac:dyDescent="0.25">
      <c r="A22" s="86"/>
      <c r="B22" s="86"/>
      <c r="C22" s="25"/>
      <c r="D22" s="25"/>
      <c r="E22" s="25"/>
      <c r="F22" s="25"/>
      <c r="G22" s="25"/>
      <c r="H22" s="25"/>
      <c r="I22" s="25"/>
      <c r="J22" s="25"/>
    </row>
    <row r="23" spans="1:10" x14ac:dyDescent="0.25">
      <c r="A23" s="86"/>
      <c r="B23" s="86"/>
      <c r="C23" s="25"/>
      <c r="D23" s="25"/>
      <c r="E23" s="25"/>
      <c r="F23" s="25"/>
      <c r="G23" s="25"/>
      <c r="H23" s="25"/>
      <c r="I23" s="25"/>
      <c r="J23" s="25"/>
    </row>
    <row r="28" spans="1:10" ht="30" x14ac:dyDescent="0.5">
      <c r="A28" s="61" t="s">
        <v>236</v>
      </c>
      <c r="B28" s="61"/>
      <c r="C28" s="61"/>
      <c r="D28" s="61"/>
      <c r="E28" s="61"/>
      <c r="F28" s="61"/>
      <c r="G28" s="61"/>
      <c r="H28" s="61"/>
      <c r="I28" s="61"/>
      <c r="J28" s="61"/>
    </row>
  </sheetData>
  <mergeCells count="18">
    <mergeCell ref="A20:B20"/>
    <mergeCell ref="A21:B23"/>
    <mergeCell ref="A8:B8"/>
    <mergeCell ref="A9:B11"/>
    <mergeCell ref="A12:B12"/>
    <mergeCell ref="A13:B15"/>
    <mergeCell ref="A16:B16"/>
    <mergeCell ref="A17:B19"/>
    <mergeCell ref="I4:J4"/>
    <mergeCell ref="A5:B7"/>
    <mergeCell ref="C5:D7"/>
    <mergeCell ref="E5:F7"/>
    <mergeCell ref="G5:H7"/>
    <mergeCell ref="I5:J7"/>
    <mergeCell ref="A4:B4"/>
    <mergeCell ref="C4:D4"/>
    <mergeCell ref="E4:F4"/>
    <mergeCell ref="G4:H4"/>
  </mergeCells>
  <pageMargins left="0.7" right="0.7" top="0.75" bottom="0.75" header="0.3" footer="0.3"/>
  <pageSetup paperSize="9" orientation="portrait" r:id="rId1"/>
  <headerFooter>
    <oddHeader>&amp;L&amp;A&amp;R&amp;D</oddHead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0"/>
  <sheetViews>
    <sheetView view="pageLayout" zoomScale="86" zoomScaleNormal="100" zoomScalePageLayoutView="86" workbookViewId="0">
      <selection activeCell="A5" sqref="A5"/>
    </sheetView>
  </sheetViews>
  <sheetFormatPr defaultColWidth="8.77734375" defaultRowHeight="13.8" x14ac:dyDescent="0.25"/>
  <cols>
    <col min="1" max="1" width="101" style="29" customWidth="1"/>
    <col min="2" max="3" width="15" style="18" customWidth="1"/>
    <col min="4" max="16384" width="8.77734375" style="5"/>
  </cols>
  <sheetData>
    <row r="1" spans="1:3" x14ac:dyDescent="0.25">
      <c r="A1" s="48"/>
      <c r="B1" s="33"/>
      <c r="C1" s="33"/>
    </row>
    <row r="2" spans="1:3" x14ac:dyDescent="0.25">
      <c r="A2" s="58" t="s">
        <v>26</v>
      </c>
      <c r="B2" s="59" t="s">
        <v>111</v>
      </c>
      <c r="C2" s="59" t="s">
        <v>131</v>
      </c>
    </row>
    <row r="3" spans="1:3" x14ac:dyDescent="0.25">
      <c r="A3" s="29" t="s">
        <v>27</v>
      </c>
      <c r="B3" s="30" t="s">
        <v>0</v>
      </c>
      <c r="C3" s="30" t="s">
        <v>0</v>
      </c>
    </row>
    <row r="4" spans="1:3" x14ac:dyDescent="0.25">
      <c r="A4" s="29" t="s">
        <v>28</v>
      </c>
      <c r="B4" s="30" t="s">
        <v>0</v>
      </c>
      <c r="C4" s="30" t="s">
        <v>0</v>
      </c>
    </row>
    <row r="5" spans="1:3" x14ac:dyDescent="0.25">
      <c r="A5" s="47" t="s">
        <v>5</v>
      </c>
      <c r="B5" s="30" t="s">
        <v>0</v>
      </c>
      <c r="C5" s="30" t="s">
        <v>0</v>
      </c>
    </row>
    <row r="6" spans="1:3" x14ac:dyDescent="0.25">
      <c r="A6" s="29" t="s">
        <v>34</v>
      </c>
      <c r="B6" s="30" t="s">
        <v>0</v>
      </c>
      <c r="C6" s="30" t="s">
        <v>0</v>
      </c>
    </row>
    <row r="7" spans="1:3" s="44" customFormat="1" x14ac:dyDescent="0.25">
      <c r="A7" s="31" t="s">
        <v>109</v>
      </c>
      <c r="B7" s="30" t="s">
        <v>0</v>
      </c>
      <c r="C7" s="30" t="s">
        <v>0</v>
      </c>
    </row>
    <row r="8" spans="1:3" s="44" customFormat="1" x14ac:dyDescent="0.25">
      <c r="A8" s="31" t="s">
        <v>110</v>
      </c>
      <c r="B8" s="30" t="s">
        <v>0</v>
      </c>
      <c r="C8" s="30" t="s">
        <v>0</v>
      </c>
    </row>
    <row r="9" spans="1:3" s="44" customFormat="1" x14ac:dyDescent="0.25">
      <c r="A9" s="31" t="s">
        <v>208</v>
      </c>
      <c r="B9" s="30" t="s">
        <v>0</v>
      </c>
      <c r="C9" s="30" t="s">
        <v>0</v>
      </c>
    </row>
    <row r="10" spans="1:3" x14ac:dyDescent="0.25">
      <c r="A10" s="29" t="s">
        <v>29</v>
      </c>
      <c r="B10" s="30" t="s">
        <v>0</v>
      </c>
      <c r="C10" s="30" t="s">
        <v>0</v>
      </c>
    </row>
    <row r="11" spans="1:3" x14ac:dyDescent="0.25">
      <c r="A11" s="29" t="s">
        <v>30</v>
      </c>
      <c r="B11" s="30" t="s">
        <v>0</v>
      </c>
      <c r="C11" s="30" t="s">
        <v>0</v>
      </c>
    </row>
    <row r="12" spans="1:3" x14ac:dyDescent="0.25">
      <c r="A12" s="29" t="s">
        <v>31</v>
      </c>
      <c r="B12" s="30" t="s">
        <v>0</v>
      </c>
      <c r="C12" s="30" t="s">
        <v>0</v>
      </c>
    </row>
    <row r="13" spans="1:3" x14ac:dyDescent="0.25">
      <c r="A13" s="29" t="s">
        <v>32</v>
      </c>
      <c r="B13" s="30" t="s">
        <v>0</v>
      </c>
      <c r="C13" s="30" t="s">
        <v>0</v>
      </c>
    </row>
    <row r="14" spans="1:3" x14ac:dyDescent="0.25">
      <c r="A14" s="29" t="s">
        <v>33</v>
      </c>
      <c r="B14" s="30" t="s">
        <v>0</v>
      </c>
      <c r="C14" s="30" t="s">
        <v>0</v>
      </c>
    </row>
    <row r="15" spans="1:3" x14ac:dyDescent="0.25">
      <c r="A15" s="29" t="s">
        <v>209</v>
      </c>
      <c r="B15" s="30" t="s">
        <v>0</v>
      </c>
      <c r="C15" s="30" t="s">
        <v>0</v>
      </c>
    </row>
    <row r="17" spans="1:4" x14ac:dyDescent="0.25">
      <c r="A17" s="58" t="s">
        <v>108</v>
      </c>
      <c r="B17" s="59" t="s">
        <v>111</v>
      </c>
      <c r="C17" s="59" t="s">
        <v>131</v>
      </c>
    </row>
    <row r="18" spans="1:4" x14ac:dyDescent="0.25">
      <c r="A18" s="29" t="s">
        <v>117</v>
      </c>
      <c r="B18" s="30" t="s">
        <v>0</v>
      </c>
      <c r="C18" s="30" t="s">
        <v>0</v>
      </c>
    </row>
    <row r="19" spans="1:4" x14ac:dyDescent="0.25">
      <c r="A19" s="29" t="s">
        <v>118</v>
      </c>
      <c r="B19" s="30" t="s">
        <v>0</v>
      </c>
      <c r="C19" s="30" t="s">
        <v>0</v>
      </c>
    </row>
    <row r="20" spans="1:4" s="44" customFormat="1" x14ac:dyDescent="0.25">
      <c r="A20" s="29" t="s">
        <v>119</v>
      </c>
      <c r="B20" s="30" t="s">
        <v>0</v>
      </c>
      <c r="C20" s="30" t="s">
        <v>0</v>
      </c>
    </row>
    <row r="21" spans="1:4" s="44" customFormat="1" x14ac:dyDescent="0.25">
      <c r="A21" s="29" t="s">
        <v>41</v>
      </c>
      <c r="B21" s="30" t="s">
        <v>0</v>
      </c>
      <c r="C21" s="30" t="s">
        <v>0</v>
      </c>
    </row>
    <row r="22" spans="1:4" s="44" customFormat="1" x14ac:dyDescent="0.25">
      <c r="A22" s="29" t="s">
        <v>120</v>
      </c>
      <c r="B22" s="30" t="s">
        <v>0</v>
      </c>
      <c r="C22" s="30" t="s">
        <v>0</v>
      </c>
    </row>
    <row r="23" spans="1:4" x14ac:dyDescent="0.25">
      <c r="A23" s="29" t="s">
        <v>113</v>
      </c>
      <c r="B23" s="30" t="s">
        <v>0</v>
      </c>
      <c r="C23" s="30" t="s">
        <v>0</v>
      </c>
    </row>
    <row r="24" spans="1:4" s="44" customFormat="1" x14ac:dyDescent="0.25">
      <c r="A24" s="29" t="s">
        <v>112</v>
      </c>
      <c r="B24" s="30" t="s">
        <v>0</v>
      </c>
      <c r="C24" s="30" t="s">
        <v>0</v>
      </c>
    </row>
    <row r="25" spans="1:4" s="44" customFormat="1" x14ac:dyDescent="0.25">
      <c r="A25" s="29" t="s">
        <v>114</v>
      </c>
      <c r="B25" s="30" t="s">
        <v>0</v>
      </c>
      <c r="C25" s="30" t="s">
        <v>0</v>
      </c>
    </row>
    <row r="26" spans="1:4" s="44" customFormat="1" x14ac:dyDescent="0.25">
      <c r="A26" s="29" t="s">
        <v>115</v>
      </c>
      <c r="B26" s="30" t="s">
        <v>0</v>
      </c>
      <c r="C26" s="30" t="s">
        <v>0</v>
      </c>
    </row>
    <row r="27" spans="1:4" x14ac:dyDescent="0.25">
      <c r="A27" s="31" t="s">
        <v>134</v>
      </c>
      <c r="B27" s="30" t="s">
        <v>0</v>
      </c>
      <c r="C27" s="30" t="s">
        <v>0</v>
      </c>
    </row>
    <row r="28" spans="1:4" x14ac:dyDescent="0.25">
      <c r="A28" s="29" t="s">
        <v>38</v>
      </c>
      <c r="B28" s="30" t="s">
        <v>0</v>
      </c>
      <c r="C28" s="30" t="s">
        <v>0</v>
      </c>
    </row>
    <row r="29" spans="1:4" x14ac:dyDescent="0.25">
      <c r="A29" s="31" t="s">
        <v>39</v>
      </c>
      <c r="B29" s="30" t="s">
        <v>0</v>
      </c>
      <c r="C29" s="30" t="s">
        <v>0</v>
      </c>
    </row>
    <row r="30" spans="1:4" x14ac:dyDescent="0.25">
      <c r="A30" s="29" t="s">
        <v>40</v>
      </c>
      <c r="B30" s="30" t="s">
        <v>0</v>
      </c>
      <c r="C30" s="30" t="s">
        <v>0</v>
      </c>
    </row>
    <row r="31" spans="1:4" x14ac:dyDescent="0.25">
      <c r="A31" s="29" t="s">
        <v>116</v>
      </c>
      <c r="B31" s="30" t="s">
        <v>0</v>
      </c>
      <c r="C31" s="30" t="s">
        <v>0</v>
      </c>
    </row>
    <row r="32" spans="1:4" x14ac:dyDescent="0.25">
      <c r="D32" s="18"/>
    </row>
    <row r="33" spans="1:4" x14ac:dyDescent="0.25">
      <c r="A33" s="32" t="s">
        <v>42</v>
      </c>
      <c r="B33" s="46" t="s">
        <v>111</v>
      </c>
      <c r="C33" s="46" t="s">
        <v>131</v>
      </c>
      <c r="D33" s="18"/>
    </row>
    <row r="34" spans="1:4" ht="14.4" x14ac:dyDescent="0.3">
      <c r="A34" s="27" t="s">
        <v>128</v>
      </c>
      <c r="B34" s="30" t="s">
        <v>0</v>
      </c>
      <c r="C34" s="30" t="s">
        <v>0</v>
      </c>
      <c r="D34" s="18"/>
    </row>
    <row r="35" spans="1:4" s="44" customFormat="1" ht="14.4" x14ac:dyDescent="0.3">
      <c r="A35" s="27" t="s">
        <v>129</v>
      </c>
      <c r="B35" s="30" t="s">
        <v>0</v>
      </c>
      <c r="C35" s="30" t="s">
        <v>0</v>
      </c>
      <c r="D35" s="18"/>
    </row>
    <row r="36" spans="1:4" s="44" customFormat="1" ht="14.4" x14ac:dyDescent="0.3">
      <c r="A36" s="27" t="s">
        <v>121</v>
      </c>
      <c r="B36" s="30" t="s">
        <v>0</v>
      </c>
      <c r="C36" s="30" t="s">
        <v>0</v>
      </c>
      <c r="D36" s="18"/>
    </row>
    <row r="37" spans="1:4" s="44" customFormat="1" ht="14.4" x14ac:dyDescent="0.3">
      <c r="A37" s="27" t="s">
        <v>122</v>
      </c>
      <c r="B37" s="30" t="s">
        <v>0</v>
      </c>
      <c r="C37" s="30" t="s">
        <v>0</v>
      </c>
      <c r="D37" s="18"/>
    </row>
    <row r="38" spans="1:4" ht="14.4" x14ac:dyDescent="0.3">
      <c r="A38" s="27" t="s">
        <v>123</v>
      </c>
      <c r="B38" s="30" t="s">
        <v>0</v>
      </c>
      <c r="C38" s="30" t="s">
        <v>0</v>
      </c>
      <c r="D38" s="18"/>
    </row>
    <row r="39" spans="1:4" ht="14.4" x14ac:dyDescent="0.3">
      <c r="A39" s="27" t="s">
        <v>124</v>
      </c>
      <c r="B39" s="30" t="s">
        <v>0</v>
      </c>
      <c r="C39" s="30" t="s">
        <v>0</v>
      </c>
      <c r="D39" s="18"/>
    </row>
    <row r="40" spans="1:4" ht="14.4" x14ac:dyDescent="0.3">
      <c r="A40" s="27" t="s">
        <v>125</v>
      </c>
      <c r="B40" s="30" t="s">
        <v>0</v>
      </c>
      <c r="C40" s="30" t="s">
        <v>0</v>
      </c>
      <c r="D40" s="18"/>
    </row>
    <row r="41" spans="1:4" ht="14.4" x14ac:dyDescent="0.3">
      <c r="A41" s="27" t="s">
        <v>126</v>
      </c>
      <c r="B41" s="30" t="s">
        <v>0</v>
      </c>
      <c r="C41" s="30" t="s">
        <v>0</v>
      </c>
      <c r="D41" s="18"/>
    </row>
    <row r="42" spans="1:4" ht="14.4" x14ac:dyDescent="0.3">
      <c r="A42" s="27" t="s">
        <v>127</v>
      </c>
      <c r="B42" s="30" t="s">
        <v>0</v>
      </c>
      <c r="C42" s="30" t="s">
        <v>0</v>
      </c>
      <c r="D42" s="18"/>
    </row>
    <row r="43" spans="1:4" s="44" customFormat="1" ht="14.4" x14ac:dyDescent="0.3">
      <c r="A43" s="27"/>
      <c r="B43" s="33"/>
      <c r="C43" s="33"/>
      <c r="D43" s="18"/>
    </row>
    <row r="44" spans="1:4" x14ac:dyDescent="0.25">
      <c r="A44" s="32" t="s">
        <v>43</v>
      </c>
      <c r="B44" s="46" t="s">
        <v>111</v>
      </c>
      <c r="C44" s="46" t="s">
        <v>131</v>
      </c>
      <c r="D44" s="18"/>
    </row>
    <row r="45" spans="1:4" ht="14.4" x14ac:dyDescent="0.3">
      <c r="A45" s="27" t="s">
        <v>135</v>
      </c>
      <c r="B45" s="30" t="s">
        <v>0</v>
      </c>
      <c r="C45" s="30" t="s">
        <v>0</v>
      </c>
      <c r="D45" s="18"/>
    </row>
    <row r="46" spans="1:4" ht="14.4" x14ac:dyDescent="0.3">
      <c r="A46" s="27" t="s">
        <v>130</v>
      </c>
      <c r="B46" s="30" t="s">
        <v>0</v>
      </c>
      <c r="C46" s="30" t="s">
        <v>0</v>
      </c>
      <c r="D46" s="18"/>
    </row>
    <row r="47" spans="1:4" ht="14.4" x14ac:dyDescent="0.3">
      <c r="A47" s="27" t="s">
        <v>136</v>
      </c>
      <c r="B47" s="30" t="s">
        <v>0</v>
      </c>
      <c r="C47" s="30" t="s">
        <v>0</v>
      </c>
      <c r="D47" s="18"/>
    </row>
    <row r="48" spans="1:4" s="44" customFormat="1" ht="14.4" x14ac:dyDescent="0.3">
      <c r="A48" s="27" t="s">
        <v>137</v>
      </c>
      <c r="B48" s="30" t="s">
        <v>0</v>
      </c>
      <c r="C48" s="30" t="s">
        <v>0</v>
      </c>
      <c r="D48" s="18"/>
    </row>
    <row r="49" spans="1:4" s="44" customFormat="1" ht="14.4" x14ac:dyDescent="0.3">
      <c r="A49" s="27" t="s">
        <v>138</v>
      </c>
      <c r="B49" s="30" t="s">
        <v>0</v>
      </c>
      <c r="C49" s="30" t="s">
        <v>0</v>
      </c>
      <c r="D49" s="18"/>
    </row>
    <row r="50" spans="1:4" s="44" customFormat="1" ht="14.4" x14ac:dyDescent="0.3">
      <c r="A50" s="27" t="s">
        <v>139</v>
      </c>
      <c r="B50" s="30" t="s">
        <v>0</v>
      </c>
      <c r="C50" s="30" t="s">
        <v>0</v>
      </c>
      <c r="D50" s="18"/>
    </row>
    <row r="51" spans="1:4" ht="14.4" x14ac:dyDescent="0.3">
      <c r="A51" s="27"/>
      <c r="B51" s="23"/>
      <c r="C51" s="23"/>
      <c r="D51" s="18"/>
    </row>
    <row r="52" spans="1:4" x14ac:dyDescent="0.25">
      <c r="A52" s="32" t="s">
        <v>154</v>
      </c>
      <c r="B52" s="46" t="s">
        <v>111</v>
      </c>
      <c r="C52" s="46" t="s">
        <v>131</v>
      </c>
      <c r="D52" s="18"/>
    </row>
    <row r="53" spans="1:4" ht="14.4" x14ac:dyDescent="0.3">
      <c r="A53" s="27" t="s">
        <v>153</v>
      </c>
      <c r="B53" s="30" t="s">
        <v>0</v>
      </c>
      <c r="C53" s="30" t="s">
        <v>0</v>
      </c>
      <c r="D53" s="18"/>
    </row>
    <row r="54" spans="1:4" ht="14.4" x14ac:dyDescent="0.3">
      <c r="A54" s="37" t="s">
        <v>44</v>
      </c>
      <c r="B54" s="30" t="s">
        <v>0</v>
      </c>
      <c r="C54" s="30" t="s">
        <v>0</v>
      </c>
      <c r="D54" s="18"/>
    </row>
    <row r="55" spans="1:4" ht="14.4" x14ac:dyDescent="0.3">
      <c r="A55" s="27" t="s">
        <v>140</v>
      </c>
      <c r="B55" s="30" t="s">
        <v>0</v>
      </c>
      <c r="C55" s="30" t="s">
        <v>0</v>
      </c>
      <c r="D55" s="18"/>
    </row>
    <row r="56" spans="1:4" s="44" customFormat="1" ht="14.4" x14ac:dyDescent="0.3">
      <c r="A56" s="37" t="s">
        <v>44</v>
      </c>
      <c r="B56" s="30" t="s">
        <v>0</v>
      </c>
      <c r="C56" s="30" t="s">
        <v>0</v>
      </c>
      <c r="D56" s="18"/>
    </row>
    <row r="57" spans="1:4" s="44" customFormat="1" ht="15" customHeight="1" x14ac:dyDescent="0.3">
      <c r="A57" s="27" t="s">
        <v>141</v>
      </c>
      <c r="B57" s="30" t="s">
        <v>0</v>
      </c>
      <c r="C57" s="30" t="s">
        <v>0</v>
      </c>
      <c r="D57" s="18"/>
    </row>
    <row r="58" spans="1:4" s="44" customFormat="1" ht="15" customHeight="1" x14ac:dyDescent="0.3">
      <c r="A58" s="37" t="s">
        <v>44</v>
      </c>
      <c r="B58" s="30" t="s">
        <v>0</v>
      </c>
      <c r="C58" s="30" t="s">
        <v>0</v>
      </c>
      <c r="D58" s="18"/>
    </row>
    <row r="59" spans="1:4" s="44" customFormat="1" ht="14.4" x14ac:dyDescent="0.3">
      <c r="A59" s="27" t="s">
        <v>142</v>
      </c>
      <c r="B59" s="30" t="s">
        <v>0</v>
      </c>
      <c r="C59" s="30" t="s">
        <v>0</v>
      </c>
      <c r="D59" s="18"/>
    </row>
    <row r="60" spans="1:4" s="44" customFormat="1" ht="14.4" x14ac:dyDescent="0.3">
      <c r="A60" s="37" t="s">
        <v>44</v>
      </c>
      <c r="B60" s="30" t="s">
        <v>0</v>
      </c>
      <c r="C60" s="30" t="s">
        <v>0</v>
      </c>
      <c r="D60" s="18"/>
    </row>
    <row r="61" spans="1:4" s="44" customFormat="1" ht="14.4" x14ac:dyDescent="0.3">
      <c r="A61" s="27" t="s">
        <v>143</v>
      </c>
      <c r="B61" s="30" t="s">
        <v>0</v>
      </c>
      <c r="C61" s="30" t="s">
        <v>0</v>
      </c>
      <c r="D61" s="18"/>
    </row>
    <row r="62" spans="1:4" s="44" customFormat="1" ht="14.4" x14ac:dyDescent="0.3">
      <c r="A62" s="37" t="s">
        <v>44</v>
      </c>
      <c r="B62" s="30" t="s">
        <v>0</v>
      </c>
      <c r="C62" s="30" t="s">
        <v>0</v>
      </c>
      <c r="D62" s="18"/>
    </row>
    <row r="63" spans="1:4" s="44" customFormat="1" ht="14.4" x14ac:dyDescent="0.3">
      <c r="A63" s="27" t="s">
        <v>144</v>
      </c>
      <c r="B63" s="30" t="s">
        <v>0</v>
      </c>
      <c r="C63" s="30" t="s">
        <v>0</v>
      </c>
      <c r="D63" s="18"/>
    </row>
    <row r="64" spans="1:4" s="44" customFormat="1" ht="14.4" x14ac:dyDescent="0.3">
      <c r="A64" s="37" t="s">
        <v>44</v>
      </c>
      <c r="B64" s="30" t="s">
        <v>0</v>
      </c>
      <c r="C64" s="30" t="s">
        <v>0</v>
      </c>
      <c r="D64" s="18"/>
    </row>
    <row r="65" spans="1:4" s="44" customFormat="1" ht="14.4" x14ac:dyDescent="0.3">
      <c r="A65" s="27" t="s">
        <v>132</v>
      </c>
      <c r="B65" s="30" t="s">
        <v>0</v>
      </c>
      <c r="C65" s="30" t="s">
        <v>0</v>
      </c>
      <c r="D65" s="18"/>
    </row>
    <row r="66" spans="1:4" s="44" customFormat="1" ht="14.4" x14ac:dyDescent="0.3">
      <c r="A66" s="37" t="s">
        <v>44</v>
      </c>
      <c r="B66" s="30" t="s">
        <v>0</v>
      </c>
      <c r="C66" s="30" t="s">
        <v>0</v>
      </c>
      <c r="D66" s="18"/>
    </row>
    <row r="67" spans="1:4" ht="14.4" x14ac:dyDescent="0.3">
      <c r="A67" s="27" t="s">
        <v>133</v>
      </c>
      <c r="B67" s="30" t="s">
        <v>0</v>
      </c>
      <c r="C67" s="30" t="s">
        <v>0</v>
      </c>
      <c r="D67" s="18"/>
    </row>
    <row r="68" spans="1:4" ht="14.4" x14ac:dyDescent="0.3">
      <c r="A68" s="37" t="s">
        <v>44</v>
      </c>
      <c r="B68" s="30" t="s">
        <v>0</v>
      </c>
      <c r="C68" s="30" t="s">
        <v>0</v>
      </c>
      <c r="D68" s="18"/>
    </row>
    <row r="69" spans="1:4" ht="14.4" x14ac:dyDescent="0.3">
      <c r="A69" s="27"/>
      <c r="B69" s="23"/>
      <c r="C69" s="23"/>
      <c r="D69" s="18"/>
    </row>
    <row r="70" spans="1:4" x14ac:dyDescent="0.25">
      <c r="A70" s="32" t="s">
        <v>45</v>
      </c>
      <c r="B70" s="46" t="s">
        <v>111</v>
      </c>
      <c r="C70" s="46" t="s">
        <v>131</v>
      </c>
      <c r="D70" s="18"/>
    </row>
    <row r="71" spans="1:4" ht="14.4" x14ac:dyDescent="0.3">
      <c r="A71" s="27" t="s">
        <v>205</v>
      </c>
      <c r="B71" s="30" t="s">
        <v>0</v>
      </c>
      <c r="C71" s="30" t="s">
        <v>0</v>
      </c>
      <c r="D71" s="18"/>
    </row>
    <row r="72" spans="1:4" ht="14.4" x14ac:dyDescent="0.3">
      <c r="A72" s="27" t="s">
        <v>46</v>
      </c>
      <c r="B72" s="30" t="s">
        <v>0</v>
      </c>
      <c r="C72" s="30" t="s">
        <v>0</v>
      </c>
      <c r="D72" s="18"/>
    </row>
    <row r="73" spans="1:4" ht="14.4" x14ac:dyDescent="0.3">
      <c r="A73" s="37" t="s">
        <v>47</v>
      </c>
      <c r="B73" s="30" t="s">
        <v>0</v>
      </c>
      <c r="C73" s="30" t="s">
        <v>0</v>
      </c>
      <c r="D73" s="18"/>
    </row>
    <row r="74" spans="1:4" ht="14.4" x14ac:dyDescent="0.3">
      <c r="A74" s="27" t="s">
        <v>49</v>
      </c>
      <c r="B74" s="30" t="s">
        <v>0</v>
      </c>
      <c r="C74" s="30" t="s">
        <v>0</v>
      </c>
      <c r="D74" s="18"/>
    </row>
    <row r="75" spans="1:4" ht="14.4" x14ac:dyDescent="0.3">
      <c r="A75" s="27" t="s">
        <v>50</v>
      </c>
      <c r="B75" s="30" t="s">
        <v>0</v>
      </c>
      <c r="C75" s="30" t="s">
        <v>0</v>
      </c>
      <c r="D75" s="18"/>
    </row>
    <row r="76" spans="1:4" ht="14.4" x14ac:dyDescent="0.3">
      <c r="A76" s="27" t="s">
        <v>239</v>
      </c>
      <c r="B76" s="30" t="s">
        <v>0</v>
      </c>
      <c r="C76" s="30" t="s">
        <v>0</v>
      </c>
      <c r="D76" s="18"/>
    </row>
    <row r="77" spans="1:4" ht="14.4" x14ac:dyDescent="0.3">
      <c r="A77" s="27" t="s">
        <v>51</v>
      </c>
      <c r="B77" s="30" t="s">
        <v>0</v>
      </c>
      <c r="C77" s="30" t="s">
        <v>0</v>
      </c>
      <c r="D77" s="18"/>
    </row>
    <row r="78" spans="1:4" s="45" customFormat="1" ht="14.4" x14ac:dyDescent="0.3">
      <c r="A78" s="27" t="s">
        <v>53</v>
      </c>
      <c r="B78" s="30" t="s">
        <v>0</v>
      </c>
      <c r="C78" s="30" t="s">
        <v>0</v>
      </c>
      <c r="D78" s="18"/>
    </row>
    <row r="79" spans="1:4" s="45" customFormat="1" ht="14.4" x14ac:dyDescent="0.3">
      <c r="A79" s="38" t="s">
        <v>157</v>
      </c>
      <c r="B79" s="30" t="s">
        <v>0</v>
      </c>
      <c r="C79" s="30" t="s">
        <v>0</v>
      </c>
      <c r="D79" s="18"/>
    </row>
    <row r="80" spans="1:4" s="45" customFormat="1" ht="14.4" x14ac:dyDescent="0.3">
      <c r="A80" s="38" t="s">
        <v>158</v>
      </c>
      <c r="B80" s="30" t="s">
        <v>0</v>
      </c>
      <c r="C80" s="30" t="s">
        <v>0</v>
      </c>
      <c r="D80" s="18"/>
    </row>
    <row r="81" spans="1:4" s="45" customFormat="1" ht="14.4" x14ac:dyDescent="0.3">
      <c r="A81" s="38" t="s">
        <v>159</v>
      </c>
      <c r="B81" s="30" t="s">
        <v>0</v>
      </c>
      <c r="C81" s="30" t="s">
        <v>0</v>
      </c>
      <c r="D81" s="18"/>
    </row>
    <row r="82" spans="1:4" s="45" customFormat="1" ht="14.4" x14ac:dyDescent="0.3">
      <c r="A82" s="27" t="s">
        <v>240</v>
      </c>
      <c r="B82" s="30" t="s">
        <v>0</v>
      </c>
      <c r="C82" s="30" t="s">
        <v>0</v>
      </c>
      <c r="D82" s="18"/>
    </row>
    <row r="83" spans="1:4" ht="14.4" x14ac:dyDescent="0.3">
      <c r="A83" s="37" t="s">
        <v>160</v>
      </c>
      <c r="B83" s="30" t="s">
        <v>0</v>
      </c>
      <c r="C83" s="30" t="s">
        <v>0</v>
      </c>
      <c r="D83" s="18"/>
    </row>
    <row r="84" spans="1:4" ht="14.4" x14ac:dyDescent="0.3">
      <c r="A84" s="37" t="s">
        <v>161</v>
      </c>
      <c r="B84" s="30" t="s">
        <v>0</v>
      </c>
      <c r="C84" s="30" t="s">
        <v>0</v>
      </c>
      <c r="D84" s="18"/>
    </row>
    <row r="85" spans="1:4" ht="14.4" x14ac:dyDescent="0.3">
      <c r="A85" s="27" t="s">
        <v>54</v>
      </c>
      <c r="B85" s="30" t="s">
        <v>0</v>
      </c>
      <c r="C85" s="30" t="s">
        <v>0</v>
      </c>
      <c r="D85" s="18"/>
    </row>
    <row r="86" spans="1:4" s="45" customFormat="1" ht="14.4" x14ac:dyDescent="0.3">
      <c r="A86" s="37" t="s">
        <v>52</v>
      </c>
      <c r="B86" s="30" t="s">
        <v>0</v>
      </c>
      <c r="C86" s="30" t="s">
        <v>0</v>
      </c>
      <c r="D86" s="18"/>
    </row>
    <row r="87" spans="1:4" s="45" customFormat="1" ht="14.4" x14ac:dyDescent="0.3">
      <c r="A87" s="37" t="s">
        <v>146</v>
      </c>
      <c r="B87" s="30" t="s">
        <v>0</v>
      </c>
      <c r="C87" s="30" t="s">
        <v>0</v>
      </c>
      <c r="D87" s="18"/>
    </row>
    <row r="88" spans="1:4" s="45" customFormat="1" ht="14.4" x14ac:dyDescent="0.3">
      <c r="A88" s="38" t="s">
        <v>55</v>
      </c>
      <c r="B88" s="30" t="s">
        <v>0</v>
      </c>
      <c r="C88" s="30" t="s">
        <v>0</v>
      </c>
      <c r="D88" s="18"/>
    </row>
    <row r="89" spans="1:4" ht="14.4" x14ac:dyDescent="0.3">
      <c r="A89" s="27" t="s">
        <v>162</v>
      </c>
      <c r="B89" s="30" t="s">
        <v>0</v>
      </c>
      <c r="C89" s="30" t="s">
        <v>0</v>
      </c>
      <c r="D89" s="18"/>
    </row>
    <row r="90" spans="1:4" ht="14.4" x14ac:dyDescent="0.3">
      <c r="A90" s="27" t="s">
        <v>241</v>
      </c>
      <c r="B90" s="30" t="s">
        <v>0</v>
      </c>
      <c r="C90" s="30" t="s">
        <v>0</v>
      </c>
      <c r="D90" s="18"/>
    </row>
    <row r="91" spans="1:4" ht="14.4" x14ac:dyDescent="0.3">
      <c r="A91" s="27" t="s">
        <v>242</v>
      </c>
      <c r="B91" s="30" t="s">
        <v>0</v>
      </c>
      <c r="C91" s="30" t="s">
        <v>0</v>
      </c>
      <c r="D91" s="18"/>
    </row>
    <row r="92" spans="1:4" ht="14.4" x14ac:dyDescent="0.3">
      <c r="A92" s="27" t="s">
        <v>243</v>
      </c>
      <c r="B92" s="30" t="s">
        <v>0</v>
      </c>
      <c r="C92" s="30" t="s">
        <v>0</v>
      </c>
      <c r="D92" s="18"/>
    </row>
    <row r="93" spans="1:4" ht="14.4" x14ac:dyDescent="0.3">
      <c r="A93" s="27" t="s">
        <v>56</v>
      </c>
      <c r="B93" s="30" t="s">
        <v>0</v>
      </c>
      <c r="C93" s="30" t="s">
        <v>0</v>
      </c>
      <c r="D93" s="18"/>
    </row>
    <row r="94" spans="1:4" ht="14.4" x14ac:dyDescent="0.3">
      <c r="A94" s="27" t="s">
        <v>57</v>
      </c>
      <c r="B94" s="30" t="s">
        <v>0</v>
      </c>
      <c r="C94" s="30" t="s">
        <v>0</v>
      </c>
      <c r="D94" s="18"/>
    </row>
    <row r="95" spans="1:4" ht="14.4" x14ac:dyDescent="0.3">
      <c r="A95" s="27" t="s">
        <v>58</v>
      </c>
      <c r="B95" s="30" t="s">
        <v>0</v>
      </c>
      <c r="C95" s="30" t="s">
        <v>0</v>
      </c>
      <c r="D95" s="18"/>
    </row>
    <row r="96" spans="1:4" ht="14.4" x14ac:dyDescent="0.3">
      <c r="A96" s="27" t="s">
        <v>164</v>
      </c>
      <c r="B96" s="30" t="s">
        <v>0</v>
      </c>
      <c r="C96" s="30" t="s">
        <v>0</v>
      </c>
      <c r="D96" s="18"/>
    </row>
    <row r="97" spans="1:4" s="45" customFormat="1" ht="14.4" x14ac:dyDescent="0.3">
      <c r="A97" s="37" t="s">
        <v>165</v>
      </c>
      <c r="B97" s="30" t="s">
        <v>0</v>
      </c>
      <c r="C97" s="30" t="s">
        <v>0</v>
      </c>
      <c r="D97" s="18"/>
    </row>
    <row r="98" spans="1:4" ht="14.4" x14ac:dyDescent="0.3">
      <c r="A98" s="27" t="s">
        <v>166</v>
      </c>
      <c r="B98" s="30" t="s">
        <v>0</v>
      </c>
      <c r="C98" s="30" t="s">
        <v>0</v>
      </c>
      <c r="D98" s="18"/>
    </row>
    <row r="99" spans="1:4" s="45" customFormat="1" ht="14.4" x14ac:dyDescent="0.3">
      <c r="A99" s="37" t="s">
        <v>59</v>
      </c>
      <c r="B99" s="30" t="s">
        <v>0</v>
      </c>
      <c r="C99" s="30" t="s">
        <v>0</v>
      </c>
      <c r="D99" s="18"/>
    </row>
    <row r="100" spans="1:4" s="45" customFormat="1" ht="14.4" x14ac:dyDescent="0.3">
      <c r="A100" s="37" t="s">
        <v>60</v>
      </c>
      <c r="B100" s="30" t="s">
        <v>0</v>
      </c>
      <c r="C100" s="30" t="s">
        <v>0</v>
      </c>
      <c r="D100" s="18"/>
    </row>
    <row r="101" spans="1:4" s="45" customFormat="1" ht="14.4" x14ac:dyDescent="0.3">
      <c r="A101" s="37" t="s">
        <v>163</v>
      </c>
      <c r="B101" s="30" t="s">
        <v>0</v>
      </c>
      <c r="C101" s="30" t="s">
        <v>0</v>
      </c>
      <c r="D101" s="18"/>
    </row>
    <row r="102" spans="1:4" s="45" customFormat="1" ht="14.4" x14ac:dyDescent="0.3">
      <c r="A102" s="38" t="s">
        <v>61</v>
      </c>
      <c r="B102" s="30" t="s">
        <v>0</v>
      </c>
      <c r="C102" s="30" t="s">
        <v>0</v>
      </c>
      <c r="D102" s="18"/>
    </row>
    <row r="103" spans="1:4" s="45" customFormat="1" ht="14.4" x14ac:dyDescent="0.3">
      <c r="A103" s="38" t="s">
        <v>62</v>
      </c>
      <c r="B103" s="30" t="s">
        <v>0</v>
      </c>
      <c r="C103" s="30" t="s">
        <v>0</v>
      </c>
      <c r="D103" s="18"/>
    </row>
    <row r="104" spans="1:4" s="45" customFormat="1" ht="14.4" x14ac:dyDescent="0.3">
      <c r="A104" s="38" t="s">
        <v>63</v>
      </c>
      <c r="B104" s="30" t="s">
        <v>0</v>
      </c>
      <c r="C104" s="30" t="s">
        <v>0</v>
      </c>
      <c r="D104" s="18"/>
    </row>
    <row r="105" spans="1:4" s="45" customFormat="1" ht="14.4" x14ac:dyDescent="0.3">
      <c r="A105" s="38" t="s">
        <v>244</v>
      </c>
      <c r="B105" s="30" t="s">
        <v>0</v>
      </c>
      <c r="C105" s="30" t="s">
        <v>0</v>
      </c>
      <c r="D105" s="18"/>
    </row>
    <row r="106" spans="1:4" s="45" customFormat="1" ht="14.4" x14ac:dyDescent="0.3">
      <c r="A106" s="37" t="s">
        <v>59</v>
      </c>
      <c r="B106" s="30" t="s">
        <v>0</v>
      </c>
      <c r="C106" s="30" t="s">
        <v>0</v>
      </c>
      <c r="D106" s="18"/>
    </row>
    <row r="107" spans="1:4" s="45" customFormat="1" ht="14.4" x14ac:dyDescent="0.3">
      <c r="A107" s="27" t="s">
        <v>64</v>
      </c>
      <c r="B107" s="30" t="s">
        <v>0</v>
      </c>
      <c r="C107" s="30" t="s">
        <v>0</v>
      </c>
      <c r="D107" s="18"/>
    </row>
    <row r="108" spans="1:4" s="45" customFormat="1" ht="14.4" x14ac:dyDescent="0.3">
      <c r="A108" s="27" t="s">
        <v>167</v>
      </c>
      <c r="B108" s="30" t="s">
        <v>0</v>
      </c>
      <c r="C108" s="30" t="s">
        <v>0</v>
      </c>
      <c r="D108" s="18"/>
    </row>
    <row r="109" spans="1:4" s="45" customFormat="1" ht="14.4" x14ac:dyDescent="0.3">
      <c r="A109" s="27" t="s">
        <v>65</v>
      </c>
      <c r="B109" s="30" t="s">
        <v>0</v>
      </c>
      <c r="C109" s="30" t="s">
        <v>0</v>
      </c>
      <c r="D109" s="18"/>
    </row>
    <row r="110" spans="1:4" s="45" customFormat="1" ht="14.4" x14ac:dyDescent="0.3">
      <c r="A110" s="27" t="s">
        <v>66</v>
      </c>
      <c r="B110" s="30" t="s">
        <v>0</v>
      </c>
      <c r="C110" s="30" t="s">
        <v>0</v>
      </c>
      <c r="D110" s="18"/>
    </row>
    <row r="111" spans="1:4" s="45" customFormat="1" x14ac:dyDescent="0.25">
      <c r="D111" s="18"/>
    </row>
    <row r="112" spans="1:4" s="44" customFormat="1" x14ac:dyDescent="0.25">
      <c r="A112" s="32" t="s">
        <v>156</v>
      </c>
      <c r="B112" s="46" t="s">
        <v>111</v>
      </c>
      <c r="C112" s="46" t="s">
        <v>131</v>
      </c>
      <c r="D112" s="18"/>
    </row>
    <row r="113" spans="1:4" ht="14.4" x14ac:dyDescent="0.3">
      <c r="A113" s="27" t="s">
        <v>48</v>
      </c>
      <c r="B113" s="30" t="s">
        <v>0</v>
      </c>
      <c r="C113" s="30" t="s">
        <v>0</v>
      </c>
      <c r="D113" s="18"/>
    </row>
    <row r="114" spans="1:4" ht="14.4" x14ac:dyDescent="0.3">
      <c r="A114" s="27" t="s">
        <v>155</v>
      </c>
      <c r="B114" s="30" t="s">
        <v>0</v>
      </c>
      <c r="C114" s="30" t="s">
        <v>0</v>
      </c>
      <c r="D114" s="18"/>
    </row>
    <row r="115" spans="1:4" ht="14.4" x14ac:dyDescent="0.3">
      <c r="A115" s="37" t="s">
        <v>145</v>
      </c>
      <c r="B115" s="30" t="s">
        <v>0</v>
      </c>
      <c r="C115" s="30" t="s">
        <v>0</v>
      </c>
      <c r="D115" s="18"/>
    </row>
    <row r="116" spans="1:4" ht="14.4" x14ac:dyDescent="0.3">
      <c r="A116" s="37" t="s">
        <v>52</v>
      </c>
      <c r="B116" s="30" t="s">
        <v>0</v>
      </c>
      <c r="C116" s="30" t="s">
        <v>0</v>
      </c>
      <c r="D116" s="18"/>
    </row>
    <row r="117" spans="1:4" ht="14.4" x14ac:dyDescent="0.3">
      <c r="A117" s="37" t="s">
        <v>146</v>
      </c>
      <c r="B117" s="30" t="s">
        <v>0</v>
      </c>
      <c r="C117" s="30" t="s">
        <v>0</v>
      </c>
      <c r="D117" s="18"/>
    </row>
    <row r="118" spans="1:4" ht="14.4" x14ac:dyDescent="0.3">
      <c r="A118" s="27" t="s">
        <v>147</v>
      </c>
      <c r="B118" s="30" t="s">
        <v>0</v>
      </c>
      <c r="C118" s="30" t="s">
        <v>0</v>
      </c>
      <c r="D118" s="18"/>
    </row>
    <row r="119" spans="1:4" ht="14.4" x14ac:dyDescent="0.3">
      <c r="A119" s="27"/>
      <c r="B119" s="28"/>
      <c r="C119" s="28"/>
      <c r="D119" s="18"/>
    </row>
    <row r="120" spans="1:4" x14ac:dyDescent="0.25">
      <c r="A120" s="32" t="s">
        <v>67</v>
      </c>
      <c r="B120" s="46" t="s">
        <v>111</v>
      </c>
      <c r="C120" s="46" t="s">
        <v>131</v>
      </c>
      <c r="D120" s="18"/>
    </row>
    <row r="121" spans="1:4" ht="14.4" x14ac:dyDescent="0.3">
      <c r="A121" s="36" t="s">
        <v>68</v>
      </c>
      <c r="B121" s="30" t="s">
        <v>0</v>
      </c>
      <c r="C121" s="30" t="s">
        <v>0</v>
      </c>
      <c r="D121" s="18"/>
    </row>
    <row r="122" spans="1:4" ht="14.4" x14ac:dyDescent="0.3">
      <c r="A122" s="39" t="s">
        <v>69</v>
      </c>
      <c r="B122" s="30" t="s">
        <v>0</v>
      </c>
      <c r="C122" s="30" t="s">
        <v>0</v>
      </c>
      <c r="D122" s="18"/>
    </row>
    <row r="123" spans="1:4" ht="14.4" x14ac:dyDescent="0.3">
      <c r="A123" s="40" t="s">
        <v>70</v>
      </c>
      <c r="B123" s="30" t="s">
        <v>0</v>
      </c>
      <c r="C123" s="30" t="s">
        <v>0</v>
      </c>
      <c r="D123" s="18"/>
    </row>
    <row r="124" spans="1:4" ht="14.4" x14ac:dyDescent="0.3">
      <c r="A124" s="27" t="s">
        <v>71</v>
      </c>
      <c r="B124" s="30" t="s">
        <v>0</v>
      </c>
      <c r="C124" s="30" t="s">
        <v>0</v>
      </c>
      <c r="D124" s="18"/>
    </row>
    <row r="125" spans="1:4" ht="14.4" x14ac:dyDescent="0.3">
      <c r="A125" s="37" t="s">
        <v>72</v>
      </c>
      <c r="B125" s="30" t="s">
        <v>0</v>
      </c>
      <c r="C125" s="30" t="s">
        <v>0</v>
      </c>
      <c r="D125" s="18"/>
    </row>
    <row r="126" spans="1:4" ht="14.4" x14ac:dyDescent="0.3">
      <c r="A126" s="41" t="s">
        <v>73</v>
      </c>
      <c r="B126" s="30" t="s">
        <v>0</v>
      </c>
      <c r="C126" s="30" t="s">
        <v>0</v>
      </c>
      <c r="D126" s="18"/>
    </row>
    <row r="127" spans="1:4" ht="14.4" x14ac:dyDescent="0.3">
      <c r="A127" s="37" t="s">
        <v>148</v>
      </c>
      <c r="B127" s="30" t="s">
        <v>0</v>
      </c>
      <c r="C127" s="30" t="s">
        <v>0</v>
      </c>
      <c r="D127" s="18"/>
    </row>
    <row r="128" spans="1:4" ht="14.4" x14ac:dyDescent="0.3">
      <c r="A128" s="42" t="s">
        <v>74</v>
      </c>
      <c r="B128" s="30" t="s">
        <v>0</v>
      </c>
      <c r="C128" s="30" t="s">
        <v>0</v>
      </c>
      <c r="D128" s="18"/>
    </row>
    <row r="129" spans="1:4" ht="14.4" x14ac:dyDescent="0.3">
      <c r="A129" s="42" t="s">
        <v>75</v>
      </c>
      <c r="B129" s="30" t="s">
        <v>0</v>
      </c>
      <c r="C129" s="30" t="s">
        <v>0</v>
      </c>
      <c r="D129" s="18"/>
    </row>
    <row r="130" spans="1:4" ht="14.4" x14ac:dyDescent="0.3">
      <c r="A130" s="42" t="s">
        <v>76</v>
      </c>
      <c r="B130" s="30" t="s">
        <v>0</v>
      </c>
      <c r="C130" s="30" t="s">
        <v>0</v>
      </c>
      <c r="D130" s="18"/>
    </row>
    <row r="131" spans="1:4" ht="14.4" x14ac:dyDescent="0.3">
      <c r="A131" s="42" t="s">
        <v>77</v>
      </c>
      <c r="B131" s="30" t="s">
        <v>0</v>
      </c>
      <c r="C131" s="30" t="s">
        <v>0</v>
      </c>
      <c r="D131" s="18"/>
    </row>
    <row r="132" spans="1:4" ht="14.4" x14ac:dyDescent="0.3">
      <c r="A132" s="42" t="s">
        <v>78</v>
      </c>
      <c r="B132" s="30" t="s">
        <v>0</v>
      </c>
      <c r="C132" s="30" t="s">
        <v>0</v>
      </c>
      <c r="D132" s="18"/>
    </row>
    <row r="133" spans="1:4" ht="14.4" x14ac:dyDescent="0.3">
      <c r="A133" s="27"/>
      <c r="B133" s="23"/>
      <c r="C133" s="23"/>
      <c r="D133" s="18"/>
    </row>
    <row r="134" spans="1:4" x14ac:dyDescent="0.25">
      <c r="A134" s="32" t="s">
        <v>211</v>
      </c>
      <c r="B134" s="46" t="s">
        <v>111</v>
      </c>
      <c r="C134" s="46" t="s">
        <v>131</v>
      </c>
      <c r="D134" s="18"/>
    </row>
    <row r="135" spans="1:4" ht="14.4" x14ac:dyDescent="0.3">
      <c r="A135" s="27" t="s">
        <v>210</v>
      </c>
      <c r="B135" s="30" t="s">
        <v>0</v>
      </c>
      <c r="C135" s="30" t="s">
        <v>0</v>
      </c>
      <c r="D135" s="18"/>
    </row>
    <row r="136" spans="1:4" s="45" customFormat="1" ht="14.4" x14ac:dyDescent="0.3">
      <c r="A136" s="27" t="s">
        <v>186</v>
      </c>
      <c r="B136" s="30" t="s">
        <v>0</v>
      </c>
      <c r="C136" s="30" t="s">
        <v>0</v>
      </c>
      <c r="D136" s="18"/>
    </row>
    <row r="137" spans="1:4" s="45" customFormat="1" ht="14.4" x14ac:dyDescent="0.3">
      <c r="A137" s="27" t="s">
        <v>188</v>
      </c>
      <c r="B137" s="30" t="s">
        <v>0</v>
      </c>
      <c r="C137" s="30" t="s">
        <v>0</v>
      </c>
      <c r="D137" s="18"/>
    </row>
    <row r="138" spans="1:4" s="45" customFormat="1" ht="14.4" x14ac:dyDescent="0.3">
      <c r="A138" s="27" t="s">
        <v>189</v>
      </c>
      <c r="B138" s="30" t="s">
        <v>0</v>
      </c>
      <c r="C138" s="30" t="s">
        <v>0</v>
      </c>
      <c r="D138" s="18"/>
    </row>
    <row r="139" spans="1:4" s="45" customFormat="1" ht="14.4" x14ac:dyDescent="0.3">
      <c r="A139" s="27" t="s">
        <v>187</v>
      </c>
      <c r="B139" s="30" t="s">
        <v>0</v>
      </c>
      <c r="C139" s="30" t="s">
        <v>0</v>
      </c>
      <c r="D139" s="18"/>
    </row>
    <row r="140" spans="1:4" s="45" customFormat="1" ht="14.4" x14ac:dyDescent="0.3">
      <c r="A140" s="27" t="s">
        <v>191</v>
      </c>
      <c r="B140" s="30" t="s">
        <v>0</v>
      </c>
      <c r="C140" s="30" t="s">
        <v>0</v>
      </c>
      <c r="D140" s="18"/>
    </row>
    <row r="141" spans="1:4" s="45" customFormat="1" ht="14.4" x14ac:dyDescent="0.3">
      <c r="A141" s="27" t="s">
        <v>190</v>
      </c>
      <c r="B141" s="30" t="s">
        <v>0</v>
      </c>
      <c r="C141" s="30" t="s">
        <v>0</v>
      </c>
      <c r="D141" s="18"/>
    </row>
    <row r="142" spans="1:4" s="45" customFormat="1" ht="14.4" x14ac:dyDescent="0.3">
      <c r="A142" s="27" t="s">
        <v>196</v>
      </c>
      <c r="B142" s="30" t="s">
        <v>0</v>
      </c>
      <c r="C142" s="30" t="s">
        <v>0</v>
      </c>
      <c r="D142" s="18"/>
    </row>
    <row r="143" spans="1:4" s="45" customFormat="1" ht="14.4" x14ac:dyDescent="0.3">
      <c r="A143" s="27" t="s">
        <v>195</v>
      </c>
      <c r="B143" s="30" t="s">
        <v>0</v>
      </c>
      <c r="C143" s="30" t="s">
        <v>0</v>
      </c>
      <c r="D143" s="18"/>
    </row>
    <row r="144" spans="1:4" s="45" customFormat="1" ht="14.4" x14ac:dyDescent="0.3">
      <c r="A144" s="27" t="s">
        <v>192</v>
      </c>
      <c r="B144" s="30" t="s">
        <v>0</v>
      </c>
      <c r="C144" s="30" t="s">
        <v>0</v>
      </c>
      <c r="D144" s="18"/>
    </row>
    <row r="145" spans="1:4" s="45" customFormat="1" ht="14.4" x14ac:dyDescent="0.3">
      <c r="A145" s="27" t="s">
        <v>193</v>
      </c>
      <c r="B145" s="30" t="s">
        <v>0</v>
      </c>
      <c r="C145" s="30" t="s">
        <v>0</v>
      </c>
      <c r="D145" s="18"/>
    </row>
    <row r="146" spans="1:4" s="45" customFormat="1" ht="14.4" x14ac:dyDescent="0.3">
      <c r="A146" s="27" t="s">
        <v>194</v>
      </c>
      <c r="B146" s="30" t="s">
        <v>0</v>
      </c>
      <c r="C146" s="30" t="s">
        <v>0</v>
      </c>
      <c r="D146" s="18"/>
    </row>
    <row r="147" spans="1:4" ht="14.4" x14ac:dyDescent="0.3">
      <c r="A147" s="27" t="s">
        <v>183</v>
      </c>
      <c r="B147" s="30" t="s">
        <v>0</v>
      </c>
      <c r="C147" s="30" t="s">
        <v>0</v>
      </c>
      <c r="D147" s="18"/>
    </row>
    <row r="148" spans="1:4" ht="14.4" x14ac:dyDescent="0.3">
      <c r="A148" s="27" t="s">
        <v>197</v>
      </c>
      <c r="B148" s="30" t="s">
        <v>0</v>
      </c>
      <c r="C148" s="30" t="s">
        <v>0</v>
      </c>
      <c r="D148" s="18"/>
    </row>
    <row r="149" spans="1:4" ht="14.4" x14ac:dyDescent="0.3">
      <c r="A149" s="27" t="s">
        <v>198</v>
      </c>
      <c r="B149" s="30" t="s">
        <v>0</v>
      </c>
      <c r="C149" s="30" t="s">
        <v>0</v>
      </c>
      <c r="D149" s="18"/>
    </row>
    <row r="150" spans="1:4" s="45" customFormat="1" ht="14.4" x14ac:dyDescent="0.3">
      <c r="A150" s="27" t="s">
        <v>199</v>
      </c>
      <c r="B150" s="30" t="s">
        <v>0</v>
      </c>
      <c r="C150" s="30" t="s">
        <v>0</v>
      </c>
      <c r="D150" s="18"/>
    </row>
    <row r="151" spans="1:4" s="45" customFormat="1" ht="14.4" x14ac:dyDescent="0.3">
      <c r="A151" s="27" t="s">
        <v>184</v>
      </c>
      <c r="B151" s="30" t="s">
        <v>0</v>
      </c>
      <c r="C151" s="30" t="s">
        <v>0</v>
      </c>
      <c r="D151" s="18"/>
    </row>
    <row r="152" spans="1:4" s="45" customFormat="1" ht="14.4" x14ac:dyDescent="0.3">
      <c r="A152" s="27" t="s">
        <v>185</v>
      </c>
      <c r="B152" s="30" t="s">
        <v>0</v>
      </c>
      <c r="C152" s="30" t="s">
        <v>0</v>
      </c>
      <c r="D152" s="18"/>
    </row>
    <row r="153" spans="1:4" s="45" customFormat="1" ht="14.4" x14ac:dyDescent="0.3">
      <c r="A153" s="27" t="s">
        <v>200</v>
      </c>
      <c r="B153" s="30" t="s">
        <v>0</v>
      </c>
      <c r="C153" s="30" t="s">
        <v>0</v>
      </c>
      <c r="D153" s="18"/>
    </row>
    <row r="154" spans="1:4" ht="14.4" x14ac:dyDescent="0.3">
      <c r="A154" s="27"/>
      <c r="B154" s="49"/>
      <c r="C154" s="49"/>
      <c r="D154" s="18"/>
    </row>
    <row r="155" spans="1:4" x14ac:dyDescent="0.25">
      <c r="A155" s="32" t="s">
        <v>81</v>
      </c>
      <c r="B155" s="46" t="s">
        <v>111</v>
      </c>
      <c r="C155" s="46" t="s">
        <v>131</v>
      </c>
      <c r="D155" s="18"/>
    </row>
    <row r="156" spans="1:4" ht="14.4" x14ac:dyDescent="0.3">
      <c r="A156" s="27" t="s">
        <v>149</v>
      </c>
      <c r="B156" s="30" t="s">
        <v>0</v>
      </c>
      <c r="C156" s="30" t="s">
        <v>0</v>
      </c>
      <c r="D156" s="18"/>
    </row>
    <row r="157" spans="1:4" ht="14.4" x14ac:dyDescent="0.3">
      <c r="A157" s="27" t="s">
        <v>150</v>
      </c>
      <c r="B157" s="30" t="s">
        <v>0</v>
      </c>
      <c r="C157" s="30" t="s">
        <v>0</v>
      </c>
      <c r="D157" s="18"/>
    </row>
    <row r="158" spans="1:4" ht="14.4" x14ac:dyDescent="0.3">
      <c r="A158" s="27" t="s">
        <v>82</v>
      </c>
      <c r="B158" s="30" t="s">
        <v>0</v>
      </c>
      <c r="C158" s="30" t="s">
        <v>0</v>
      </c>
      <c r="D158" s="18"/>
    </row>
    <row r="159" spans="1:4" ht="14.4" x14ac:dyDescent="0.3">
      <c r="A159" s="27" t="s">
        <v>83</v>
      </c>
      <c r="B159" s="30" t="s">
        <v>0</v>
      </c>
      <c r="C159" s="30" t="s">
        <v>0</v>
      </c>
      <c r="D159" s="18"/>
    </row>
    <row r="160" spans="1:4" ht="14.4" x14ac:dyDescent="0.3">
      <c r="A160" s="27" t="s">
        <v>84</v>
      </c>
      <c r="B160" s="30" t="s">
        <v>0</v>
      </c>
      <c r="C160" s="30" t="s">
        <v>0</v>
      </c>
      <c r="D160" s="18"/>
    </row>
    <row r="161" spans="1:4" ht="14.4" x14ac:dyDescent="0.3">
      <c r="A161" s="27" t="s">
        <v>85</v>
      </c>
      <c r="B161" s="30" t="s">
        <v>0</v>
      </c>
      <c r="C161" s="30" t="s">
        <v>0</v>
      </c>
      <c r="D161" s="18"/>
    </row>
    <row r="162" spans="1:4" ht="14.4" x14ac:dyDescent="0.3">
      <c r="A162" s="27" t="s">
        <v>86</v>
      </c>
      <c r="B162" s="30" t="s">
        <v>0</v>
      </c>
      <c r="C162" s="30" t="s">
        <v>0</v>
      </c>
      <c r="D162" s="18"/>
    </row>
    <row r="163" spans="1:4" ht="14.4" x14ac:dyDescent="0.3">
      <c r="A163" s="27" t="s">
        <v>87</v>
      </c>
      <c r="B163" s="30" t="s">
        <v>0</v>
      </c>
      <c r="C163" s="30" t="s">
        <v>0</v>
      </c>
      <c r="D163" s="18"/>
    </row>
    <row r="164" spans="1:4" ht="14.4" x14ac:dyDescent="0.3">
      <c r="A164" s="27" t="s">
        <v>88</v>
      </c>
      <c r="B164" s="30" t="s">
        <v>0</v>
      </c>
      <c r="C164" s="30" t="s">
        <v>0</v>
      </c>
      <c r="D164" s="18"/>
    </row>
    <row r="165" spans="1:4" ht="14.4" x14ac:dyDescent="0.3">
      <c r="A165" s="27" t="s">
        <v>89</v>
      </c>
      <c r="B165" s="30" t="s">
        <v>0</v>
      </c>
      <c r="C165" s="30" t="s">
        <v>0</v>
      </c>
      <c r="D165" s="18"/>
    </row>
    <row r="166" spans="1:4" ht="14.4" x14ac:dyDescent="0.3">
      <c r="A166" s="27" t="s">
        <v>90</v>
      </c>
      <c r="B166" s="30" t="s">
        <v>0</v>
      </c>
      <c r="C166" s="30" t="s">
        <v>0</v>
      </c>
      <c r="D166" s="18"/>
    </row>
    <row r="167" spans="1:4" ht="14.4" x14ac:dyDescent="0.3">
      <c r="A167" s="27" t="s">
        <v>79</v>
      </c>
      <c r="B167" s="30" t="s">
        <v>0</v>
      </c>
      <c r="C167" s="30" t="s">
        <v>0</v>
      </c>
      <c r="D167" s="18"/>
    </row>
    <row r="168" spans="1:4" ht="14.4" x14ac:dyDescent="0.3">
      <c r="A168" s="27" t="s">
        <v>80</v>
      </c>
      <c r="B168" s="30" t="s">
        <v>0</v>
      </c>
      <c r="C168" s="30" t="s">
        <v>0</v>
      </c>
      <c r="D168" s="18"/>
    </row>
    <row r="169" spans="1:4" ht="14.4" x14ac:dyDescent="0.3">
      <c r="A169" s="27"/>
      <c r="B169" s="30"/>
      <c r="C169" s="30"/>
      <c r="D169" s="18"/>
    </row>
    <row r="170" spans="1:4" x14ac:dyDescent="0.25">
      <c r="A170" s="32" t="s">
        <v>91</v>
      </c>
      <c r="B170" s="46" t="s">
        <v>111</v>
      </c>
      <c r="C170" s="46" t="s">
        <v>131</v>
      </c>
      <c r="D170" s="18"/>
    </row>
    <row r="171" spans="1:4" ht="14.4" x14ac:dyDescent="0.3">
      <c r="A171" s="27" t="s">
        <v>92</v>
      </c>
      <c r="B171" s="30" t="s">
        <v>0</v>
      </c>
      <c r="C171" s="30" t="s">
        <v>0</v>
      </c>
      <c r="D171" s="18"/>
    </row>
    <row r="172" spans="1:4" ht="14.4" x14ac:dyDescent="0.3">
      <c r="A172" s="27" t="s">
        <v>202</v>
      </c>
      <c r="B172" s="30" t="s">
        <v>0</v>
      </c>
      <c r="C172" s="30" t="s">
        <v>0</v>
      </c>
      <c r="D172" s="18"/>
    </row>
    <row r="173" spans="1:4" s="45" customFormat="1" ht="14.4" x14ac:dyDescent="0.3">
      <c r="A173" s="27" t="s">
        <v>201</v>
      </c>
      <c r="B173" s="30" t="s">
        <v>0</v>
      </c>
      <c r="C173" s="30" t="s">
        <v>0</v>
      </c>
      <c r="D173" s="18"/>
    </row>
    <row r="174" spans="1:4" ht="14.4" x14ac:dyDescent="0.3">
      <c r="A174" s="27" t="s">
        <v>203</v>
      </c>
      <c r="B174" s="30" t="s">
        <v>0</v>
      </c>
      <c r="C174" s="30" t="s">
        <v>0</v>
      </c>
      <c r="D174" s="18"/>
    </row>
    <row r="175" spans="1:4" ht="14.4" x14ac:dyDescent="0.3">
      <c r="A175" s="27" t="s">
        <v>93</v>
      </c>
      <c r="B175" s="30" t="s">
        <v>0</v>
      </c>
      <c r="C175" s="30" t="s">
        <v>0</v>
      </c>
      <c r="D175" s="18"/>
    </row>
    <row r="176" spans="1:4" ht="14.4" x14ac:dyDescent="0.3">
      <c r="A176" s="27" t="s">
        <v>151</v>
      </c>
      <c r="B176" s="30" t="s">
        <v>0</v>
      </c>
      <c r="C176" s="30" t="s">
        <v>0</v>
      </c>
      <c r="D176" s="18"/>
    </row>
    <row r="177" spans="1:4" ht="14.4" x14ac:dyDescent="0.3">
      <c r="A177" s="27" t="s">
        <v>152</v>
      </c>
      <c r="B177" s="30" t="s">
        <v>0</v>
      </c>
      <c r="C177" s="30" t="s">
        <v>0</v>
      </c>
      <c r="D177" s="18"/>
    </row>
    <row r="178" spans="1:4" ht="14.4" x14ac:dyDescent="0.3">
      <c r="A178" s="27" t="s">
        <v>94</v>
      </c>
      <c r="B178" s="30" t="s">
        <v>0</v>
      </c>
      <c r="C178" s="30" t="s">
        <v>0</v>
      </c>
      <c r="D178" s="18"/>
    </row>
    <row r="179" spans="1:4" ht="14.4" x14ac:dyDescent="0.3">
      <c r="A179" s="37" t="s">
        <v>95</v>
      </c>
      <c r="B179" s="30" t="s">
        <v>0</v>
      </c>
      <c r="C179" s="30" t="s">
        <v>0</v>
      </c>
      <c r="D179" s="18"/>
    </row>
    <row r="180" spans="1:4" ht="14.4" x14ac:dyDescent="0.3">
      <c r="A180" s="38" t="s">
        <v>96</v>
      </c>
      <c r="B180" s="30" t="s">
        <v>0</v>
      </c>
      <c r="C180" s="30" t="s">
        <v>0</v>
      </c>
      <c r="D180" s="18"/>
    </row>
    <row r="181" spans="1:4" ht="14.4" x14ac:dyDescent="0.3">
      <c r="A181" s="37" t="s">
        <v>97</v>
      </c>
      <c r="B181" s="30" t="s">
        <v>0</v>
      </c>
      <c r="C181" s="30" t="s">
        <v>0</v>
      </c>
      <c r="D181" s="18"/>
    </row>
    <row r="182" spans="1:4" s="51" customFormat="1" ht="14.4" x14ac:dyDescent="0.3">
      <c r="A182" s="37" t="s">
        <v>212</v>
      </c>
      <c r="B182" s="30" t="s">
        <v>0</v>
      </c>
      <c r="C182" s="30" t="s">
        <v>0</v>
      </c>
      <c r="D182" s="18"/>
    </row>
    <row r="183" spans="1:4" s="51" customFormat="1" ht="14.4" x14ac:dyDescent="0.3">
      <c r="A183" s="37" t="s">
        <v>213</v>
      </c>
      <c r="B183" s="30" t="s">
        <v>0</v>
      </c>
      <c r="C183" s="30" t="s">
        <v>0</v>
      </c>
      <c r="D183" s="18"/>
    </row>
    <row r="184" spans="1:4" s="51" customFormat="1" ht="14.4" x14ac:dyDescent="0.3">
      <c r="A184" s="37" t="s">
        <v>214</v>
      </c>
      <c r="B184" s="30" t="s">
        <v>0</v>
      </c>
      <c r="C184" s="30" t="s">
        <v>0</v>
      </c>
      <c r="D184" s="18"/>
    </row>
    <row r="185" spans="1:4" ht="14.4" x14ac:dyDescent="0.3">
      <c r="A185" s="37" t="s">
        <v>215</v>
      </c>
      <c r="B185" s="30" t="s">
        <v>0</v>
      </c>
      <c r="C185" s="30" t="s">
        <v>0</v>
      </c>
      <c r="D185" s="18"/>
    </row>
    <row r="186" spans="1:4" ht="14.4" x14ac:dyDescent="0.3">
      <c r="A186" s="37" t="s">
        <v>245</v>
      </c>
      <c r="B186" s="30" t="s">
        <v>0</v>
      </c>
      <c r="C186" s="30" t="s">
        <v>0</v>
      </c>
      <c r="D186" s="18"/>
    </row>
    <row r="187" spans="1:4" ht="14.4" x14ac:dyDescent="0.3">
      <c r="A187" s="37" t="s">
        <v>246</v>
      </c>
      <c r="B187" s="30" t="s">
        <v>0</v>
      </c>
      <c r="C187" s="30" t="s">
        <v>0</v>
      </c>
      <c r="D187" s="18"/>
    </row>
    <row r="188" spans="1:4" ht="14.4" x14ac:dyDescent="0.3">
      <c r="A188" s="37" t="s">
        <v>217</v>
      </c>
      <c r="B188" s="30" t="s">
        <v>0</v>
      </c>
      <c r="C188" s="30" t="s">
        <v>0</v>
      </c>
      <c r="D188" s="18"/>
    </row>
    <row r="189" spans="1:4" s="51" customFormat="1" ht="14.4" x14ac:dyDescent="0.3">
      <c r="A189" s="37" t="s">
        <v>216</v>
      </c>
      <c r="B189" s="30" t="s">
        <v>0</v>
      </c>
      <c r="C189" s="30" t="s">
        <v>0</v>
      </c>
      <c r="D189" s="18"/>
    </row>
    <row r="190" spans="1:4" ht="14.4" x14ac:dyDescent="0.3">
      <c r="A190" s="37" t="s">
        <v>98</v>
      </c>
      <c r="B190" s="30" t="s">
        <v>0</v>
      </c>
      <c r="C190" s="30" t="s">
        <v>0</v>
      </c>
      <c r="D190" s="18"/>
    </row>
    <row r="191" spans="1:4" ht="14.4" x14ac:dyDescent="0.3">
      <c r="A191" s="37" t="s">
        <v>99</v>
      </c>
      <c r="B191" s="30" t="s">
        <v>0</v>
      </c>
      <c r="C191" s="30" t="s">
        <v>0</v>
      </c>
      <c r="D191" s="18"/>
    </row>
    <row r="192" spans="1:4" ht="14.4" x14ac:dyDescent="0.3">
      <c r="A192" s="43" t="s">
        <v>219</v>
      </c>
      <c r="B192" s="30" t="s">
        <v>0</v>
      </c>
      <c r="C192" s="30" t="s">
        <v>0</v>
      </c>
      <c r="D192" s="18"/>
    </row>
    <row r="193" spans="1:4" s="51" customFormat="1" ht="14.4" x14ac:dyDescent="0.3">
      <c r="A193" s="43" t="s">
        <v>218</v>
      </c>
      <c r="B193" s="30" t="s">
        <v>0</v>
      </c>
      <c r="C193" s="30" t="s">
        <v>0</v>
      </c>
      <c r="D193" s="18"/>
    </row>
    <row r="194" spans="1:4" ht="14.4" x14ac:dyDescent="0.3">
      <c r="A194" s="37" t="s">
        <v>100</v>
      </c>
      <c r="B194" s="30" t="s">
        <v>0</v>
      </c>
      <c r="C194" s="30" t="s">
        <v>0</v>
      </c>
      <c r="D194" s="18"/>
    </row>
    <row r="195" spans="1:4" ht="14.4" x14ac:dyDescent="0.3">
      <c r="A195" s="37" t="s">
        <v>247</v>
      </c>
      <c r="B195" s="30" t="s">
        <v>0</v>
      </c>
      <c r="C195" s="30" t="s">
        <v>0</v>
      </c>
      <c r="D195" s="18"/>
    </row>
    <row r="196" spans="1:4" ht="14.4" x14ac:dyDescent="0.3">
      <c r="A196" s="37" t="s">
        <v>101</v>
      </c>
      <c r="B196" s="30" t="s">
        <v>0</v>
      </c>
      <c r="C196" s="30" t="s">
        <v>0</v>
      </c>
      <c r="D196" s="18"/>
    </row>
    <row r="197" spans="1:4" ht="14.4" x14ac:dyDescent="0.3">
      <c r="A197" s="37" t="s">
        <v>102</v>
      </c>
      <c r="B197" s="30" t="s">
        <v>0</v>
      </c>
      <c r="C197" s="30" t="s">
        <v>0</v>
      </c>
      <c r="D197" s="18"/>
    </row>
    <row r="198" spans="1:4" ht="14.4" x14ac:dyDescent="0.3">
      <c r="A198" s="37" t="s">
        <v>103</v>
      </c>
      <c r="B198" s="30" t="s">
        <v>0</v>
      </c>
      <c r="C198" s="30" t="s">
        <v>0</v>
      </c>
      <c r="D198" s="18"/>
    </row>
    <row r="199" spans="1:4" ht="14.4" x14ac:dyDescent="0.3">
      <c r="A199" s="37" t="s">
        <v>104</v>
      </c>
      <c r="B199" s="30" t="s">
        <v>0</v>
      </c>
      <c r="C199" s="30" t="s">
        <v>0</v>
      </c>
      <c r="D199" s="18"/>
    </row>
    <row r="200" spans="1:4" ht="14.4" x14ac:dyDescent="0.3">
      <c r="A200" s="37" t="s">
        <v>105</v>
      </c>
      <c r="B200" s="30" t="s">
        <v>0</v>
      </c>
      <c r="C200" s="30" t="s">
        <v>0</v>
      </c>
      <c r="D200" s="18"/>
    </row>
    <row r="201" spans="1:4" ht="14.4" x14ac:dyDescent="0.3">
      <c r="A201" s="37" t="s">
        <v>106</v>
      </c>
      <c r="B201" s="30" t="s">
        <v>0</v>
      </c>
      <c r="C201" s="30" t="s">
        <v>0</v>
      </c>
      <c r="D201" s="18"/>
    </row>
    <row r="202" spans="1:4" ht="14.4" x14ac:dyDescent="0.3">
      <c r="A202" s="38"/>
      <c r="B202" s="23"/>
      <c r="C202" s="23"/>
      <c r="D202" s="18"/>
    </row>
    <row r="203" spans="1:4" x14ac:dyDescent="0.25">
      <c r="A203" s="32" t="s">
        <v>107</v>
      </c>
      <c r="B203" s="46" t="s">
        <v>111</v>
      </c>
      <c r="C203" s="46" t="s">
        <v>131</v>
      </c>
      <c r="D203" s="18"/>
    </row>
    <row r="204" spans="1:4" s="45" customFormat="1" ht="14.4" x14ac:dyDescent="0.3">
      <c r="A204" s="38" t="s">
        <v>248</v>
      </c>
      <c r="B204" s="30" t="s">
        <v>0</v>
      </c>
      <c r="C204" s="30" t="s">
        <v>0</v>
      </c>
      <c r="D204" s="18"/>
    </row>
    <row r="205" spans="1:4" s="45" customFormat="1" ht="14.4" x14ac:dyDescent="0.3">
      <c r="A205" s="38" t="s">
        <v>169</v>
      </c>
      <c r="B205" s="30" t="s">
        <v>0</v>
      </c>
      <c r="C205" s="30" t="s">
        <v>0</v>
      </c>
      <c r="D205" s="18"/>
    </row>
    <row r="206" spans="1:4" s="45" customFormat="1" ht="14.4" x14ac:dyDescent="0.3">
      <c r="A206" s="38" t="s">
        <v>170</v>
      </c>
      <c r="B206" s="30" t="s">
        <v>0</v>
      </c>
      <c r="C206" s="30" t="s">
        <v>0</v>
      </c>
      <c r="D206" s="18"/>
    </row>
    <row r="207" spans="1:4" ht="14.4" x14ac:dyDescent="0.3">
      <c r="A207" s="27" t="s">
        <v>177</v>
      </c>
      <c r="B207" s="30" t="s">
        <v>0</v>
      </c>
      <c r="C207" s="30" t="s">
        <v>0</v>
      </c>
      <c r="D207" s="18"/>
    </row>
    <row r="208" spans="1:4" s="45" customFormat="1" ht="14.4" x14ac:dyDescent="0.3">
      <c r="A208" s="27" t="s">
        <v>178</v>
      </c>
      <c r="B208" s="30" t="s">
        <v>0</v>
      </c>
      <c r="C208" s="30" t="s">
        <v>0</v>
      </c>
      <c r="D208" s="18"/>
    </row>
    <row r="209" spans="1:4" s="45" customFormat="1" ht="14.4" x14ac:dyDescent="0.3">
      <c r="A209" s="27" t="s">
        <v>179</v>
      </c>
      <c r="B209" s="30" t="s">
        <v>0</v>
      </c>
      <c r="C209" s="30" t="s">
        <v>0</v>
      </c>
      <c r="D209" s="18"/>
    </row>
    <row r="210" spans="1:4" s="45" customFormat="1" ht="14.4" x14ac:dyDescent="0.3">
      <c r="A210" s="27" t="s">
        <v>180</v>
      </c>
      <c r="B210" s="30" t="s">
        <v>0</v>
      </c>
      <c r="C210" s="30" t="s">
        <v>0</v>
      </c>
      <c r="D210" s="18"/>
    </row>
    <row r="211" spans="1:4" ht="14.4" x14ac:dyDescent="0.3">
      <c r="A211" s="27" t="s">
        <v>168</v>
      </c>
      <c r="B211" s="30" t="s">
        <v>0</v>
      </c>
      <c r="C211" s="30" t="s">
        <v>0</v>
      </c>
      <c r="D211" s="18"/>
    </row>
    <row r="212" spans="1:4" ht="14.4" x14ac:dyDescent="0.3">
      <c r="A212" s="37" t="s">
        <v>44</v>
      </c>
      <c r="B212" s="30" t="s">
        <v>0</v>
      </c>
      <c r="C212" s="30" t="s">
        <v>0</v>
      </c>
      <c r="D212" s="18"/>
    </row>
    <row r="213" spans="1:4" s="45" customFormat="1" ht="14.4" x14ac:dyDescent="0.3">
      <c r="A213" s="37" t="s">
        <v>182</v>
      </c>
      <c r="B213" s="30" t="s">
        <v>0</v>
      </c>
      <c r="C213" s="30" t="s">
        <v>0</v>
      </c>
      <c r="D213" s="18"/>
    </row>
    <row r="214" spans="1:4" s="45" customFormat="1" ht="14.4" x14ac:dyDescent="0.3">
      <c r="A214" s="27" t="s">
        <v>171</v>
      </c>
      <c r="B214" s="30" t="s">
        <v>0</v>
      </c>
      <c r="C214" s="30" t="s">
        <v>0</v>
      </c>
      <c r="D214" s="18"/>
    </row>
    <row r="215" spans="1:4" s="45" customFormat="1" ht="14.4" x14ac:dyDescent="0.3">
      <c r="A215" s="37" t="s">
        <v>44</v>
      </c>
      <c r="B215" s="30" t="s">
        <v>0</v>
      </c>
      <c r="C215" s="30" t="s">
        <v>0</v>
      </c>
      <c r="D215" s="18"/>
    </row>
    <row r="216" spans="1:4" s="45" customFormat="1" ht="14.4" x14ac:dyDescent="0.3">
      <c r="A216" s="37" t="s">
        <v>182</v>
      </c>
      <c r="B216" s="30" t="s">
        <v>0</v>
      </c>
      <c r="C216" s="30" t="s">
        <v>0</v>
      </c>
      <c r="D216" s="18"/>
    </row>
    <row r="217" spans="1:4" s="45" customFormat="1" ht="14.4" x14ac:dyDescent="0.3">
      <c r="A217" s="27" t="s">
        <v>172</v>
      </c>
      <c r="B217" s="30" t="s">
        <v>0</v>
      </c>
      <c r="C217" s="30" t="s">
        <v>0</v>
      </c>
      <c r="D217" s="18"/>
    </row>
    <row r="218" spans="1:4" s="45" customFormat="1" ht="14.4" x14ac:dyDescent="0.3">
      <c r="A218" s="37" t="s">
        <v>44</v>
      </c>
      <c r="B218" s="30" t="s">
        <v>0</v>
      </c>
      <c r="C218" s="30" t="s">
        <v>0</v>
      </c>
      <c r="D218" s="18"/>
    </row>
    <row r="219" spans="1:4" s="45" customFormat="1" ht="14.4" x14ac:dyDescent="0.3">
      <c r="A219" s="37" t="s">
        <v>182</v>
      </c>
      <c r="B219" s="30" t="s">
        <v>0</v>
      </c>
      <c r="C219" s="30" t="s">
        <v>0</v>
      </c>
      <c r="D219" s="18"/>
    </row>
    <row r="220" spans="1:4" ht="14.4" x14ac:dyDescent="0.3">
      <c r="A220" s="27" t="s">
        <v>173</v>
      </c>
      <c r="B220" s="30" t="s">
        <v>0</v>
      </c>
      <c r="C220" s="30" t="s">
        <v>0</v>
      </c>
      <c r="D220" s="18"/>
    </row>
    <row r="221" spans="1:4" ht="14.4" x14ac:dyDescent="0.3">
      <c r="A221" s="37" t="s">
        <v>44</v>
      </c>
      <c r="B221" s="30" t="s">
        <v>0</v>
      </c>
      <c r="C221" s="30" t="s">
        <v>0</v>
      </c>
      <c r="D221" s="18"/>
    </row>
    <row r="222" spans="1:4" s="45" customFormat="1" ht="14.4" x14ac:dyDescent="0.3">
      <c r="A222" s="37" t="s">
        <v>182</v>
      </c>
      <c r="B222" s="30" t="s">
        <v>0</v>
      </c>
      <c r="C222" s="30" t="s">
        <v>0</v>
      </c>
      <c r="D222" s="18"/>
    </row>
    <row r="223" spans="1:4" ht="14.4" x14ac:dyDescent="0.3">
      <c r="A223" s="27" t="s">
        <v>174</v>
      </c>
      <c r="B223" s="30" t="s">
        <v>0</v>
      </c>
      <c r="C223" s="30" t="s">
        <v>0</v>
      </c>
      <c r="D223" s="18"/>
    </row>
    <row r="224" spans="1:4" s="45" customFormat="1" ht="14.4" x14ac:dyDescent="0.3">
      <c r="A224" s="37" t="s">
        <v>44</v>
      </c>
      <c r="B224" s="30" t="s">
        <v>0</v>
      </c>
      <c r="C224" s="30" t="s">
        <v>0</v>
      </c>
      <c r="D224" s="18"/>
    </row>
    <row r="225" spans="1:4" ht="14.4" x14ac:dyDescent="0.3">
      <c r="A225" s="37" t="s">
        <v>182</v>
      </c>
      <c r="B225" s="30" t="s">
        <v>0</v>
      </c>
      <c r="C225" s="30" t="s">
        <v>0</v>
      </c>
      <c r="D225" s="18"/>
    </row>
    <row r="226" spans="1:4" ht="14.4" x14ac:dyDescent="0.3">
      <c r="A226" s="27" t="s">
        <v>175</v>
      </c>
      <c r="B226" s="30" t="s">
        <v>0</v>
      </c>
      <c r="C226" s="30" t="s">
        <v>0</v>
      </c>
      <c r="D226" s="18"/>
    </row>
    <row r="227" spans="1:4" s="45" customFormat="1" ht="14.4" x14ac:dyDescent="0.3">
      <c r="A227" s="37" t="s">
        <v>44</v>
      </c>
      <c r="B227" s="30" t="s">
        <v>0</v>
      </c>
      <c r="C227" s="30" t="s">
        <v>0</v>
      </c>
      <c r="D227" s="18"/>
    </row>
    <row r="228" spans="1:4" ht="14.4" x14ac:dyDescent="0.3">
      <c r="A228" s="37" t="s">
        <v>182</v>
      </c>
      <c r="B228" s="30" t="s">
        <v>0</v>
      </c>
      <c r="C228" s="30" t="s">
        <v>0</v>
      </c>
      <c r="D228" s="18"/>
    </row>
    <row r="229" spans="1:4" ht="14.4" x14ac:dyDescent="0.3">
      <c r="A229" s="27" t="s">
        <v>249</v>
      </c>
      <c r="B229" s="30" t="s">
        <v>0</v>
      </c>
      <c r="C229" s="30" t="s">
        <v>0</v>
      </c>
      <c r="D229" s="18"/>
    </row>
    <row r="230" spans="1:4" s="45" customFormat="1" ht="14.4" x14ac:dyDescent="0.3">
      <c r="A230" s="37" t="s">
        <v>44</v>
      </c>
      <c r="B230" s="30" t="s">
        <v>0</v>
      </c>
      <c r="C230" s="30" t="s">
        <v>0</v>
      </c>
      <c r="D230" s="18"/>
    </row>
    <row r="231" spans="1:4" ht="14.4" x14ac:dyDescent="0.3">
      <c r="A231" s="37" t="s">
        <v>182</v>
      </c>
      <c r="B231" s="30" t="s">
        <v>0</v>
      </c>
      <c r="C231" s="30" t="s">
        <v>0</v>
      </c>
      <c r="D231" s="18"/>
    </row>
    <row r="232" spans="1:4" ht="14.4" x14ac:dyDescent="0.3">
      <c r="A232" s="27" t="s">
        <v>176</v>
      </c>
      <c r="B232" s="30" t="s">
        <v>0</v>
      </c>
      <c r="C232" s="30" t="s">
        <v>0</v>
      </c>
      <c r="D232" s="18"/>
    </row>
    <row r="233" spans="1:4" s="45" customFormat="1" ht="14.4" x14ac:dyDescent="0.3">
      <c r="A233" s="37" t="s">
        <v>44</v>
      </c>
      <c r="B233" s="30" t="s">
        <v>0</v>
      </c>
      <c r="C233" s="30" t="s">
        <v>0</v>
      </c>
      <c r="D233" s="18"/>
    </row>
    <row r="234" spans="1:4" ht="14.4" x14ac:dyDescent="0.3">
      <c r="A234" s="37" t="s">
        <v>181</v>
      </c>
      <c r="B234" s="30" t="s">
        <v>0</v>
      </c>
      <c r="C234" s="30" t="s">
        <v>0</v>
      </c>
      <c r="D234" s="18"/>
    </row>
    <row r="235" spans="1:4" x14ac:dyDescent="0.25">
      <c r="D235" s="18"/>
    </row>
    <row r="236" spans="1:4" x14ac:dyDescent="0.25">
      <c r="D236" s="18"/>
    </row>
    <row r="237" spans="1:4" x14ac:dyDescent="0.25">
      <c r="D237" s="18"/>
    </row>
    <row r="238" spans="1:4" x14ac:dyDescent="0.25">
      <c r="D238" s="18"/>
    </row>
    <row r="239" spans="1:4" x14ac:dyDescent="0.25">
      <c r="D239" s="18"/>
    </row>
    <row r="240" spans="1:4" x14ac:dyDescent="0.25">
      <c r="D240" s="18"/>
    </row>
    <row r="241" spans="4:4" x14ac:dyDescent="0.25">
      <c r="D241" s="18"/>
    </row>
    <row r="242" spans="4:4" x14ac:dyDescent="0.25">
      <c r="D242" s="18"/>
    </row>
    <row r="243" spans="4:4" x14ac:dyDescent="0.25">
      <c r="D243" s="18"/>
    </row>
    <row r="244" spans="4:4" x14ac:dyDescent="0.25">
      <c r="D244" s="18"/>
    </row>
    <row r="245" spans="4:4" x14ac:dyDescent="0.25">
      <c r="D245" s="18"/>
    </row>
    <row r="246" spans="4:4" x14ac:dyDescent="0.25">
      <c r="D246" s="18"/>
    </row>
    <row r="247" spans="4:4" x14ac:dyDescent="0.25">
      <c r="D247" s="18"/>
    </row>
    <row r="248" spans="4:4" x14ac:dyDescent="0.25">
      <c r="D248" s="18"/>
    </row>
    <row r="249" spans="4:4" x14ac:dyDescent="0.25">
      <c r="D249" s="18"/>
    </row>
    <row r="250" spans="4:4" x14ac:dyDescent="0.25">
      <c r="D250" s="18"/>
    </row>
  </sheetData>
  <conditionalFormatting sqref="D33:D42 D44:D81 B53:C68 D185:D250 D83:D179 B171:C179 B32:D32 B43:D43 B1:C1 B18:C31 B3:C16 B180:D184 B207:C1048576">
    <cfRule type="cellIs" dxfId="71" priority="232" operator="equal">
      <formula>"Untested"</formula>
    </cfRule>
    <cfRule type="containsText" dxfId="70" priority="233" operator="containsText" text="Re-test">
      <formula>NOT(ISERROR(SEARCH("Re-test",B1)))</formula>
    </cfRule>
    <cfRule type="containsText" dxfId="69" priority="234" operator="containsText" text="fail">
      <formula>NOT(ISERROR(SEARCH("fail",B1)))</formula>
    </cfRule>
  </conditionalFormatting>
  <conditionalFormatting sqref="B51:C51 B119:C119 B225:C227 B202:C202 B69:C69 B133:C133">
    <cfRule type="containsText" dxfId="68" priority="205" operator="containsText" text="untested">
      <formula>NOT(ISERROR(SEARCH("untested",B51)))</formula>
    </cfRule>
    <cfRule type="containsText" dxfId="67" priority="206" operator="containsText" text="Retest">
      <formula>NOT(ISERROR(SEARCH("Retest",B51)))</formula>
    </cfRule>
    <cfRule type="containsText" dxfId="66" priority="207" operator="containsText" text="Fail">
      <formula>NOT(ISERROR(SEARCH("Fail",B51)))</formula>
    </cfRule>
  </conditionalFormatting>
  <conditionalFormatting sqref="B204:C208">
    <cfRule type="cellIs" dxfId="65" priority="139" operator="equal">
      <formula>"Untested"</formula>
    </cfRule>
    <cfRule type="containsText" dxfId="64" priority="140" operator="containsText" text="Re-test">
      <formula>NOT(ISERROR(SEARCH("Re-test",B204)))</formula>
    </cfRule>
    <cfRule type="containsText" dxfId="63" priority="141" operator="containsText" text="fail">
      <formula>NOT(ISERROR(SEARCH("fail",B204)))</formula>
    </cfRule>
  </conditionalFormatting>
  <conditionalFormatting sqref="B220:C222">
    <cfRule type="cellIs" dxfId="62" priority="79" operator="equal">
      <formula>"Untested"</formula>
    </cfRule>
    <cfRule type="containsText" dxfId="61" priority="80" operator="containsText" text="Re-test">
      <formula>NOT(ISERROR(SEARCH("Re-test",B220)))</formula>
    </cfRule>
    <cfRule type="containsText" dxfId="60" priority="81" operator="containsText" text="fail">
      <formula>NOT(ISERROR(SEARCH("fail",B220)))</formula>
    </cfRule>
  </conditionalFormatting>
  <conditionalFormatting sqref="B229:C230">
    <cfRule type="cellIs" dxfId="59" priority="82" operator="equal">
      <formula>"Untested"</formula>
    </cfRule>
    <cfRule type="containsText" dxfId="58" priority="83" operator="containsText" text="Re-test">
      <formula>NOT(ISERROR(SEARCH("Re-test",B229)))</formula>
    </cfRule>
    <cfRule type="containsText" dxfId="57" priority="84" operator="containsText" text="fail">
      <formula>NOT(ISERROR(SEARCH("fail",B229)))</formula>
    </cfRule>
  </conditionalFormatting>
  <conditionalFormatting sqref="D82">
    <cfRule type="cellIs" dxfId="56" priority="106" operator="equal">
      <formula>"Untested"</formula>
    </cfRule>
    <cfRule type="containsText" dxfId="55" priority="107" operator="containsText" text="Re-test">
      <formula>NOT(ISERROR(SEARCH("Re-test",D82)))</formula>
    </cfRule>
    <cfRule type="containsText" dxfId="54" priority="108" operator="containsText" text="fail">
      <formula>NOT(ISERROR(SEARCH("fail",D82)))</formula>
    </cfRule>
  </conditionalFormatting>
  <conditionalFormatting sqref="B223:C225">
    <cfRule type="cellIs" dxfId="53" priority="76" operator="equal">
      <formula>"Untested"</formula>
    </cfRule>
    <cfRule type="containsText" dxfId="52" priority="77" operator="containsText" text="Re-test">
      <formula>NOT(ISERROR(SEARCH("Re-test",B223)))</formula>
    </cfRule>
    <cfRule type="containsText" dxfId="51" priority="78" operator="containsText" text="fail">
      <formula>NOT(ISERROR(SEARCH("fail",B223)))</formula>
    </cfRule>
  </conditionalFormatting>
  <conditionalFormatting sqref="B218:C219">
    <cfRule type="cellIs" dxfId="50" priority="85" operator="equal">
      <formula>"Untested"</formula>
    </cfRule>
    <cfRule type="containsText" dxfId="49" priority="86" operator="containsText" text="Re-test">
      <formula>NOT(ISERROR(SEARCH("Re-test",B218)))</formula>
    </cfRule>
    <cfRule type="containsText" dxfId="48" priority="87" operator="containsText" text="fail">
      <formula>NOT(ISERROR(SEARCH("fail",B218)))</formula>
    </cfRule>
  </conditionalFormatting>
  <conditionalFormatting sqref="B226:C228">
    <cfRule type="cellIs" dxfId="47" priority="73" operator="equal">
      <formula>"Untested"</formula>
    </cfRule>
    <cfRule type="containsText" dxfId="46" priority="74" operator="containsText" text="Re-test">
      <formula>NOT(ISERROR(SEARCH("Re-test",B226)))</formula>
    </cfRule>
    <cfRule type="containsText" dxfId="45" priority="75" operator="containsText" text="fail">
      <formula>NOT(ISERROR(SEARCH("fail",B226)))</formula>
    </cfRule>
  </conditionalFormatting>
  <conditionalFormatting sqref="B232:C233">
    <cfRule type="cellIs" dxfId="44" priority="70" operator="equal">
      <formula>"Untested"</formula>
    </cfRule>
    <cfRule type="containsText" dxfId="43" priority="71" operator="containsText" text="Re-test">
      <formula>NOT(ISERROR(SEARCH("Re-test",B232)))</formula>
    </cfRule>
    <cfRule type="containsText" dxfId="42" priority="72" operator="containsText" text="fail">
      <formula>NOT(ISERROR(SEARCH("fail",B232)))</formula>
    </cfRule>
  </conditionalFormatting>
  <conditionalFormatting sqref="B231:C231">
    <cfRule type="containsText" dxfId="41" priority="67" operator="containsText" text="untested">
      <formula>NOT(ISERROR(SEARCH("untested",B231)))</formula>
    </cfRule>
    <cfRule type="containsText" dxfId="40" priority="68" operator="containsText" text="Retest">
      <formula>NOT(ISERROR(SEARCH("Retest",B231)))</formula>
    </cfRule>
    <cfRule type="containsText" dxfId="39" priority="69" operator="containsText" text="Fail">
      <formula>NOT(ISERROR(SEARCH("Fail",B231)))</formula>
    </cfRule>
  </conditionalFormatting>
  <conditionalFormatting sqref="B231:C233">
    <cfRule type="cellIs" dxfId="38" priority="61" operator="equal">
      <formula>"Untested"</formula>
    </cfRule>
    <cfRule type="containsText" dxfId="37" priority="62" operator="containsText" text="Re-test">
      <formula>NOT(ISERROR(SEARCH("Re-test",B231)))</formula>
    </cfRule>
    <cfRule type="containsText" dxfId="36" priority="63" operator="containsText" text="fail">
      <formula>NOT(ISERROR(SEARCH("fail",B231)))</formula>
    </cfRule>
  </conditionalFormatting>
  <conditionalFormatting sqref="B234:C234">
    <cfRule type="cellIs" dxfId="35" priority="58" operator="equal">
      <formula>"Untested"</formula>
    </cfRule>
    <cfRule type="containsText" dxfId="34" priority="59" operator="containsText" text="Re-test">
      <formula>NOT(ISERROR(SEARCH("Re-test",B234)))</formula>
    </cfRule>
    <cfRule type="containsText" dxfId="33" priority="60" operator="containsText" text="fail">
      <formula>NOT(ISERROR(SEARCH("fail",B234)))</formula>
    </cfRule>
  </conditionalFormatting>
  <conditionalFormatting sqref="B234:C234">
    <cfRule type="cellIs" dxfId="32" priority="55" operator="equal">
      <formula>"Untested"</formula>
    </cfRule>
    <cfRule type="containsText" dxfId="31" priority="56" operator="containsText" text="Re-test">
      <formula>NOT(ISERROR(SEARCH("Re-test",B234)))</formula>
    </cfRule>
    <cfRule type="containsText" dxfId="30" priority="57" operator="containsText" text="fail">
      <formula>NOT(ISERROR(SEARCH("fail",B234)))</formula>
    </cfRule>
  </conditionalFormatting>
  <conditionalFormatting sqref="B113:C118">
    <cfRule type="cellIs" dxfId="29" priority="19" operator="equal">
      <formula>"Untested"</formula>
    </cfRule>
    <cfRule type="containsText" dxfId="28" priority="20" operator="containsText" text="Re-test">
      <formula>NOT(ISERROR(SEARCH("Re-test",B113)))</formula>
    </cfRule>
    <cfRule type="containsText" dxfId="27" priority="21" operator="containsText" text="fail">
      <formula>NOT(ISERROR(SEARCH("fail",B113)))</formula>
    </cfRule>
  </conditionalFormatting>
  <conditionalFormatting sqref="B34:C42">
    <cfRule type="cellIs" dxfId="26" priority="31" operator="equal">
      <formula>"Untested"</formula>
    </cfRule>
    <cfRule type="containsText" dxfId="25" priority="32" operator="containsText" text="Re-test">
      <formula>NOT(ISERROR(SEARCH("Re-test",B34)))</formula>
    </cfRule>
    <cfRule type="containsText" dxfId="24" priority="33" operator="containsText" text="fail">
      <formula>NOT(ISERROR(SEARCH("fail",B34)))</formula>
    </cfRule>
  </conditionalFormatting>
  <conditionalFormatting sqref="B45:C50">
    <cfRule type="cellIs" dxfId="23" priority="28" operator="equal">
      <formula>"Untested"</formula>
    </cfRule>
    <cfRule type="containsText" dxfId="22" priority="29" operator="containsText" text="Re-test">
      <formula>NOT(ISERROR(SEARCH("Re-test",B45)))</formula>
    </cfRule>
    <cfRule type="containsText" dxfId="21" priority="30" operator="containsText" text="fail">
      <formula>NOT(ISERROR(SEARCH("fail",B45)))</formula>
    </cfRule>
  </conditionalFormatting>
  <conditionalFormatting sqref="B71:C110">
    <cfRule type="cellIs" dxfId="20" priority="22" operator="equal">
      <formula>"Untested"</formula>
    </cfRule>
    <cfRule type="containsText" dxfId="19" priority="23" operator="containsText" text="Re-test">
      <formula>NOT(ISERROR(SEARCH("Re-test",B71)))</formula>
    </cfRule>
    <cfRule type="containsText" dxfId="18" priority="24" operator="containsText" text="fail">
      <formula>NOT(ISERROR(SEARCH("fail",B71)))</formula>
    </cfRule>
  </conditionalFormatting>
  <conditionalFormatting sqref="B121:C132">
    <cfRule type="cellIs" dxfId="17" priority="16" operator="equal">
      <formula>"Untested"</formula>
    </cfRule>
    <cfRule type="containsText" dxfId="16" priority="17" operator="containsText" text="Re-test">
      <formula>NOT(ISERROR(SEARCH("Re-test",B121)))</formula>
    </cfRule>
    <cfRule type="containsText" dxfId="15" priority="18" operator="containsText" text="fail">
      <formula>NOT(ISERROR(SEARCH("fail",B121)))</formula>
    </cfRule>
  </conditionalFormatting>
  <conditionalFormatting sqref="B135:C153">
    <cfRule type="cellIs" dxfId="14" priority="13" operator="equal">
      <formula>"Untested"</formula>
    </cfRule>
    <cfRule type="containsText" dxfId="13" priority="14" operator="containsText" text="Re-test">
      <formula>NOT(ISERROR(SEARCH("Re-test",B135)))</formula>
    </cfRule>
    <cfRule type="containsText" dxfId="12" priority="15" operator="containsText" text="fail">
      <formula>NOT(ISERROR(SEARCH("fail",B135)))</formula>
    </cfRule>
  </conditionalFormatting>
  <conditionalFormatting sqref="B169:C169">
    <cfRule type="cellIs" dxfId="11" priority="7" operator="equal">
      <formula>"Untested"</formula>
    </cfRule>
    <cfRule type="containsText" dxfId="10" priority="8" operator="containsText" text="Re-test">
      <formula>NOT(ISERROR(SEARCH("Re-test",B169)))</formula>
    </cfRule>
    <cfRule type="containsText" dxfId="9" priority="9" operator="containsText" text="fail">
      <formula>NOT(ISERROR(SEARCH("fail",B169)))</formula>
    </cfRule>
  </conditionalFormatting>
  <conditionalFormatting sqref="B156:C168">
    <cfRule type="cellIs" dxfId="8" priority="4" operator="equal">
      <formula>"Untested"</formula>
    </cfRule>
    <cfRule type="containsText" dxfId="7" priority="5" operator="containsText" text="Re-test">
      <formula>NOT(ISERROR(SEARCH("Re-test",B156)))</formula>
    </cfRule>
    <cfRule type="containsText" dxfId="6" priority="6" operator="containsText" text="fail">
      <formula>NOT(ISERROR(SEARCH("fail",B156)))</formula>
    </cfRule>
  </conditionalFormatting>
  <conditionalFormatting sqref="B185:C201">
    <cfRule type="cellIs" dxfId="5" priority="1" operator="equal">
      <formula>"Untested"</formula>
    </cfRule>
    <cfRule type="containsText" dxfId="4" priority="2" operator="containsText" text="Re-test">
      <formula>NOT(ISERROR(SEARCH("Re-test",B185)))</formula>
    </cfRule>
    <cfRule type="containsText" dxfId="3" priority="3" operator="containsText" text="fail">
      <formula>NOT(ISERROR(SEARCH("fail",B185)))</formula>
    </cfRule>
  </conditionalFormatting>
  <dataValidations disablePrompts="1" count="2">
    <dataValidation type="list" errorStyle="warning" allowBlank="1" showErrorMessage="1" errorTitle="Warning:" error="Setting a value other than teh drop dwn will not include then results in the overview page_x000a_" sqref="D32:D250">
      <formula1>"Passed,Untested,Re-test,Failed,N/A"</formula1>
    </dataValidation>
    <dataValidation type="list" errorStyle="warning" allowBlank="1" errorTitle="Warning:" error="Setting a value other than teh drop dwn will not include then results in the overview page_x000a_" sqref="B1:C110 B112:C1048576">
      <formula1>"Passed,Untested,Re-test,Failed,N/A"</formula1>
    </dataValidation>
  </dataValidations>
  <pageMargins left="0.7" right="0.7" top="0.75" bottom="0.75" header="0.3" footer="0.3"/>
  <pageSetup paperSize="9" scale="96" orientation="landscape" r:id="rId1"/>
  <headerFooter>
    <oddHeader>&amp;L&amp;16&amp;K08+000&amp;A&amp;R&amp;16&amp;K08+000&amp;D</oddHeader>
  </headerFooter>
  <rowBreaks count="7" manualBreakCount="7">
    <brk id="32" max="2" man="1"/>
    <brk id="51" max="2" man="1"/>
    <brk id="69" max="2" man="1"/>
    <brk id="111" max="2" man="1"/>
    <brk id="133" max="2" man="1"/>
    <brk id="168" max="2" man="1"/>
    <brk id="202" max="2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view="pageLayout" zoomScale="86" zoomScaleNormal="100" zoomScalePageLayoutView="86" workbookViewId="0">
      <selection activeCell="A31" sqref="A31"/>
    </sheetView>
  </sheetViews>
  <sheetFormatPr defaultColWidth="8.77734375" defaultRowHeight="13.8" x14ac:dyDescent="0.25"/>
  <cols>
    <col min="1" max="1" width="98.5546875" style="29" customWidth="1"/>
    <col min="2" max="2" width="14.6640625" style="50" customWidth="1"/>
    <col min="3" max="3" width="14.6640625" style="33" customWidth="1"/>
    <col min="4" max="4" width="4.109375" style="33" customWidth="1"/>
    <col min="5" max="5" width="13.44140625" style="18" bestFit="1" customWidth="1"/>
    <col min="6" max="6" width="19.109375" style="18" bestFit="1" customWidth="1"/>
    <col min="7" max="16384" width="8.77734375" style="51"/>
  </cols>
  <sheetData>
    <row r="1" spans="1:7" x14ac:dyDescent="0.25">
      <c r="A1" s="54"/>
      <c r="B1" s="55"/>
      <c r="C1" s="56"/>
      <c r="D1" s="51"/>
      <c r="E1" s="51"/>
      <c r="F1" s="51"/>
    </row>
    <row r="2" spans="1:7" x14ac:dyDescent="0.25">
      <c r="B2" s="48"/>
      <c r="C2" s="50"/>
      <c r="D2" s="51"/>
      <c r="E2" s="51"/>
      <c r="F2" s="51"/>
    </row>
    <row r="3" spans="1:7" x14ac:dyDescent="0.25">
      <c r="B3" s="48"/>
      <c r="C3" s="50"/>
      <c r="G3" s="18"/>
    </row>
    <row r="4" spans="1:7" x14ac:dyDescent="0.25">
      <c r="A4" s="29" t="s">
        <v>220</v>
      </c>
      <c r="B4" s="48"/>
      <c r="C4" s="50"/>
      <c r="G4" s="18"/>
    </row>
    <row r="5" spans="1:7" x14ac:dyDescent="0.25">
      <c r="B5" s="48"/>
      <c r="C5" s="50"/>
      <c r="G5" s="18"/>
    </row>
    <row r="6" spans="1:7" x14ac:dyDescent="0.25">
      <c r="B6" s="48"/>
      <c r="C6" s="50"/>
      <c r="G6" s="18"/>
    </row>
    <row r="7" spans="1:7" x14ac:dyDescent="0.25">
      <c r="B7" s="48"/>
      <c r="C7" s="50"/>
      <c r="G7" s="18"/>
    </row>
    <row r="8" spans="1:7" x14ac:dyDescent="0.25">
      <c r="B8" s="48"/>
      <c r="C8" s="50"/>
      <c r="G8" s="18"/>
    </row>
    <row r="9" spans="1:7" x14ac:dyDescent="0.25">
      <c r="B9" s="48"/>
      <c r="C9" s="50"/>
      <c r="G9" s="18"/>
    </row>
    <row r="10" spans="1:7" x14ac:dyDescent="0.25">
      <c r="B10" s="48"/>
      <c r="C10" s="50"/>
      <c r="G10" s="18"/>
    </row>
    <row r="11" spans="1:7" x14ac:dyDescent="0.25">
      <c r="B11" s="48"/>
      <c r="C11" s="50"/>
      <c r="G11" s="18"/>
    </row>
    <row r="12" spans="1:7" x14ac:dyDescent="0.25">
      <c r="B12" s="48"/>
      <c r="C12" s="50"/>
      <c r="G12" s="18"/>
    </row>
    <row r="13" spans="1:7" x14ac:dyDescent="0.25">
      <c r="B13" s="48"/>
      <c r="C13" s="50"/>
      <c r="G13" s="18"/>
    </row>
    <row r="14" spans="1:7" x14ac:dyDescent="0.25">
      <c r="B14" s="48"/>
      <c r="C14" s="50"/>
    </row>
    <row r="15" spans="1:7" x14ac:dyDescent="0.25">
      <c r="B15" s="48"/>
      <c r="C15" s="50"/>
    </row>
  </sheetData>
  <conditionalFormatting sqref="C16:F1048576 C1 D3:F15 G3:G13">
    <cfRule type="cellIs" dxfId="2" priority="115" operator="equal">
      <formula>"Untested"</formula>
    </cfRule>
    <cfRule type="containsText" dxfId="1" priority="116" operator="containsText" text="Re-test">
      <formula>NOT(ISERROR(SEARCH("Re-test",C1)))</formula>
    </cfRule>
    <cfRule type="containsText" dxfId="0" priority="117" operator="containsText" text="fail">
      <formula>NOT(ISERROR(SEARCH("fail",C1)))</formula>
    </cfRule>
  </conditionalFormatting>
  <dataValidations disablePrompts="1" count="2">
    <dataValidation type="list" errorStyle="warning" allowBlank="1" errorTitle="Warning:" error="Setting a value other than teh drop dwn will not include then results in the overview page_x000a_" sqref="E1:F1048576">
      <formula1>"Passed,Untested,Re-test,Failed,N/A"</formula1>
    </dataValidation>
    <dataValidation type="list" errorStyle="warning" allowBlank="1" showErrorMessage="1" errorTitle="Warning:" error="Setting a value other than teh drop dwn will not include then results in the overview page_x000a_" sqref="C16:D1048576 C1 G3:G13 D3:D15">
      <formula1>"Passed,Untested,Re-test,Failed,N/A"</formula1>
    </dataValidation>
  </dataValidations>
  <pageMargins left="0.7" right="0.7" top="0.75" bottom="0.75" header="0.3" footer="0.3"/>
  <pageSetup paperSize="9" orientation="landscape" r:id="rId1"/>
  <headerFooter>
    <oddHeader>&amp;L&amp;16&amp;K08+000&amp;A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/>
  <dimension ref="A1:H49"/>
  <sheetViews>
    <sheetView workbookViewId="0">
      <selection sqref="A1:H49"/>
    </sheetView>
  </sheetViews>
  <sheetFormatPr defaultRowHeight="14.4" x14ac:dyDescent="0.3"/>
  <sheetData>
    <row r="1" spans="1:8" ht="30" x14ac:dyDescent="0.5">
      <c r="A1" s="61" t="s">
        <v>12</v>
      </c>
      <c r="B1" s="4"/>
      <c r="C1" s="4"/>
      <c r="D1" s="4"/>
      <c r="E1" s="4"/>
      <c r="F1" s="4"/>
      <c r="G1" s="4"/>
      <c r="H1" s="4"/>
    </row>
    <row r="2" spans="1:8" ht="30" x14ac:dyDescent="0.5">
      <c r="A2" s="63"/>
      <c r="B2" s="64"/>
      <c r="C2" s="64"/>
      <c r="D2" s="64"/>
      <c r="E2" s="64"/>
      <c r="F2" s="64"/>
      <c r="G2" s="64"/>
      <c r="H2" s="64"/>
    </row>
    <row r="3" spans="1:8" x14ac:dyDescent="0.3">
      <c r="A3" s="77" t="s">
        <v>229</v>
      </c>
      <c r="B3" s="77"/>
      <c r="C3" s="82" t="str">
        <f>DocumentProjectName</f>
        <v xml:space="preserve">Project Name </v>
      </c>
      <c r="D3" s="82"/>
      <c r="E3" s="82"/>
      <c r="F3" s="71"/>
      <c r="G3" s="71"/>
      <c r="H3" s="71"/>
    </row>
    <row r="4" spans="1:8" x14ac:dyDescent="0.3">
      <c r="A4" s="78" t="s">
        <v>231</v>
      </c>
      <c r="B4" s="78"/>
      <c r="C4" s="82" t="str">
        <f>DocumentCustomerName</f>
        <v>Customer Name</v>
      </c>
      <c r="D4" s="82"/>
      <c r="E4" s="82"/>
      <c r="F4" s="71"/>
      <c r="G4" s="71"/>
      <c r="H4" s="71"/>
    </row>
    <row r="5" spans="1:8" x14ac:dyDescent="0.3">
      <c r="A5" s="77" t="s">
        <v>227</v>
      </c>
      <c r="B5" s="77"/>
      <c r="C5" s="82" t="str">
        <f>DocumentCompanyName</f>
        <v xml:space="preserve">Company Name </v>
      </c>
      <c r="D5" s="82"/>
      <c r="E5" s="82"/>
      <c r="F5" s="71"/>
      <c r="G5" s="71"/>
      <c r="H5" s="71"/>
    </row>
    <row r="6" spans="1:8" x14ac:dyDescent="0.3">
      <c r="A6" s="79"/>
      <c r="B6" s="79"/>
      <c r="C6" s="80"/>
      <c r="D6" s="80"/>
      <c r="E6" s="80"/>
      <c r="F6" s="71"/>
      <c r="G6" s="71"/>
      <c r="H6" s="71"/>
    </row>
    <row r="7" spans="1:8" x14ac:dyDescent="0.3">
      <c r="A7" s="77" t="s">
        <v>8</v>
      </c>
      <c r="B7" s="77"/>
      <c r="C7" s="83">
        <f>DocumentDate</f>
        <v>42519</v>
      </c>
      <c r="D7" s="83"/>
      <c r="E7" s="83"/>
      <c r="F7" s="71"/>
      <c r="G7" s="71"/>
      <c r="H7" s="71"/>
    </row>
    <row r="8" spans="1:8" x14ac:dyDescent="0.3">
      <c r="A8" s="77" t="s">
        <v>7</v>
      </c>
      <c r="B8" s="77"/>
      <c r="C8" s="82" t="str">
        <f>DocumentStatus</f>
        <v xml:space="preserve">Release </v>
      </c>
      <c r="D8" s="82"/>
      <c r="E8" s="82"/>
      <c r="F8" s="71"/>
      <c r="G8" s="71"/>
      <c r="H8" s="71"/>
    </row>
    <row r="9" spans="1:8" x14ac:dyDescent="0.3">
      <c r="A9" s="77" t="s">
        <v>17</v>
      </c>
      <c r="B9" s="77"/>
      <c r="C9" s="81" t="str">
        <f>DocumentAuthor</f>
        <v>Shane Hoey</v>
      </c>
      <c r="D9" s="81"/>
      <c r="E9" s="81"/>
      <c r="F9" s="71"/>
      <c r="G9" s="71"/>
      <c r="H9" s="71"/>
    </row>
    <row r="10" spans="1:8" x14ac:dyDescent="0.3">
      <c r="A10" s="71"/>
      <c r="B10" s="71"/>
      <c r="C10" s="71"/>
      <c r="D10" s="71"/>
      <c r="E10" s="71"/>
      <c r="F10" s="71"/>
      <c r="G10" s="71"/>
      <c r="H10" s="71"/>
    </row>
    <row r="11" spans="1:8" x14ac:dyDescent="0.3">
      <c r="A11" s="71"/>
      <c r="B11" s="71"/>
      <c r="C11" s="71"/>
      <c r="D11" s="71"/>
      <c r="E11" s="71"/>
      <c r="F11" s="71"/>
      <c r="G11" s="71"/>
      <c r="H11" s="71"/>
    </row>
    <row r="12" spans="1:8" ht="30" x14ac:dyDescent="0.5">
      <c r="A12" s="61" t="s">
        <v>35</v>
      </c>
      <c r="B12" s="61"/>
      <c r="C12" s="61"/>
      <c r="D12" s="61"/>
      <c r="E12" s="61"/>
      <c r="F12" s="61"/>
      <c r="G12" s="61"/>
      <c r="H12" s="61"/>
    </row>
    <row r="13" spans="1:8" ht="15.6" x14ac:dyDescent="0.3">
      <c r="A13" s="67" t="s">
        <v>18</v>
      </c>
      <c r="B13" s="67" t="s">
        <v>20</v>
      </c>
      <c r="C13" s="67" t="s">
        <v>19</v>
      </c>
      <c r="D13" s="67" t="s">
        <v>21</v>
      </c>
      <c r="E13" s="66"/>
      <c r="F13" s="66"/>
      <c r="G13" s="66"/>
      <c r="H13" s="66"/>
    </row>
    <row r="14" spans="1:8" x14ac:dyDescent="0.3">
      <c r="A14" s="71"/>
      <c r="B14" s="71" t="s">
        <v>22</v>
      </c>
      <c r="C14" s="71"/>
      <c r="D14" s="71"/>
      <c r="E14" s="71"/>
      <c r="F14" s="71"/>
      <c r="G14" s="71"/>
      <c r="H14" s="71"/>
    </row>
    <row r="15" spans="1:8" x14ac:dyDescent="0.3">
      <c r="A15" s="71"/>
      <c r="B15" s="71"/>
      <c r="C15" s="71"/>
      <c r="D15" s="71"/>
      <c r="E15" s="71"/>
      <c r="F15" s="71"/>
      <c r="G15" s="71"/>
      <c r="H15" s="71"/>
    </row>
    <row r="16" spans="1:8" x14ac:dyDescent="0.3">
      <c r="A16" s="71"/>
      <c r="B16" s="71"/>
      <c r="C16" s="71"/>
      <c r="D16" s="71"/>
      <c r="E16" s="71"/>
      <c r="F16" s="71"/>
      <c r="G16" s="71"/>
      <c r="H16" s="71"/>
    </row>
    <row r="17" spans="1:8" x14ac:dyDescent="0.3">
      <c r="A17" s="71"/>
      <c r="B17" s="71"/>
      <c r="C17" s="71"/>
      <c r="D17" s="71"/>
      <c r="E17" s="71"/>
      <c r="F17" s="71"/>
      <c r="G17" s="71"/>
      <c r="H17" s="71"/>
    </row>
    <row r="18" spans="1:8" ht="30" x14ac:dyDescent="0.5">
      <c r="A18" s="61" t="s">
        <v>13</v>
      </c>
      <c r="B18" s="61"/>
      <c r="C18" s="61"/>
      <c r="D18" s="61"/>
      <c r="E18" s="61"/>
      <c r="F18" s="61"/>
      <c r="G18" s="61"/>
      <c r="H18" s="61"/>
    </row>
    <row r="19" spans="1:8" ht="15.6" x14ac:dyDescent="0.3">
      <c r="A19" s="67" t="s">
        <v>14</v>
      </c>
      <c r="B19" s="67"/>
      <c r="C19" s="67" t="s">
        <v>232</v>
      </c>
      <c r="D19" s="67"/>
      <c r="E19" s="67"/>
      <c r="F19" s="67" t="s">
        <v>15</v>
      </c>
      <c r="G19" s="67"/>
      <c r="H19" s="67"/>
    </row>
    <row r="20" spans="1:8" x14ac:dyDescent="0.3">
      <c r="A20" s="71" t="s">
        <v>4</v>
      </c>
      <c r="B20" s="71"/>
      <c r="C20" s="71" t="s">
        <v>16</v>
      </c>
      <c r="D20" s="71"/>
      <c r="E20" s="71"/>
      <c r="F20" s="62"/>
      <c r="G20" s="71"/>
      <c r="H20" s="71"/>
    </row>
    <row r="21" spans="1:8" x14ac:dyDescent="0.3">
      <c r="A21" s="71"/>
      <c r="B21" s="71"/>
      <c r="C21" s="71"/>
      <c r="D21" s="71"/>
      <c r="E21" s="71"/>
      <c r="F21" s="71"/>
      <c r="G21" s="71"/>
      <c r="H21" s="71"/>
    </row>
    <row r="22" spans="1:8" x14ac:dyDescent="0.3">
      <c r="A22" s="71"/>
      <c r="B22" s="71"/>
      <c r="C22" s="71"/>
      <c r="D22" s="71"/>
      <c r="E22" s="71"/>
      <c r="F22" s="71"/>
      <c r="G22" s="71"/>
      <c r="H22" s="71"/>
    </row>
    <row r="23" spans="1:8" x14ac:dyDescent="0.3">
      <c r="A23" s="71"/>
      <c r="B23" s="71"/>
      <c r="C23" s="71"/>
      <c r="D23" s="71"/>
      <c r="E23" s="71"/>
      <c r="F23" s="71"/>
      <c r="G23" s="71"/>
      <c r="H23" s="71"/>
    </row>
    <row r="24" spans="1:8" x14ac:dyDescent="0.3">
      <c r="A24" s="71"/>
      <c r="B24" s="71"/>
      <c r="C24" s="71"/>
      <c r="D24" s="71"/>
      <c r="E24" s="71"/>
      <c r="F24" s="71"/>
      <c r="G24" s="71"/>
      <c r="H24" s="71"/>
    </row>
    <row r="25" spans="1:8" x14ac:dyDescent="0.3">
      <c r="A25" s="71"/>
      <c r="B25" s="71"/>
      <c r="C25" s="71"/>
      <c r="D25" s="71"/>
      <c r="E25" s="71"/>
      <c r="F25" s="71"/>
      <c r="G25" s="71"/>
      <c r="H25" s="71"/>
    </row>
    <row r="26" spans="1:8" x14ac:dyDescent="0.3">
      <c r="A26" s="71"/>
      <c r="B26" s="71"/>
      <c r="C26" s="71"/>
      <c r="D26" s="71"/>
      <c r="E26" s="71"/>
      <c r="F26" s="71"/>
      <c r="G26" s="71"/>
      <c r="H26" s="71"/>
    </row>
    <row r="27" spans="1:8" x14ac:dyDescent="0.3">
      <c r="A27" s="71"/>
      <c r="B27" s="71"/>
      <c r="C27" s="71"/>
      <c r="D27" s="71"/>
      <c r="E27" s="71"/>
      <c r="F27" s="71"/>
      <c r="G27" s="71"/>
      <c r="H27" s="71"/>
    </row>
    <row r="28" spans="1:8" x14ac:dyDescent="0.3">
      <c r="A28" s="71"/>
      <c r="B28" s="71"/>
      <c r="C28" s="71"/>
      <c r="D28" s="71"/>
      <c r="E28" s="71"/>
      <c r="F28" s="71"/>
      <c r="G28" s="71"/>
      <c r="H28" s="71"/>
    </row>
    <row r="29" spans="1:8" x14ac:dyDescent="0.3">
      <c r="A29" s="71"/>
      <c r="B29" s="71"/>
      <c r="C29" s="71"/>
      <c r="D29" s="71"/>
      <c r="E29" s="71"/>
      <c r="F29" s="71"/>
      <c r="G29" s="71"/>
      <c r="H29" s="71"/>
    </row>
    <row r="30" spans="1:8" x14ac:dyDescent="0.3">
      <c r="A30" s="71"/>
      <c r="B30" s="71"/>
      <c r="C30" s="71"/>
      <c r="D30" s="71"/>
      <c r="E30" s="71"/>
      <c r="F30" s="71"/>
      <c r="G30" s="71"/>
      <c r="H30" s="71"/>
    </row>
    <row r="31" spans="1:8" x14ac:dyDescent="0.3">
      <c r="A31" s="71"/>
      <c r="B31" s="71"/>
      <c r="C31" s="71"/>
      <c r="D31" s="71"/>
      <c r="E31" s="71"/>
      <c r="F31" s="71"/>
      <c r="G31" s="71"/>
      <c r="H31" s="71"/>
    </row>
    <row r="32" spans="1:8" x14ac:dyDescent="0.3">
      <c r="A32" s="71"/>
      <c r="B32" s="71"/>
      <c r="C32" s="71"/>
      <c r="D32" s="71"/>
      <c r="E32" s="71"/>
      <c r="F32" s="71"/>
      <c r="G32" s="71"/>
      <c r="H32" s="71"/>
    </row>
    <row r="33" spans="1:8" x14ac:dyDescent="0.3">
      <c r="A33" s="71"/>
      <c r="B33" s="71"/>
      <c r="C33" s="71"/>
      <c r="D33" s="71"/>
      <c r="E33" s="71"/>
      <c r="F33" s="71"/>
      <c r="G33" s="71"/>
      <c r="H33" s="71"/>
    </row>
    <row r="34" spans="1:8" x14ac:dyDescent="0.3">
      <c r="A34" s="71"/>
      <c r="B34" s="71"/>
      <c r="C34" s="71"/>
      <c r="D34" s="71"/>
      <c r="E34" s="71"/>
      <c r="F34" s="71"/>
      <c r="G34" s="71"/>
      <c r="H34" s="71"/>
    </row>
    <row r="35" spans="1:8" x14ac:dyDescent="0.3">
      <c r="A35" s="71"/>
      <c r="B35" s="71"/>
      <c r="C35" s="71"/>
      <c r="D35" s="71"/>
      <c r="E35" s="71"/>
      <c r="F35" s="71"/>
      <c r="G35" s="71"/>
      <c r="H35" s="71"/>
    </row>
    <row r="36" spans="1:8" x14ac:dyDescent="0.3">
      <c r="A36" s="71"/>
      <c r="B36" s="71"/>
      <c r="C36" s="71"/>
      <c r="D36" s="71"/>
      <c r="E36" s="71"/>
      <c r="F36" s="71"/>
      <c r="G36" s="71"/>
      <c r="H36" s="71"/>
    </row>
    <row r="37" spans="1:8" x14ac:dyDescent="0.3">
      <c r="A37" s="71"/>
      <c r="B37" s="71"/>
      <c r="C37" s="71"/>
      <c r="D37" s="71"/>
      <c r="E37" s="71"/>
      <c r="F37" s="71"/>
      <c r="G37" s="71"/>
      <c r="H37" s="71"/>
    </row>
    <row r="38" spans="1:8" x14ac:dyDescent="0.3">
      <c r="A38" s="71"/>
      <c r="B38" s="71"/>
      <c r="C38" s="71"/>
      <c r="D38" s="71"/>
      <c r="E38" s="71"/>
      <c r="F38" s="71"/>
      <c r="G38" s="71"/>
      <c r="H38" s="71"/>
    </row>
    <row r="39" spans="1:8" x14ac:dyDescent="0.3">
      <c r="A39" s="71"/>
      <c r="B39" s="71"/>
      <c r="C39" s="71"/>
      <c r="D39" s="71"/>
      <c r="E39" s="71"/>
      <c r="F39" s="71"/>
      <c r="G39" s="71"/>
      <c r="H39" s="71"/>
    </row>
    <row r="40" spans="1:8" x14ac:dyDescent="0.3">
      <c r="A40" s="71"/>
      <c r="B40" s="71"/>
      <c r="C40" s="71"/>
      <c r="D40" s="71"/>
      <c r="E40" s="71"/>
      <c r="F40" s="71"/>
      <c r="G40" s="71"/>
      <c r="H40" s="71"/>
    </row>
    <row r="41" spans="1:8" x14ac:dyDescent="0.3">
      <c r="A41" s="71"/>
      <c r="B41" s="71"/>
      <c r="C41" s="71"/>
      <c r="D41" s="71"/>
      <c r="E41" s="71"/>
      <c r="F41" s="71"/>
      <c r="G41" s="71"/>
      <c r="H41" s="71"/>
    </row>
    <row r="42" spans="1:8" x14ac:dyDescent="0.3">
      <c r="A42" s="71"/>
      <c r="B42" s="71"/>
      <c r="C42" s="71"/>
      <c r="D42" s="71"/>
      <c r="E42" s="71"/>
      <c r="F42" s="71"/>
      <c r="G42" s="71"/>
      <c r="H42" s="71"/>
    </row>
    <row r="43" spans="1:8" x14ac:dyDescent="0.3">
      <c r="A43" s="71"/>
      <c r="B43" s="71"/>
      <c r="C43" s="71"/>
      <c r="D43" s="71"/>
      <c r="E43" s="71"/>
      <c r="F43" s="71"/>
      <c r="G43" s="71"/>
      <c r="H43" s="71"/>
    </row>
    <row r="44" spans="1:8" x14ac:dyDescent="0.3">
      <c r="A44" s="71"/>
      <c r="B44" s="71"/>
      <c r="C44" s="71"/>
      <c r="D44" s="71"/>
      <c r="E44" s="71"/>
      <c r="F44" s="71"/>
      <c r="G44" s="71"/>
      <c r="H44" s="71"/>
    </row>
    <row r="45" spans="1:8" x14ac:dyDescent="0.3">
      <c r="A45" s="71"/>
      <c r="B45" s="71"/>
      <c r="C45" s="71"/>
      <c r="D45" s="71"/>
      <c r="E45" s="71"/>
      <c r="F45" s="71"/>
      <c r="G45" s="71"/>
      <c r="H45" s="71"/>
    </row>
    <row r="46" spans="1:8" x14ac:dyDescent="0.3">
      <c r="A46" s="71"/>
      <c r="B46" s="71"/>
      <c r="C46" s="71"/>
      <c r="D46" s="71"/>
      <c r="E46" s="71"/>
      <c r="F46" s="71"/>
      <c r="G46" s="71"/>
      <c r="H46" s="71"/>
    </row>
    <row r="47" spans="1:8" x14ac:dyDescent="0.3">
      <c r="A47" s="71"/>
      <c r="B47" s="71"/>
      <c r="C47" s="71"/>
      <c r="D47" s="71"/>
      <c r="E47" s="71"/>
      <c r="F47" s="71"/>
      <c r="G47" s="71"/>
      <c r="H47" s="71"/>
    </row>
    <row r="48" spans="1:8" x14ac:dyDescent="0.3">
      <c r="A48" s="71"/>
      <c r="B48" s="71"/>
      <c r="C48" s="71"/>
      <c r="D48" s="71"/>
      <c r="E48" s="71"/>
      <c r="F48" s="71"/>
      <c r="G48" s="71"/>
      <c r="H48" s="71"/>
    </row>
    <row r="49" spans="1:8" x14ac:dyDescent="0.3">
      <c r="A49" s="71"/>
      <c r="B49" s="71"/>
      <c r="C49" s="71"/>
      <c r="D49" s="71"/>
      <c r="E49" s="71"/>
      <c r="F49" s="71"/>
      <c r="G49" s="71"/>
      <c r="H49" s="71"/>
    </row>
  </sheetData>
  <mergeCells count="14">
    <mergeCell ref="A9:B9"/>
    <mergeCell ref="C9:E9"/>
    <mergeCell ref="A6:B6"/>
    <mergeCell ref="C6:E6"/>
    <mergeCell ref="A7:B7"/>
    <mergeCell ref="C7:E7"/>
    <mergeCell ref="A8:B8"/>
    <mergeCell ref="C8:E8"/>
    <mergeCell ref="A3:B3"/>
    <mergeCell ref="C3:E3"/>
    <mergeCell ref="A4:B4"/>
    <mergeCell ref="C4:E4"/>
    <mergeCell ref="A5:B5"/>
    <mergeCell ref="C5:E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23</vt:i4>
      </vt:variant>
    </vt:vector>
  </HeadingPairs>
  <TitlesOfParts>
    <vt:vector size="32" baseType="lpstr">
      <vt:lpstr>StartHere</vt:lpstr>
      <vt:lpstr>CoverPage</vt:lpstr>
      <vt:lpstr>UAT Details</vt:lpstr>
      <vt:lpstr>Overview</vt:lpstr>
      <vt:lpstr>Quick User Acceptance Test</vt:lpstr>
      <vt:lpstr>Overview (2)</vt:lpstr>
      <vt:lpstr>Detailed User Acceptance Test</vt:lpstr>
      <vt:lpstr>DR Testing</vt:lpstr>
      <vt:lpstr>Signature</vt:lpstr>
      <vt:lpstr>'Overview (2)'!DetailedFailed</vt:lpstr>
      <vt:lpstr>'Overview (2)'!DetailedNotApplicable</vt:lpstr>
      <vt:lpstr>'Overview (2)'!DetailedPass</vt:lpstr>
      <vt:lpstr>'Overview (2)'!DetailedRetest</vt:lpstr>
      <vt:lpstr>'Overview (2)'!DetailedUntested</vt:lpstr>
      <vt:lpstr>DetailedUserAcceptanceTestResult</vt:lpstr>
      <vt:lpstr>DocumentAuthor</vt:lpstr>
      <vt:lpstr>DocumentCompanyName</vt:lpstr>
      <vt:lpstr>DocumentCustomerName</vt:lpstr>
      <vt:lpstr>DocumentDate</vt:lpstr>
      <vt:lpstr>DocumentProjectName</vt:lpstr>
      <vt:lpstr>DocumentStatus</vt:lpstr>
      <vt:lpstr>CoverPage!Print_Area</vt:lpstr>
      <vt:lpstr>'Detailed User Acceptance Test'!Print_Area</vt:lpstr>
      <vt:lpstr>Overview!Print_Area</vt:lpstr>
      <vt:lpstr>'Overview (2)'!Print_Area</vt:lpstr>
      <vt:lpstr>'Quick User Acceptance Test'!Print_Area</vt:lpstr>
      <vt:lpstr>'UAT Details'!Print_Area</vt:lpstr>
      <vt:lpstr>QuickFailed</vt:lpstr>
      <vt:lpstr>QuickPass</vt:lpstr>
      <vt:lpstr>QuickRetest</vt:lpstr>
      <vt:lpstr>QuickUntested</vt:lpstr>
      <vt:lpstr>'Quick User Acceptance Test'!QuickUserAcceptanceTestResult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2016-05-29T07:12:39Z</dcterms:created>
  <dcterms:modified xsi:type="dcterms:W3CDTF">2016-07-05T14:37:37Z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ROP_DocumentAuthor">
    <vt:lpwstr/>
  </property>
  <property fmtid="{D5CDD505-2E9C-101B-9397-08002B2CF9AE}" pid="3" name="PROP_DocumentCompanyName">
    <vt:lpwstr/>
  </property>
  <property fmtid="{D5CDD505-2E9C-101B-9397-08002B2CF9AE}" pid="4" name="PROP_DocumentCustomerName">
    <vt:lpwstr/>
  </property>
  <property fmtid="{D5CDD505-2E9C-101B-9397-08002B2CF9AE}" pid="5" name="PROP_DocumentDate">
    <vt:lpwstr/>
  </property>
  <property fmtid="{D5CDD505-2E9C-101B-9397-08002B2CF9AE}" pid="6" name="PROP_DocumentProjectName">
    <vt:lpwstr/>
  </property>
  <property fmtid="{D5CDD505-2E9C-101B-9397-08002B2CF9AE}" pid="7" name="PROP_DocumentStatus">
    <vt:lpwstr/>
  </property>
</Properties>
</file>