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7650" windowHeight="837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G27" s="1"/>
  <c r="G3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5"/>
  <c r="G69"/>
  <c r="G67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D28"/>
  <c r="E28"/>
  <c r="D48"/>
  <c r="D58" s="1"/>
  <c r="E48"/>
  <c r="E58" s="1"/>
  <c r="E49" s="1"/>
  <c r="H29"/>
  <c r="H31"/>
  <c r="H34"/>
  <c r="H48"/>
  <c r="H50"/>
  <c r="F27"/>
  <c r="F28" s="1"/>
  <c r="F58" s="1"/>
  <c r="F49" s="1"/>
  <c r="H21"/>
  <c r="G104"/>
  <c r="H17"/>
  <c r="G28" l="1"/>
  <c r="G58" s="1"/>
  <c r="H28"/>
  <c r="H27"/>
  <c r="D49"/>
  <c r="G49" l="1"/>
  <c r="H49" s="1"/>
  <c r="H58"/>
</calcChain>
</file>

<file path=xl/sharedStrings.xml><?xml version="1.0" encoding="utf-8"?>
<sst xmlns="http://schemas.openxmlformats.org/spreadsheetml/2006/main" count="177" uniqueCount="164">
  <si>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</si>
  <si>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</si>
  <si>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</si>
  <si>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</si>
  <si>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</si>
  <si>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</si>
  <si>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</si>
  <si>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</si>
  <si>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</si>
  <si>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</si>
  <si>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</si>
  <si>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</si>
  <si>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</si>
  <si>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</si>
  <si>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</si>
  <si>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</si>
  <si>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</si>
  <si>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</si>
  <si>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</si>
  <si>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</si>
  <si>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</si>
  <si>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</si>
  <si>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</si>
  <si>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</si>
  <si>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</si>
  <si>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</si>
  <si>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</si>
  <si>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</si>
  <si>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</si>
  <si>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</si>
  <si>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</si>
  <si>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</si>
  <si>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</si>
  <si>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</si>
  <si>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</si>
  <si>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</si>
  <si>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</si>
  <si>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</si>
  <si>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</si>
  <si>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</si>
  <si>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</si>
  <si>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</si>
  <si>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</si>
  <si>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</si>
  <si>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</si>
  <si>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</si>
  <si>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</si>
  <si>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</si>
  <si>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</si>
  <si>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</si>
  <si>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</si>
  <si>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</si>
  <si>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</si>
  <si>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</si>
  <si>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</si>
  <si>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</si>
  <si>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</si>
  <si>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</si>
  <si>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</si>
  <si>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</si>
  <si>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</si>
  <si>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</si>
  <si>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</si>
  <si>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</si>
  <si>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</si>
  <si>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</si>
  <si>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</si>
  <si>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</si>
  <si>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</si>
  <si>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</si>
  <si>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</si>
  <si>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</si>
  <si>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</si>
  <si>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</si>
  <si>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</si>
  <si>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</si>
  <si>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</si>
  <si>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</si>
  <si>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</si>
  <si>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</si>
  <si>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</si>
  <si>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</si>
  <si>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</si>
  <si>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</si>
  <si>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</si>
  <si>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</si>
  <si>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</si>
  <si>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</si>
  <si>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</si>
  <si>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</si>
  <si>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</si>
  <si>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</si>
  <si>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</si>
  <si>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</si>
  <si>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</si>
  <si>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</si>
  <si>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</si>
  <si>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</si>
  <si>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</si>
  <si>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</si>
  <si>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</si>
  <si>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</si>
  <si>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</si>
  <si>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</si>
  <si>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</si>
  <si>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</si>
  <si>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</si>
  <si>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</si>
  <si>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</si>
  <si>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</si>
  <si>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</si>
  <si>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</si>
  <si>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</si>
  <si>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</si>
  <si>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</si>
  <si>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</si>
  <si>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</si>
  <si>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</si>
  <si>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</si>
  <si>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</si>
  <si>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</si>
  <si>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</si>
  <si>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</si>
  <si>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</si>
  <si>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</si>
  <si>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</si>
  <si>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</si>
  <si>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</si>
  <si>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</si>
  <si>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</si>
  <si>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</si>
  <si>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</si>
  <si>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</si>
  <si>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</si>
  <si>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</si>
  <si>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</si>
  <si>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</si>
  <si>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</si>
  <si>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</si>
  <si>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</si>
  <si>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</si>
  <si>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</si>
  <si>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</si>
  <si>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</si>
  <si>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</si>
  <si>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</si>
  <si>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</si>
  <si>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</si>
  <si>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</si>
  <si>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</si>
  <si>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</si>
  <si>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</si>
  <si>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</si>
  <si>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</si>
  <si>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</si>
  <si>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</si>
  <si>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</si>
  <si>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</si>
  <si>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</si>
  <si>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</si>
  <si>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</si>
  <si>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</si>
  <si>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</si>
  <si>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Other under "Rate of tax at the end of month" refers to Aviation Gasoline.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</si>
</sst>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" xfId="0" applyFont="1" applyBorder="1" applyAlignment="1" applyProtection="1">
      <protection locked="0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 applyProtection="1">
      <protection locked="0"/>
    </xf>
    <xf numFmtId="0" fontId="1" fillId="0" borderId="0" xfId="0" applyFont="1" applyBorder="1" applyAlignment="1"/>
    <xf numFmtId="0" fontId="1" fillId="0" borderId="6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r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April</v>
          </cell>
        </row>
        <row r="9">
          <cell r="H9" t="str">
            <v>x</v>
          </cell>
        </row>
        <row r="17">
          <cell r="D17">
            <v>10660397</v>
          </cell>
          <cell r="E17">
            <v>80409862</v>
          </cell>
          <cell r="F17">
            <v>28453752.666666664</v>
          </cell>
          <cell r="G17">
            <v>305785.35571550042</v>
          </cell>
        </row>
        <row r="21">
          <cell r="B21" t="str">
            <v>d. Transit Use</v>
          </cell>
          <cell r="F21">
            <v>544801</v>
          </cell>
          <cell r="G21">
            <v>131972.40625</v>
          </cell>
        </row>
        <row r="29">
          <cell r="D29">
            <v>10442.55600969367</v>
          </cell>
          <cell r="E29">
            <v>79954.424818527012</v>
          </cell>
        </row>
        <row r="31">
          <cell r="D31">
            <v>4689.8770793661233</v>
          </cell>
          <cell r="E31">
            <v>35908.49060347167</v>
          </cell>
        </row>
        <row r="34">
          <cell r="B34" t="str">
            <v>f. Tribal Refunds</v>
          </cell>
          <cell r="D34">
            <v>2594.0829632050709</v>
          </cell>
          <cell r="E34">
            <v>19861.843313271911</v>
          </cell>
        </row>
        <row r="50">
          <cell r="D50">
            <v>158358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28453752.666666664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40269</v>
          </cell>
          <cell r="G107">
            <v>40298</v>
          </cell>
        </row>
        <row r="118">
          <cell r="D118">
            <v>15806290.712507078</v>
          </cell>
          <cell r="E118">
            <v>0.19657154383012221</v>
          </cell>
        </row>
        <row r="119">
          <cell r="D119">
            <v>64603571.287492923</v>
          </cell>
          <cell r="E119">
            <v>0.80342845616987779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April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10660397</v>
      </c>
      <c r="E17" s="33">
        <f>[1]FORM551!E17</f>
        <v>80409862</v>
      </c>
      <c r="F17" s="33">
        <f>[1]FORM551!$F$17</f>
        <v>28453752.666666664</v>
      </c>
      <c r="G17" s="33">
        <f>[1]FORM551!$G$17</f>
        <v>305785.35571550042</v>
      </c>
      <c r="H17" s="38">
        <f t="shared" ref="H17:H58" si="0">SUM(D17:G17)</f>
        <v>119829797.02238216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544801</v>
      </c>
      <c r="G21" s="33">
        <f>[1]FORM551!$G$21</f>
        <v>131972.40625</v>
      </c>
      <c r="H21" s="36">
        <f t="shared" si="0"/>
        <v>676773.40625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544801</v>
      </c>
      <c r="G27" s="37">
        <f>SUM(G18:G26)</f>
        <v>131972.40625</v>
      </c>
      <c r="H27" s="36">
        <f t="shared" si="0"/>
        <v>676773.40625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10660397</v>
      </c>
      <c r="E28" s="37">
        <f>E17-E27</f>
        <v>80409862</v>
      </c>
      <c r="F28" s="37">
        <f>F17-F27</f>
        <v>27908951.666666664</v>
      </c>
      <c r="G28" s="37">
        <f>G17-G27</f>
        <v>173812.94946550042</v>
      </c>
      <c r="H28" s="36">
        <f t="shared" si="0"/>
        <v>119153023.61613216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10442.55600969367</v>
      </c>
      <c r="E29" s="35">
        <f>[1]FORM551!E29</f>
        <v>79954.424818527012</v>
      </c>
      <c r="F29" s="76">
        <v>0</v>
      </c>
      <c r="G29" s="76">
        <v>0</v>
      </c>
      <c r="H29" s="36">
        <f t="shared" si="0"/>
        <v>90396.98082822068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4689.8770793661233</v>
      </c>
      <c r="E31" s="35">
        <f>[1]FORM551!E31</f>
        <v>35908.49060347167</v>
      </c>
      <c r="F31" s="76">
        <v>0</v>
      </c>
      <c r="G31" s="76">
        <v>0</v>
      </c>
      <c r="H31" s="36">
        <f t="shared" si="0"/>
        <v>40598.367682837794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2594.0829632050709</v>
      </c>
      <c r="E34" s="35">
        <f>[1]FORM551!E34</f>
        <v>19861.843313271911</v>
      </c>
      <c r="F34" s="35"/>
      <c r="G34" s="35"/>
      <c r="H34" s="36">
        <f t="shared" si="0"/>
        <v>22455.926276476981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17726.516052264862</v>
      </c>
      <c r="E48" s="37">
        <f>SUM(E29:E47)</f>
        <v>135724.75873527059</v>
      </c>
      <c r="F48" s="37">
        <f>SUM(F29:F47)</f>
        <v>0</v>
      </c>
      <c r="G48" s="37">
        <f>SUM(G29:G47)</f>
        <v>0</v>
      </c>
      <c r="H48" s="36">
        <f t="shared" si="0"/>
        <v>153451.27478753545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10484312.483947735</v>
      </c>
      <c r="E49" s="37">
        <f>E58-SUM(E50:E57)</f>
        <v>80274137.241264731</v>
      </c>
      <c r="F49" s="37">
        <f>F58-SUM(F50:F57)</f>
        <v>27908951.666666664</v>
      </c>
      <c r="G49" s="37">
        <f>G58-SUM(G50:G57)</f>
        <v>173812.94946550042</v>
      </c>
      <c r="H49" s="36">
        <f t="shared" si="0"/>
        <v>118841214.34134464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158358</v>
      </c>
      <c r="E50" s="35"/>
      <c r="F50" s="76">
        <v>0</v>
      </c>
      <c r="G50" s="76">
        <v>0</v>
      </c>
      <c r="H50" s="36">
        <f t="shared" si="0"/>
        <v>158358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10642670.483947735</v>
      </c>
      <c r="E58" s="37">
        <f>E28-E48</f>
        <v>80274137.241264731</v>
      </c>
      <c r="F58" s="37">
        <f>F28-F48</f>
        <v>27908951.666666664</v>
      </c>
      <c r="G58" s="37">
        <f>G28-G48</f>
        <v>173812.94946550042</v>
      </c>
      <c r="H58" s="36">
        <f t="shared" si="0"/>
        <v>118999572.34134464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April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[1]FORM551!$G$101</f>
        <v>28453752.666666664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28453752.666666664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40269</v>
      </c>
      <c r="G107" s="104">
        <f>[1]FORM551!$G$107</f>
        <v>40298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15806290.712507078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64603571.287492923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7" t="s">
        <v>163</v>
      </c>
      <c r="B122" s="128"/>
      <c r="C122" s="128"/>
      <c r="D122" s="128"/>
      <c r="E122" s="128"/>
      <c r="F122" s="128"/>
      <c r="G122" s="128"/>
      <c r="H122" s="129"/>
      <c r="P122" s="1"/>
    </row>
    <row r="123" spans="1:16" ht="11.45" customHeight="1">
      <c r="A123" s="130"/>
      <c r="B123" s="131"/>
      <c r="C123" s="131"/>
      <c r="D123" s="131"/>
      <c r="E123" s="131"/>
      <c r="F123" s="131"/>
      <c r="G123" s="131"/>
      <c r="H123" s="132"/>
      <c r="P123" s="1"/>
    </row>
    <row r="124" spans="1:16" ht="11.45" customHeight="1">
      <c r="A124" s="130" t="s">
        <v>160</v>
      </c>
      <c r="B124" s="131"/>
      <c r="C124" s="131"/>
      <c r="D124" s="131"/>
      <c r="E124" s="131"/>
      <c r="F124" s="131"/>
      <c r="G124" s="131"/>
      <c r="H124" s="132"/>
      <c r="P124" s="1"/>
    </row>
    <row r="125" spans="1:16" ht="11.45" customHeight="1">
      <c r="A125" s="121" t="s">
        <v>161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4" t="s">
        <v>162</v>
      </c>
      <c r="B126" s="125"/>
      <c r="C126" s="125"/>
      <c r="D126" s="125"/>
      <c r="E126" s="125"/>
      <c r="F126" s="125"/>
      <c r="G126" s="125"/>
      <c r="H126" s="12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2008-07-11T21:34:25Z</cp:lastPrinted>
  <dcterms:created xsi:type="dcterms:W3CDTF">2000-10-27T14:10:05Z</dcterms:created>
  <dcterms:modified xsi:type="dcterms:W3CDTF">2012-06-27T20:41:52Z</dcterms:modified>
</cp:coreProperties>
</file>