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9600" yWindow="-15" windowWidth="9645" windowHeight="7320"/>
  </bookViews>
  <sheets>
    <sheet name="A" sheetId="1" r:id="rId1"/>
  </sheets>
  <externalReferences>
    <externalReference r:id="rId2"/>
  </externalReferences>
  <definedNames>
    <definedName name="PAGE1">A!$A$2:$H$61</definedName>
    <definedName name="PAGE2">A!#REF!</definedName>
    <definedName name="_xlnm.Print_Area" localSheetId="0">A!$A$1:$H$127</definedName>
    <definedName name="Print_Area_MI" localSheetId="0">A!$A$2:$I$64</definedName>
  </definedNames>
  <calcPr calcId="125725"/>
</workbook>
</file>

<file path=xl/calcChain.xml><?xml version="1.0" encoding="utf-8"?>
<calcChain xmlns="http://schemas.openxmlformats.org/spreadsheetml/2006/main">
  <c r="G21" i="1"/>
  <c r="A126"/>
  <c r="A125"/>
  <c r="A124"/>
  <c r="A123"/>
  <c r="A122"/>
  <c r="E119"/>
  <c r="D119"/>
  <c r="E118"/>
  <c r="D118"/>
  <c r="G107"/>
  <c r="F107"/>
  <c r="G103"/>
  <c r="F103"/>
  <c r="G102"/>
  <c r="F102"/>
  <c r="G101"/>
  <c r="F10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D50"/>
  <c r="H50" s="1"/>
  <c r="E34"/>
  <c r="D34"/>
  <c r="D48" s="1"/>
  <c r="B34"/>
  <c r="E31"/>
  <c r="D31"/>
  <c r="E29"/>
  <c r="E48" s="1"/>
  <c r="D29"/>
  <c r="F21"/>
  <c r="H21" s="1"/>
  <c r="B21"/>
  <c r="G17"/>
  <c r="F17"/>
  <c r="E17"/>
  <c r="H17" s="1"/>
  <c r="D17"/>
  <c r="H9"/>
  <c r="G7"/>
  <c r="G5"/>
  <c r="G67" s="1"/>
  <c r="G3"/>
  <c r="G69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104"/>
  <c r="G104"/>
  <c r="E28"/>
  <c r="E58" s="1"/>
  <c r="E49" s="1"/>
  <c r="F27"/>
  <c r="F28" s="1"/>
  <c r="G28"/>
  <c r="G58" s="1"/>
  <c r="G49" s="1"/>
  <c r="D28"/>
  <c r="H31"/>
  <c r="H27"/>
  <c r="F58" l="1"/>
  <c r="H28"/>
  <c r="D58"/>
  <c r="D49" s="1"/>
  <c r="H49" s="1"/>
  <c r="H48"/>
  <c r="H29"/>
  <c r="H34"/>
  <c r="F49"/>
  <c r="H58" l="1"/>
</calcChain>
</file>

<file path=xl/sharedStrings.xml><?xml version="1.0" encoding="utf-8"?>
<sst xmlns="http://schemas.openxmlformats.org/spreadsheetml/2006/main" count="173" uniqueCount="160">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</sst>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[Blue]_(* #,##0_);[Blue]_(* \(#,##0\);[Blue]_ 0;[Red]\ &quot;ERROR&quot;"/>
    <numFmt numFmtId="166" formatCode="[Black]_(* #,##0_);[Black]_(* \(#,##0\);[Black]_ &quot; &quot;;[Red]\ &quot;ERROR&quot;"/>
    <numFmt numFmtId="167" formatCode="[Blue]#,##0_);[Red]\ &quot;ERROR&quot;;[Blue]0;[Red]\ &quot;ERROR&quot;"/>
    <numFmt numFmtId="168" formatCode="[Black]_(* #,##0_);[Black]_(* \(#,##0\);[Black]_ 0;[Red]\ &quot;ERROR&quot;"/>
    <numFmt numFmtId="169" formatCode="00.000"/>
  </numFmts>
  <fonts count="10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5" fontId="2" fillId="0" borderId="7" xfId="0" applyNumberFormat="1" applyFont="1" applyBorder="1" applyAlignment="1" applyProtection="1">
      <protection locked="0"/>
    </xf>
    <xf numFmtId="165" fontId="2" fillId="0" borderId="11" xfId="0" applyNumberFormat="1" applyFont="1" applyBorder="1" applyAlignment="1" applyProtection="1">
      <protection locked="0"/>
    </xf>
    <xf numFmtId="165" fontId="2" fillId="0" borderId="7" xfId="0" applyNumberFormat="1" applyFont="1" applyBorder="1" applyProtection="1">
      <protection locked="0"/>
    </xf>
    <xf numFmtId="166" fontId="4" fillId="0" borderId="10" xfId="0" applyNumberFormat="1" applyFont="1" applyBorder="1" applyProtection="1"/>
    <xf numFmtId="166" fontId="4" fillId="0" borderId="7" xfId="0" applyNumberFormat="1" applyFont="1" applyBorder="1" applyProtection="1"/>
    <xf numFmtId="166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7" fontId="4" fillId="0" borderId="9" xfId="0" applyNumberFormat="1" applyFont="1" applyBorder="1" applyAlignment="1" applyProtection="1">
      <protection locked="0"/>
    </xf>
    <xf numFmtId="167" fontId="2" fillId="0" borderId="9" xfId="0" applyNumberFormat="1" applyFont="1" applyBorder="1" applyProtection="1">
      <protection locked="0"/>
    </xf>
    <xf numFmtId="168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7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4" fontId="2" fillId="0" borderId="9" xfId="0" applyNumberFormat="1" applyFont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6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1" fillId="0" borderId="12" xfId="0" applyNumberFormat="1" applyFont="1" applyBorder="1" applyProtection="1"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69" fontId="2" fillId="0" borderId="12" xfId="0" applyNumberFormat="1" applyFont="1" applyBorder="1" applyProtection="1">
      <protection locked="0"/>
    </xf>
    <xf numFmtId="169" fontId="2" fillId="0" borderId="9" xfId="0" applyNumberFormat="1" applyFont="1" applyBorder="1" applyProtection="1">
      <protection locked="0"/>
    </xf>
    <xf numFmtId="169" fontId="2" fillId="0" borderId="9" xfId="0" applyNumberFormat="1" applyFont="1" applyBorder="1" applyProtection="1"/>
    <xf numFmtId="169" fontId="2" fillId="0" borderId="10" xfId="0" applyNumberFormat="1" applyFont="1" applyBorder="1" applyProtection="1">
      <protection locked="0"/>
    </xf>
    <xf numFmtId="14" fontId="1" fillId="0" borderId="10" xfId="0" applyNumberFormat="1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0" fillId="0" borderId="2" xfId="0" applyBorder="1" applyAlignment="1"/>
    <xf numFmtId="0" fontId="0" fillId="0" borderId="3" xfId="0" applyBorder="1" applyAlignment="1"/>
    <xf numFmtId="0" fontId="1" fillId="0" borderId="15" xfId="0" applyFont="1" applyBorder="1" applyAlignment="1" applyProtection="1">
      <protection locked="0"/>
    </xf>
    <xf numFmtId="0" fontId="0" fillId="0" borderId="14" xfId="0" applyBorder="1" applyAlignment="1"/>
    <xf numFmtId="0" fontId="0" fillId="0" borderId="13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g2010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August</v>
          </cell>
        </row>
        <row r="9">
          <cell r="H9" t="str">
            <v>x</v>
          </cell>
        </row>
        <row r="17">
          <cell r="D17">
            <v>11611306</v>
          </cell>
          <cell r="E17">
            <v>87916092</v>
          </cell>
          <cell r="F17">
            <v>31690973.185185187</v>
          </cell>
          <cell r="G17">
            <v>322561.50315564539</v>
          </cell>
        </row>
        <row r="21">
          <cell r="B21" t="str">
            <v>d. Transit Use</v>
          </cell>
          <cell r="F21">
            <v>629317</v>
          </cell>
          <cell r="G21">
            <v>132864.53125</v>
          </cell>
        </row>
        <row r="29">
          <cell r="D29">
            <v>3065.1661920801762</v>
          </cell>
          <cell r="E29">
            <v>23534.832498588486</v>
          </cell>
        </row>
        <row r="31">
          <cell r="D31">
            <v>15239.782949687422</v>
          </cell>
          <cell r="E31">
            <v>117013.4722099129</v>
          </cell>
        </row>
        <row r="34">
          <cell r="B34" t="str">
            <v>f. Tribal Refunds</v>
          </cell>
          <cell r="D34">
            <v>4055.0897174211659</v>
          </cell>
          <cell r="E34">
            <v>31135.622437975566</v>
          </cell>
        </row>
        <row r="50">
          <cell r="D50">
            <v>161153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31690973.185185187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40391</v>
          </cell>
          <cell r="G107">
            <v>40421</v>
          </cell>
        </row>
        <row r="118">
          <cell r="D118">
            <v>17281801.931951057</v>
          </cell>
          <cell r="E118">
            <v>0.19657154383012221</v>
          </cell>
        </row>
        <row r="119">
          <cell r="D119">
            <v>70634290.068048939</v>
          </cell>
          <cell r="E119">
            <v>0.80342845616987779</v>
          </cell>
        </row>
        <row r="122">
          <cell r="A122" t="str">
            <v>Other under "Rate of tax at the end of month" refers to Aviation Gasoline.</v>
          </cell>
        </row>
        <row r="124">
          <cell r="A124" t="str">
            <v>Used Plus: IFTA fuel used in State (from users' returns) and Less: IFTA fuel purchased tax paid in State in Net Consumption calculation.</v>
          </cell>
        </row>
        <row r="125">
          <cell r="A125" t="str">
            <v>IFTA fuel reported quarterly on the report for the last month of the quarter.</v>
          </cell>
        </row>
        <row r="126">
          <cell r="A126" t="str">
            <v>No gasoline usage is reported by interstate carriers operating in Nevada.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tabSelected="1" defaultGridColor="0" colorId="22" zoomScale="87" zoomScaleNormal="87" workbookViewId="0"/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2" t="str">
        <f>[1]FORM551!$G$3</f>
        <v>Nevada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1">
        <f>[1]FORM551!$G$5</f>
        <v>2010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1" t="str">
        <f>[1]FORM551!$G$7</f>
        <v>August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tr">
        <f>[1]FORM551!$H$9</f>
        <v>x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[1]FORM551!D17</f>
        <v>11611306</v>
      </c>
      <c r="E17" s="33">
        <f>[1]FORM551!E17</f>
        <v>87916092</v>
      </c>
      <c r="F17" s="33">
        <f>[1]FORM551!F17</f>
        <v>31690973.185185187</v>
      </c>
      <c r="G17" s="33">
        <f>[1]FORM551!G17</f>
        <v>322561.50315564539</v>
      </c>
      <c r="H17" s="38">
        <f t="shared" ref="H17:H58" si="0">SUM(D17:G17)</f>
        <v>131540932.68834084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1" t="str">
        <f>[1]FORM551!$B$21</f>
        <v>d. Transit Use</v>
      </c>
      <c r="C21" s="15" t="s">
        <v>32</v>
      </c>
      <c r="D21" s="33"/>
      <c r="E21" s="33"/>
      <c r="F21" s="33">
        <f>[1]FORM551!$F$21</f>
        <v>629317</v>
      </c>
      <c r="G21" s="33">
        <f>[1]FORM551!$G$21</f>
        <v>132864.53125</v>
      </c>
      <c r="H21" s="36">
        <f t="shared" si="0"/>
        <v>762181.53125</v>
      </c>
    </row>
    <row r="22" spans="1:8" ht="11.25" customHeight="1">
      <c r="A22" s="5"/>
      <c r="B22" s="111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1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1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1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1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629317</v>
      </c>
      <c r="G27" s="37">
        <f>SUM(G18:G26)</f>
        <v>132864.53125</v>
      </c>
      <c r="H27" s="36">
        <f t="shared" si="0"/>
        <v>762181.53125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11611306</v>
      </c>
      <c r="E28" s="37">
        <f>E17-E27</f>
        <v>87916092</v>
      </c>
      <c r="F28" s="37">
        <f>F17-F27</f>
        <v>31061656.185185187</v>
      </c>
      <c r="G28" s="37">
        <f>G17-G27</f>
        <v>189696.97190564539</v>
      </c>
      <c r="H28" s="36">
        <f t="shared" si="0"/>
        <v>130778751.15709084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[1]FORM551!D29</f>
        <v>3065.1661920801762</v>
      </c>
      <c r="E29" s="35">
        <f>[1]FORM551!E29</f>
        <v>23534.832498588486</v>
      </c>
      <c r="F29" s="76">
        <v>0</v>
      </c>
      <c r="G29" s="76">
        <v>0</v>
      </c>
      <c r="H29" s="36">
        <f t="shared" si="0"/>
        <v>26599.998690668661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[1]FORM551!D31</f>
        <v>15239.782949687422</v>
      </c>
      <c r="E31" s="35">
        <f>[1]FORM551!E31</f>
        <v>117013.4722099129</v>
      </c>
      <c r="F31" s="76">
        <v>0</v>
      </c>
      <c r="G31" s="76">
        <v>0</v>
      </c>
      <c r="H31" s="36">
        <f t="shared" si="0"/>
        <v>132253.25515960032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1" t="str">
        <f>[1]FORM551!$B$34</f>
        <v>f. Tribal Refunds</v>
      </c>
      <c r="C34" s="15" t="s">
        <v>58</v>
      </c>
      <c r="D34" s="35">
        <f>[1]FORM551!D34</f>
        <v>4055.0897174211659</v>
      </c>
      <c r="E34" s="35">
        <f>[1]FORM551!E34</f>
        <v>31135.622437975566</v>
      </c>
      <c r="F34" s="35"/>
      <c r="G34" s="35"/>
      <c r="H34" s="36">
        <f t="shared" si="0"/>
        <v>35190.71215539673</v>
      </c>
    </row>
    <row r="35" spans="1:8" ht="11.25" customHeight="1">
      <c r="A35" s="5"/>
      <c r="B35" s="111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1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1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1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1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1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1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1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1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1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1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1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1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22360.03885918876</v>
      </c>
      <c r="E48" s="37">
        <f>SUM(E29:E47)</f>
        <v>171683.92714647696</v>
      </c>
      <c r="F48" s="37">
        <f>SUM(F29:F47)</f>
        <v>0</v>
      </c>
      <c r="G48" s="37">
        <f>SUM(G29:G47)</f>
        <v>0</v>
      </c>
      <c r="H48" s="36">
        <f t="shared" si="0"/>
        <v>194043.96600566572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11427792.961140811</v>
      </c>
      <c r="E49" s="37">
        <f>E58-SUM(E50:E57)</f>
        <v>87744408.072853521</v>
      </c>
      <c r="F49" s="37">
        <f>F58-SUM(F50:F57)</f>
        <v>31061656.185185187</v>
      </c>
      <c r="G49" s="37">
        <f>G58-SUM(G50:G57)</f>
        <v>189696.97190564539</v>
      </c>
      <c r="H49" s="36">
        <f t="shared" si="0"/>
        <v>130423554.19108516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161153</v>
      </c>
      <c r="E50" s="35"/>
      <c r="F50" s="76">
        <v>0</v>
      </c>
      <c r="G50" s="76">
        <v>0</v>
      </c>
      <c r="H50" s="36">
        <f t="shared" si="0"/>
        <v>161153</v>
      </c>
    </row>
    <row r="51" spans="1:16" ht="11.25" customHeight="1">
      <c r="A51" s="5" t="s">
        <v>88</v>
      </c>
      <c r="B51" s="111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1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1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1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1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1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1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11588945.961140811</v>
      </c>
      <c r="E58" s="37">
        <f>E28-E48</f>
        <v>87744408.072853521</v>
      </c>
      <c r="F58" s="37">
        <f>F28-F48</f>
        <v>31061656.185185187</v>
      </c>
      <c r="G58" s="37">
        <f>G28-G48</f>
        <v>189696.97190564539</v>
      </c>
      <c r="H58" s="36">
        <f t="shared" si="0"/>
        <v>130584707.19108516</v>
      </c>
    </row>
    <row r="59" spans="1:16" ht="11.25" customHeight="1">
      <c r="A59" s="5" t="s">
        <v>98</v>
      </c>
      <c r="B59" s="10" t="s">
        <v>99</v>
      </c>
      <c r="C59" s="27"/>
      <c r="D59" s="29" t="str">
        <f>[1]FORM551!$D$59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August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6">
        <f>[1]FORM551!D76</f>
        <v>24</v>
      </c>
      <c r="E76" s="102">
        <f>[1]FORM551!E76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7">
        <f>[1]FORM551!D77</f>
        <v>24</v>
      </c>
      <c r="E77" s="102">
        <f>[1]FORM551!E77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7">
        <f>[1]FORM551!D78</f>
        <v>27</v>
      </c>
      <c r="E78" s="102">
        <f>[1]FORM551!E78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7">
        <f>[1]FORM551!D79</f>
        <v>22</v>
      </c>
      <c r="E79" s="102">
        <f>[1]FORM551!E79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7">
        <f>[1]FORM551!D80</f>
        <v>21</v>
      </c>
      <c r="E80" s="102">
        <f>[1]FORM551!E80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7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7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7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7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9">
        <f>[1]FORM551!D85</f>
        <v>2</v>
      </c>
      <c r="E85" s="102">
        <f>[1]FORM551!E85</f>
        <v>35612</v>
      </c>
      <c r="F85" s="92"/>
      <c r="G85" s="56"/>
      <c r="H85" s="93"/>
      <c r="P85" s="1"/>
    </row>
    <row r="86" spans="1:16" ht="11.45" customHeight="1">
      <c r="A86" s="106"/>
      <c r="B86" s="110"/>
      <c r="C86" s="105"/>
      <c r="D86" s="107"/>
      <c r="E86" s="108"/>
      <c r="F86" s="109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6">
        <f>[1]FORM551!D91</f>
        <v>5.5E-2</v>
      </c>
      <c r="E91" s="103">
        <f>[1]FORM551!E91</f>
        <v>35612</v>
      </c>
      <c r="F91" s="46" t="str">
        <f>[1]FORM551!$F$91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8"/>
      <c r="E92" s="115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7"/>
      <c r="E93" s="115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9">
        <f>[1]FORM551!D94</f>
        <v>0.75</v>
      </c>
      <c r="E94" s="120">
        <f>[1]FORM551!E94</f>
        <v>34881</v>
      </c>
      <c r="F94" s="17" t="str">
        <f>[1]FORM551!$F$94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4" t="s">
        <v>11</v>
      </c>
      <c r="G99" s="113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[1]FORM551!F101</f>
        <v>0</v>
      </c>
      <c r="G101" s="48">
        <f>[1]FORM551!G101</f>
        <v>31690973.185185187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[1]FORM551!F102</f>
        <v>0</v>
      </c>
      <c r="G102" s="48">
        <f>[1]FORM551!G102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[1]FORM551!F103</f>
        <v>0</v>
      </c>
      <c r="G103" s="48">
        <f>[1]FORM551!G103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31690973.185185187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4">
        <f>[1]FORM551!$F$107</f>
        <v>40391</v>
      </c>
      <c r="G107" s="104">
        <f>[1]FORM551!$G$107</f>
        <v>40421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[1]FORM551!D118</f>
        <v>17281801.931951057</v>
      </c>
      <c r="E118" s="53">
        <f>[1]FORM551!E118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[1]FORM551!D119</f>
        <v>70634290.068048939</v>
      </c>
      <c r="E119" s="54">
        <f>[1]FORM551!E119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24" t="str">
        <f>[1]FORM551!A122</f>
        <v>Other under "Rate of tax at the end of month" refers to Aviation Gasoline.</v>
      </c>
      <c r="B122" s="125"/>
      <c r="C122" s="125"/>
      <c r="D122" s="125"/>
      <c r="E122" s="125"/>
      <c r="F122" s="125"/>
      <c r="G122" s="125"/>
      <c r="H122" s="126"/>
      <c r="P122" s="1"/>
    </row>
    <row r="123" spans="1:16" ht="11.45" customHeight="1">
      <c r="A123" s="124">
        <f>[1]FORM551!A123</f>
        <v>0</v>
      </c>
      <c r="B123" s="125"/>
      <c r="C123" s="125"/>
      <c r="D123" s="125"/>
      <c r="E123" s="125"/>
      <c r="F123" s="125"/>
      <c r="G123" s="125"/>
      <c r="H123" s="126"/>
      <c r="P123" s="1"/>
    </row>
    <row r="124" spans="1:16" ht="11.45" customHeight="1">
      <c r="A124" s="121" t="str">
        <f>[1]FORM551!A124</f>
        <v>Used Plus: IFTA fuel used in State (from users' returns) and Less: IFTA fuel purchased tax paid in State in Net Consumption calculation.</v>
      </c>
      <c r="B124" s="122"/>
      <c r="C124" s="122"/>
      <c r="D124" s="122"/>
      <c r="E124" s="122"/>
      <c r="F124" s="122"/>
      <c r="G124" s="122"/>
      <c r="H124" s="123"/>
      <c r="P124" s="1"/>
    </row>
    <row r="125" spans="1:16" ht="11.45" customHeight="1">
      <c r="A125" s="121" t="str">
        <f>[1]FORM551!A125</f>
        <v>IFTA fuel reported quarterly on the report for the last month of the quarter.</v>
      </c>
      <c r="B125" s="122"/>
      <c r="C125" s="122"/>
      <c r="D125" s="122"/>
      <c r="E125" s="122"/>
      <c r="F125" s="122"/>
      <c r="G125" s="122"/>
      <c r="H125" s="123"/>
      <c r="P125" s="1"/>
    </row>
    <row r="126" spans="1:16" ht="11.45" customHeight="1">
      <c r="A126" s="121" t="str">
        <f>[1]FORM551!A126</f>
        <v>No gasoline usage is reported by interstate carriers operating in Nevada.</v>
      </c>
      <c r="B126" s="122"/>
      <c r="C126" s="122"/>
      <c r="D126" s="122"/>
      <c r="E126" s="122"/>
      <c r="F126" s="122"/>
      <c r="G126" s="122"/>
      <c r="H126" s="123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6:H126"/>
    <mergeCell ref="A122:H122"/>
    <mergeCell ref="A123:H123"/>
    <mergeCell ref="A124:H124"/>
    <mergeCell ref="A125:H125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</vt:lpstr>
      <vt:lpstr>PAGE1</vt:lpstr>
      <vt:lpstr>A!Print_Area</vt:lpstr>
      <vt:lpstr>A!Print_Area_MI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2006-03-02T14:42:18Z</cp:lastPrinted>
  <dcterms:created xsi:type="dcterms:W3CDTF">2000-10-27T14:10:05Z</dcterms:created>
  <dcterms:modified xsi:type="dcterms:W3CDTF">2011-01-19T19:16:40Z</dcterms:modified>
</cp:coreProperties>
</file>