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9615" windowHeight="726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A122" i="1"/>
  <c r="E119"/>
  <c r="D119"/>
  <c r="E118"/>
  <c r="D118"/>
  <c r="D60"/>
  <c r="D50"/>
  <c r="F21"/>
  <c r="E17"/>
  <c r="D17"/>
  <c r="G7"/>
  <c r="G5"/>
  <c r="G67" s="1"/>
  <c r="F104"/>
  <c r="G69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H50"/>
  <c r="D28"/>
  <c r="E28"/>
  <c r="F27"/>
  <c r="G21" l="1"/>
  <c r="G27" l="1"/>
  <c r="H27" s="1"/>
  <c r="H21"/>
  <c r="G103"/>
  <c r="G107"/>
  <c r="F107"/>
  <c r="G102"/>
  <c r="G101" l="1"/>
  <c r="G104" s="1"/>
  <c r="F17" l="1"/>
  <c r="F28" l="1"/>
  <c r="F58" l="1"/>
  <c r="F49" s="1"/>
  <c r="E34"/>
  <c r="E31"/>
  <c r="D34" l="1"/>
  <c r="H34" s="1"/>
  <c r="D29"/>
  <c r="G17" l="1"/>
  <c r="E29"/>
  <c r="E48" s="1"/>
  <c r="D31"/>
  <c r="H31" s="1"/>
  <c r="G28" l="1"/>
  <c r="H17"/>
  <c r="D48"/>
  <c r="D58" s="1"/>
  <c r="E58"/>
  <c r="E49" s="1"/>
  <c r="H29"/>
  <c r="G58" l="1"/>
  <c r="G49" s="1"/>
  <c r="H28"/>
  <c r="D49"/>
  <c r="H49" s="1"/>
  <c r="H58"/>
  <c r="H48"/>
</calcChain>
</file>

<file path=xl/sharedStrings.xml><?xml version="1.0" encoding="utf-8"?>
<sst xmlns="http://schemas.openxmlformats.org/spreadsheetml/2006/main" count="183" uniqueCount="170">
  <si>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</si>
  <si>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</si>
  <si>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</si>
  <si>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</si>
  <si>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</si>
  <si>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</si>
  <si>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</si>
  <si>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</si>
  <si>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</si>
  <si>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</si>
  <si>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</si>
  <si>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</si>
  <si>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</si>
  <si>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</si>
  <si>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</si>
  <si>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</si>
  <si>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</si>
  <si>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</si>
  <si>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</si>
  <si>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</si>
  <si>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</si>
  <si>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</si>
  <si>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</si>
  <si>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</si>
  <si>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</si>
  <si>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</si>
  <si>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</si>
  <si>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</si>
  <si>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</si>
  <si>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</si>
  <si>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</si>
  <si>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</si>
  <si>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</si>
  <si>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</si>
  <si>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</si>
  <si>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</si>
  <si>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</si>
  <si>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</si>
  <si>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</si>
  <si>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</si>
  <si>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</si>
  <si>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</si>
  <si>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</si>
  <si>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</si>
  <si>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</si>
  <si>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</si>
  <si>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</si>
  <si>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</si>
  <si>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</si>
  <si>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</si>
  <si>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</si>
  <si>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</si>
  <si>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</si>
  <si>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</si>
  <si>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</si>
  <si>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</si>
  <si>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</si>
  <si>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</si>
  <si>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</si>
  <si>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</si>
  <si>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</si>
  <si>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</si>
  <si>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</si>
  <si>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</si>
  <si>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</si>
  <si>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</si>
  <si>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</si>
  <si>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</si>
  <si>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</si>
  <si>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</si>
  <si>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</si>
  <si>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</si>
  <si>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</si>
  <si>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</si>
  <si>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</si>
  <si>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</si>
  <si>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</si>
  <si>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</si>
  <si>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</si>
  <si>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</si>
  <si>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</si>
  <si>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</si>
  <si>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</si>
  <si>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</si>
  <si>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</si>
  <si>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</si>
  <si>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</si>
  <si>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</si>
  <si>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</si>
  <si>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</si>
  <si>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</si>
  <si>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</si>
  <si>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</si>
  <si>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</si>
  <si>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</si>
  <si>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</si>
  <si>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</si>
  <si>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</si>
  <si>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</si>
  <si>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</si>
  <si>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</si>
  <si>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</si>
  <si>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</si>
  <si>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</si>
  <si>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</si>
  <si>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</si>
  <si>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</si>
  <si>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</si>
  <si>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</si>
  <si>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</si>
  <si>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</si>
  <si>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</si>
  <si>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</si>
  <si>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</si>
  <si>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</si>
  <si>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</si>
  <si>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</si>
  <si>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</si>
  <si>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</si>
  <si>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</si>
  <si>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</si>
  <si>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</si>
  <si>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</si>
  <si>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</si>
  <si>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</si>
  <si>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</si>
  <si>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</si>
  <si>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</si>
  <si>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</si>
  <si>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</si>
  <si>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</si>
  <si>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</si>
  <si>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</si>
  <si>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</si>
  <si>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</si>
  <si>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</si>
  <si>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</si>
  <si>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</si>
  <si>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</si>
  <si>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</si>
  <si>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</si>
  <si>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</si>
  <si>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</si>
  <si>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</si>
  <si>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</si>
  <si>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</si>
  <si>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</si>
  <si>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</si>
  <si>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</si>
  <si>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</si>
  <si>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</si>
  <si>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</si>
  <si>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</si>
  <si>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</si>
  <si>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</si>
  <si>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</si>
  <si>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</si>
  <si>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</si>
  <si>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</si>
  <si>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</si>
  <si>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Nevada</t>
  </si>
  <si>
    <t>x</t>
  </si>
  <si>
    <t>d. Transit Use</t>
  </si>
  <si>
    <t>f. Tribal Refunds</t>
  </si>
  <si>
    <t>Nevada Department of Transportation</t>
  </si>
  <si>
    <t>not optional</t>
  </si>
  <si>
    <t>State Petroleum Cleanup Fund - not optional</t>
  </si>
  <si>
    <t>Used Plus: IFTA fuel used in State (from users' returns) and Less: IFTA fuel purchased tax paid in State in Net Consumption calculation.</t>
  </si>
  <si>
    <t>No gasoline usage is reported by interstate carriers operating in Nevada.</t>
  </si>
  <si>
    <t>Non-Nevada IFTA fuel reported quarterly on the report for the last month of the quarter.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</si>
</sst>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14" fontId="2" fillId="0" borderId="12" xfId="0" applyNumberFormat="1" applyFont="1" applyBorder="1" applyAlignment="1" applyProtection="1">
      <alignment horizontal="center"/>
      <protection locked="0"/>
    </xf>
    <xf numFmtId="14" fontId="2" fillId="0" borderId="10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 applyProtection="1">
      <protection locked="0"/>
    </xf>
    <xf numFmtId="0" fontId="0" fillId="0" borderId="0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5">
          <cell r="G5">
            <v>2010</v>
          </cell>
        </row>
        <row r="7">
          <cell r="G7" t="str">
            <v>January</v>
          </cell>
        </row>
        <row r="17">
          <cell r="D17">
            <v>8123895</v>
          </cell>
          <cell r="E17">
            <v>77090843</v>
          </cell>
          <cell r="F17">
            <v>24912923</v>
          </cell>
          <cell r="G17">
            <v>305621.96453630546</v>
          </cell>
        </row>
        <row r="21">
          <cell r="F21">
            <v>68376</v>
          </cell>
          <cell r="G21">
            <v>126029.6651480302</v>
          </cell>
        </row>
        <row r="29">
          <cell r="D29">
            <v>1914.3947698236407</v>
          </cell>
          <cell r="E29">
            <v>18443.772198665669</v>
          </cell>
        </row>
        <row r="31">
          <cell r="D31">
            <v>1813.1969227951902</v>
          </cell>
          <cell r="E31">
            <v>17468.806080386887</v>
          </cell>
        </row>
        <row r="34">
          <cell r="D34">
            <v>0</v>
          </cell>
          <cell r="E34">
            <v>0</v>
          </cell>
        </row>
        <row r="50">
          <cell r="D50">
            <v>122153</v>
          </cell>
        </row>
        <row r="60">
          <cell r="D60" t="str">
            <v>Susan Martinovich</v>
          </cell>
        </row>
        <row r="101">
          <cell r="G101">
            <v>24912923</v>
          </cell>
        </row>
        <row r="102">
          <cell r="G102">
            <v>0</v>
          </cell>
        </row>
        <row r="103">
          <cell r="G103">
            <v>0</v>
          </cell>
        </row>
        <row r="107">
          <cell r="F107">
            <v>40179</v>
          </cell>
          <cell r="G107">
            <v>40209</v>
          </cell>
        </row>
        <row r="118">
          <cell r="D118">
            <v>15153866.02367557</v>
          </cell>
          <cell r="E118">
            <v>0.19657154383012221</v>
          </cell>
        </row>
        <row r="119">
          <cell r="D119">
            <v>61936976.976324432</v>
          </cell>
          <cell r="E119">
            <v>0.80342845616987779</v>
          </cell>
        </row>
      </sheetData>
      <sheetData sheetId="1">
        <row r="122">
          <cell r="A122" t="str">
            <v>Other under "Rate of tax at the end of month" refers to Aviation Gasoline.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">
        <v>160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January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">
        <v>161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[1]FORM551!$D$17</f>
        <v>8123895</v>
      </c>
      <c r="E17" s="33">
        <f>[1]FORM551!$E$17</f>
        <v>77090843</v>
      </c>
      <c r="F17" s="33">
        <f>[1]FORM551!$F$17</f>
        <v>24912923</v>
      </c>
      <c r="G17" s="33">
        <f>[1]FORM551!$G$17</f>
        <v>305621.96453630546</v>
      </c>
      <c r="H17" s="38">
        <f t="shared" ref="H17:H58" si="0">SUM(D17:G17)</f>
        <v>110433282.96453631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">
        <v>162</v>
      </c>
      <c r="C21" s="15" t="s">
        <v>32</v>
      </c>
      <c r="D21" s="33"/>
      <c r="E21" s="33"/>
      <c r="F21" s="33">
        <f>[1]FORM551!$F$21</f>
        <v>68376</v>
      </c>
      <c r="G21" s="33">
        <f>[1]FORM551!$G$21</f>
        <v>126029.6651480302</v>
      </c>
      <c r="H21" s="36">
        <f t="shared" si="0"/>
        <v>194405.66514803021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68376</v>
      </c>
      <c r="G27" s="37">
        <f>SUM(G18:G26)</f>
        <v>126029.6651480302</v>
      </c>
      <c r="H27" s="36">
        <f t="shared" si="0"/>
        <v>194405.66514803021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8123895</v>
      </c>
      <c r="E28" s="37">
        <f>E17-E27</f>
        <v>77090843</v>
      </c>
      <c r="F28" s="37">
        <f>F17-F27</f>
        <v>24844547</v>
      </c>
      <c r="G28" s="37">
        <f>G17-G27</f>
        <v>179592.29938827525</v>
      </c>
      <c r="H28" s="36">
        <f t="shared" si="0"/>
        <v>110238877.29938827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[1]FORM551!$D$29</f>
        <v>1914.3947698236407</v>
      </c>
      <c r="E29" s="35">
        <f>[1]FORM551!$E$29</f>
        <v>18443.772198665669</v>
      </c>
      <c r="F29" s="76">
        <v>0</v>
      </c>
      <c r="G29" s="76">
        <v>0</v>
      </c>
      <c r="H29" s="36">
        <f t="shared" si="0"/>
        <v>20358.16696848931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[1]FORM551!$D$31</f>
        <v>1813.1969227951902</v>
      </c>
      <c r="E31" s="35">
        <f>[1]FORM551!$E$31</f>
        <v>17468.806080386887</v>
      </c>
      <c r="F31" s="76">
        <v>0</v>
      </c>
      <c r="G31" s="76">
        <v>0</v>
      </c>
      <c r="H31" s="36">
        <f t="shared" si="0"/>
        <v>19282.003003182075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">
        <v>163</v>
      </c>
      <c r="C34" s="15" t="s">
        <v>58</v>
      </c>
      <c r="D34" s="35">
        <f>[1]FORM551!$D$34</f>
        <v>0</v>
      </c>
      <c r="E34" s="35">
        <f>[1]FORM551!$E$34</f>
        <v>0</v>
      </c>
      <c r="F34" s="35"/>
      <c r="G34" s="35"/>
      <c r="H34" s="36">
        <f t="shared" si="0"/>
        <v>0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3727.5916926188311</v>
      </c>
      <c r="E48" s="37">
        <f>SUM(E29:E47)</f>
        <v>35912.578279052555</v>
      </c>
      <c r="F48" s="37">
        <f>SUM(F29:F47)</f>
        <v>0</v>
      </c>
      <c r="G48" s="37">
        <f>SUM(G29:G47)</f>
        <v>0</v>
      </c>
      <c r="H48" s="36">
        <f t="shared" si="0"/>
        <v>39640.169971671385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7998014.408307381</v>
      </c>
      <c r="E49" s="37">
        <f>E58-SUM(E50:E57)</f>
        <v>77054930.421720952</v>
      </c>
      <c r="F49" s="37">
        <f>F58-SUM(F50:F57)</f>
        <v>24844547</v>
      </c>
      <c r="G49" s="37">
        <f>G58-SUM(G50:G57)</f>
        <v>179592.29938827525</v>
      </c>
      <c r="H49" s="36">
        <f t="shared" si="0"/>
        <v>110077084.1294166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122153</v>
      </c>
      <c r="E50" s="35"/>
      <c r="F50" s="76">
        <v>0</v>
      </c>
      <c r="G50" s="76">
        <v>0</v>
      </c>
      <c r="H50" s="36">
        <f t="shared" si="0"/>
        <v>122153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8120167.408307381</v>
      </c>
      <c r="E58" s="37">
        <f>E28-E48</f>
        <v>77054930.421720952</v>
      </c>
      <c r="F58" s="37">
        <f>F28-F48</f>
        <v>24844547</v>
      </c>
      <c r="G58" s="37">
        <f>G28-G48</f>
        <v>179592.29938827525</v>
      </c>
      <c r="H58" s="36">
        <f t="shared" si="0"/>
        <v>110199237.1294166</v>
      </c>
    </row>
    <row r="59" spans="1:16" ht="11.25" customHeight="1">
      <c r="A59" s="5" t="s">
        <v>98</v>
      </c>
      <c r="B59" s="10" t="s">
        <v>99</v>
      </c>
      <c r="C59" s="27"/>
      <c r="D59" s="29" t="s">
        <v>164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January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v>24</v>
      </c>
      <c r="E76" s="102"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v>24</v>
      </c>
      <c r="E77" s="102"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v>27</v>
      </c>
      <c r="E78" s="102"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v>22</v>
      </c>
      <c r="E79" s="102"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v>21</v>
      </c>
      <c r="E80" s="102"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v>2</v>
      </c>
      <c r="E85" s="102"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v>5.5E-2</v>
      </c>
      <c r="E91" s="125">
        <v>35612</v>
      </c>
      <c r="F91" s="46" t="s">
        <v>165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v>0.75</v>
      </c>
      <c r="E94" s="126">
        <v>34881</v>
      </c>
      <c r="F94" s="17" t="s">
        <v>166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v>0</v>
      </c>
      <c r="G101" s="48">
        <f>[1]FORM551!G101</f>
        <v>24912923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v>0</v>
      </c>
      <c r="G102" s="48">
        <f>[1]FORM551!G102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v>0</v>
      </c>
      <c r="G103" s="48">
        <f>[1]FORM551!G103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24912923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[1]FORM551!F107</f>
        <v>40179</v>
      </c>
      <c r="G107" s="103">
        <f>[1]FORM551!G107</f>
        <v>40209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15153866.02367557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61936976.976324432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7" t="str">
        <f>[1]INTERCALCS!A122</f>
        <v>Other under "Rate of tax at the end of month" refers to Aviation Gasoline.</v>
      </c>
      <c r="B122" s="128"/>
      <c r="C122" s="128"/>
      <c r="D122" s="128"/>
      <c r="E122" s="128"/>
      <c r="F122" s="128"/>
      <c r="G122" s="128"/>
      <c r="H122" s="129"/>
      <c r="P122" s="1"/>
    </row>
    <row r="123" spans="1:16" ht="11.45" customHeight="1">
      <c r="A123" s="130"/>
      <c r="B123" s="131"/>
      <c r="C123" s="131"/>
      <c r="D123" s="131"/>
      <c r="E123" s="131"/>
      <c r="F123" s="131"/>
      <c r="G123" s="131"/>
      <c r="H123" s="132"/>
      <c r="P123" s="1"/>
    </row>
    <row r="124" spans="1:16" ht="11.45" customHeight="1">
      <c r="A124" s="130" t="s">
        <v>167</v>
      </c>
      <c r="B124" s="131"/>
      <c r="C124" s="131"/>
      <c r="D124" s="131"/>
      <c r="E124" s="131"/>
      <c r="F124" s="131"/>
      <c r="G124" s="131"/>
      <c r="H124" s="132"/>
      <c r="P124" s="1"/>
    </row>
    <row r="125" spans="1:16" ht="11.45" customHeight="1">
      <c r="A125" s="120" t="s">
        <v>169</v>
      </c>
      <c r="B125" s="119"/>
      <c r="C125" s="119"/>
      <c r="D125" s="119"/>
      <c r="E125" s="119"/>
      <c r="F125" s="119"/>
      <c r="G125" s="119"/>
      <c r="H125" s="121"/>
      <c r="P125" s="1"/>
    </row>
    <row r="126" spans="1:16" ht="11.45" customHeight="1">
      <c r="A126" s="122" t="s">
        <v>168</v>
      </c>
      <c r="B126" s="123"/>
      <c r="C126" s="123"/>
      <c r="D126" s="123"/>
      <c r="E126" s="123"/>
      <c r="F126" s="123"/>
      <c r="G126" s="123"/>
      <c r="H126" s="12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2010-10-08T18:34:08Z</cp:lastPrinted>
  <dcterms:created xsi:type="dcterms:W3CDTF">2000-10-27T14:10:05Z</dcterms:created>
  <dcterms:modified xsi:type="dcterms:W3CDTF">2010-10-08T18:35:03Z</dcterms:modified>
</cp:coreProperties>
</file>