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635" yWindow="-15" windowWidth="2550" windowHeight="7980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G21" i="1"/>
  <c r="A126"/>
  <c r="A125"/>
  <c r="A124"/>
  <c r="A123"/>
  <c r="A122"/>
  <c r="E119"/>
  <c r="D119"/>
  <c r="E118"/>
  <c r="D118"/>
  <c r="G107"/>
  <c r="F107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E34"/>
  <c r="D34"/>
  <c r="B34"/>
  <c r="E31"/>
  <c r="D31"/>
  <c r="E29"/>
  <c r="D29"/>
  <c r="F21"/>
  <c r="B21"/>
  <c r="G17"/>
  <c r="F17"/>
  <c r="E17"/>
  <c r="D17"/>
  <c r="H9"/>
  <c r="G7"/>
  <c r="G69" s="1"/>
  <c r="G5"/>
  <c r="G3"/>
  <c r="G67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G104"/>
  <c r="E48"/>
  <c r="E28"/>
  <c r="E58" s="1"/>
  <c r="E49" s="1"/>
  <c r="F27"/>
  <c r="F28" s="1"/>
  <c r="G28"/>
  <c r="G58" s="1"/>
  <c r="G49" s="1"/>
  <c r="D28"/>
  <c r="D48"/>
  <c r="D58" s="1"/>
  <c r="H50"/>
  <c r="H34"/>
  <c r="H31"/>
  <c r="H29"/>
  <c r="H21"/>
  <c r="H27"/>
  <c r="H17"/>
  <c r="H48" l="1"/>
  <c r="H28"/>
  <c r="F58"/>
  <c r="F49" s="1"/>
  <c r="H58"/>
  <c r="D49"/>
  <c r="H49" s="1"/>
</calcChain>
</file>

<file path=xl/sharedStrings.xml><?xml version="1.0" encoding="utf-8"?>
<sst xmlns="http://schemas.openxmlformats.org/spreadsheetml/2006/main" count="173" uniqueCount="160">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</sst>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14" fontId="4" fillId="0" borderId="10" xfId="0" applyNumberFormat="1" applyFont="1" applyBorder="1" applyProtection="1">
      <protection locked="0"/>
    </xf>
    <xf numFmtId="14" fontId="4" fillId="0" borderId="12" xfId="0" applyNumberFormat="1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0" fillId="0" borderId="2" xfId="0" applyBorder="1" applyAlignment="1"/>
    <xf numFmtId="0" fontId="0" fillId="0" borderId="3" xfId="0" applyBorder="1" applyAlignment="1"/>
    <xf numFmtId="0" fontId="1" fillId="0" borderId="15" xfId="0" applyFont="1" applyBorder="1" applyAlignment="1" applyProtection="1">
      <protection locked="0"/>
    </xf>
    <xf numFmtId="0" fontId="0" fillId="0" borderId="14" xfId="0" applyBorder="1" applyAlignment="1"/>
    <xf numFmtId="0" fontId="0" fillId="0" borderId="13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September</v>
          </cell>
        </row>
        <row r="9">
          <cell r="H9" t="str">
            <v>x</v>
          </cell>
        </row>
        <row r="17">
          <cell r="D17">
            <v>10021013</v>
          </cell>
          <cell r="E17">
            <v>81741683</v>
          </cell>
          <cell r="F17">
            <v>20873768.888888896</v>
          </cell>
          <cell r="G17">
            <v>311562.41210575134</v>
          </cell>
        </row>
        <row r="21">
          <cell r="B21" t="str">
            <v>d. Transit Use</v>
          </cell>
          <cell r="F21">
            <v>578937</v>
          </cell>
          <cell r="G21">
            <v>133637.375</v>
          </cell>
        </row>
        <row r="29">
          <cell r="D29">
            <v>3076.9911011199879</v>
          </cell>
          <cell r="E29">
            <v>25656.587734313012</v>
          </cell>
        </row>
        <row r="31">
          <cell r="D31">
            <v>1137.1047193522268</v>
          </cell>
          <cell r="E31">
            <v>9481.4141596128484</v>
          </cell>
        </row>
        <row r="34">
          <cell r="B34" t="str">
            <v>f. Tribal Refunds</v>
          </cell>
          <cell r="D34">
            <v>9206.6040527280802</v>
          </cell>
          <cell r="E34">
            <v>76766.567354686893</v>
          </cell>
        </row>
        <row r="50">
          <cell r="D50">
            <v>217744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31990292.888888892</v>
          </cell>
        </row>
        <row r="102">
          <cell r="F102">
            <v>0</v>
          </cell>
          <cell r="G102">
            <v>41849771</v>
          </cell>
        </row>
        <row r="103">
          <cell r="F103">
            <v>0</v>
          </cell>
          <cell r="G103">
            <v>52966295</v>
          </cell>
        </row>
        <row r="107">
          <cell r="F107">
            <v>40422</v>
          </cell>
          <cell r="G107">
            <v>40451</v>
          </cell>
        </row>
        <row r="118">
          <cell r="D118">
            <v>16068088.822582455</v>
          </cell>
          <cell r="E118">
            <v>0.19657154383012221</v>
          </cell>
        </row>
        <row r="119">
          <cell r="D119">
            <v>65673594.177417547</v>
          </cell>
          <cell r="E119">
            <v>0.80342845616987779</v>
          </cell>
        </row>
        <row r="122">
          <cell r="A122" t="str">
            <v>Other under "Rate of tax at the end of month" refers to Aviation Gasoline.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87" zoomScaleNormal="87" workbookViewId="0">
      <selection activeCell="G21" sqref="G21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1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0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0" t="str">
        <f>[1]FORM551!$G$7</f>
        <v>September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[1]FORM551!D17</f>
        <v>10021013</v>
      </c>
      <c r="E17" s="33">
        <f>[1]FORM551!E17</f>
        <v>81741683</v>
      </c>
      <c r="F17" s="33">
        <f>[1]FORM551!F17</f>
        <v>20873768.888888896</v>
      </c>
      <c r="G17" s="33">
        <f>[1]FORM551!G17</f>
        <v>311562.41210575134</v>
      </c>
      <c r="H17" s="38">
        <f t="shared" ref="H17:H58" si="0">SUM(D17:G17)</f>
        <v>112948027.30099465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0" t="str">
        <f>[1]FORM551!$B$21</f>
        <v>d. Transit Use</v>
      </c>
      <c r="C21" s="15" t="s">
        <v>32</v>
      </c>
      <c r="D21" s="33"/>
      <c r="E21" s="33"/>
      <c r="F21" s="33">
        <f>[1]FORM551!$F$21</f>
        <v>578937</v>
      </c>
      <c r="G21" s="33">
        <f>[1]FORM551!$G$21</f>
        <v>133637.375</v>
      </c>
      <c r="H21" s="36">
        <f t="shared" si="0"/>
        <v>712574.375</v>
      </c>
    </row>
    <row r="22" spans="1:8" ht="11.25" customHeight="1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578937</v>
      </c>
      <c r="G27" s="37">
        <f>SUM(G18:G26)</f>
        <v>133637.375</v>
      </c>
      <c r="H27" s="36">
        <f t="shared" si="0"/>
        <v>712574.375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10021013</v>
      </c>
      <c r="E28" s="37">
        <f>E17-E27</f>
        <v>81741683</v>
      </c>
      <c r="F28" s="37">
        <f>F17-F27</f>
        <v>20294831.888888896</v>
      </c>
      <c r="G28" s="37">
        <f>G17-G27</f>
        <v>177925.03710575134</v>
      </c>
      <c r="H28" s="36">
        <f t="shared" si="0"/>
        <v>112235452.92599465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3076.9911011199879</v>
      </c>
      <c r="E29" s="35">
        <f>[1]FORM551!E29</f>
        <v>25656.587734313012</v>
      </c>
      <c r="F29" s="76">
        <v>0</v>
      </c>
      <c r="G29" s="76">
        <v>0</v>
      </c>
      <c r="H29" s="36">
        <f t="shared" si="0"/>
        <v>28733.578835433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1137.1047193522268</v>
      </c>
      <c r="E31" s="35">
        <f>[1]FORM551!E31</f>
        <v>9481.4141596128484</v>
      </c>
      <c r="F31" s="76">
        <v>0</v>
      </c>
      <c r="G31" s="76">
        <v>0</v>
      </c>
      <c r="H31" s="36">
        <f t="shared" si="0"/>
        <v>10618.518878965075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0" t="str">
        <f>[1]FORM551!$B$34</f>
        <v>f. Tribal Refunds</v>
      </c>
      <c r="C34" s="15" t="s">
        <v>58</v>
      </c>
      <c r="D34" s="35">
        <f>[1]FORM551!D34</f>
        <v>9206.6040527280802</v>
      </c>
      <c r="E34" s="35">
        <f>[1]FORM551!E34</f>
        <v>76766.567354686893</v>
      </c>
      <c r="F34" s="35"/>
      <c r="G34" s="35"/>
      <c r="H34" s="36">
        <f t="shared" si="0"/>
        <v>85973.171407414979</v>
      </c>
    </row>
    <row r="35" spans="1:8" ht="11.25" customHeight="1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13420.699873200294</v>
      </c>
      <c r="E48" s="37">
        <f>SUM(E29:E47)</f>
        <v>111904.56924861275</v>
      </c>
      <c r="F48" s="37">
        <f>SUM(F29:F47)</f>
        <v>0</v>
      </c>
      <c r="G48" s="37">
        <f>SUM(G29:G47)</f>
        <v>0</v>
      </c>
      <c r="H48" s="36">
        <f t="shared" si="0"/>
        <v>125325.26912181305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9789848.3001268003</v>
      </c>
      <c r="E49" s="37">
        <f>E58-SUM(E50:E57)</f>
        <v>81629778.430751383</v>
      </c>
      <c r="F49" s="37">
        <f>F58-SUM(F50:F57)</f>
        <v>20294831.888888896</v>
      </c>
      <c r="G49" s="37">
        <f>G58-SUM(G50:G57)</f>
        <v>177925.03710575134</v>
      </c>
      <c r="H49" s="36">
        <f t="shared" si="0"/>
        <v>111892383.65687284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217744</v>
      </c>
      <c r="E50" s="35"/>
      <c r="F50" s="76">
        <v>0</v>
      </c>
      <c r="G50" s="76">
        <v>0</v>
      </c>
      <c r="H50" s="36">
        <f t="shared" si="0"/>
        <v>217744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10007592.3001268</v>
      </c>
      <c r="E58" s="37">
        <f>E28-E48</f>
        <v>81629778.430751383</v>
      </c>
      <c r="F58" s="37">
        <f>F28-F48</f>
        <v>20294831.888888896</v>
      </c>
      <c r="G58" s="37">
        <f>G28-G48</f>
        <v>177925.03710575134</v>
      </c>
      <c r="H58" s="36">
        <f t="shared" si="0"/>
        <v>112110127.65687284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September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[1]FORM551!D91</f>
        <v>5.5E-2</v>
      </c>
      <c r="E91" s="120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[1]FORM551!D94</f>
        <v>0.75</v>
      </c>
      <c r="E94" s="119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[1]FORM551!F101</f>
        <v>0</v>
      </c>
      <c r="G101" s="48">
        <f>[1]FORM551!G101</f>
        <v>31990292.888888892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[1]FORM551!F102</f>
        <v>0</v>
      </c>
      <c r="G102" s="48">
        <f>[1]FORM551!G102</f>
        <v>41849771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[1]FORM551!F103</f>
        <v>0</v>
      </c>
      <c r="G103" s="48">
        <f>[1]FORM551!G103</f>
        <v>52966295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20873768.888888896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[1]FORM551!$F$107</f>
        <v>40422</v>
      </c>
      <c r="G107" s="103">
        <f>[1]FORM551!$G$107</f>
        <v>40451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[1]FORM551!D118</f>
        <v>16068088.822582455</v>
      </c>
      <c r="E118" s="53">
        <f>[1]FORM551!E118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[1]FORM551!D119</f>
        <v>65673594.177417547</v>
      </c>
      <c r="E119" s="54">
        <f>[1]FORM551!E119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4" t="str">
        <f>[1]FORM551!A122</f>
        <v>Other under "Rate of tax at the end of month" refers to Aviation Gasoline.</v>
      </c>
      <c r="B122" s="125"/>
      <c r="C122" s="125"/>
      <c r="D122" s="125"/>
      <c r="E122" s="125"/>
      <c r="F122" s="125"/>
      <c r="G122" s="125"/>
      <c r="H122" s="126"/>
      <c r="P122" s="1"/>
    </row>
    <row r="123" spans="1:16" ht="11.45" customHeight="1">
      <c r="A123" s="124">
        <f>[1]FORM551!A123</f>
        <v>0</v>
      </c>
      <c r="B123" s="125"/>
      <c r="C123" s="125"/>
      <c r="D123" s="125"/>
      <c r="E123" s="125"/>
      <c r="F123" s="125"/>
      <c r="G123" s="125"/>
      <c r="H123" s="126"/>
      <c r="P123" s="1"/>
    </row>
    <row r="124" spans="1:16" ht="11.45" customHeight="1">
      <c r="A124" s="121" t="str">
        <f>[1]FORM551!A124</f>
        <v>Used Plus: IFTA fuel used in State (from users' returns) and Less: IFTA fuel purchased tax paid in State in Net Consumption calculation.</v>
      </c>
      <c r="B124" s="122"/>
      <c r="C124" s="122"/>
      <c r="D124" s="122"/>
      <c r="E124" s="122"/>
      <c r="F124" s="122"/>
      <c r="G124" s="122"/>
      <c r="H124" s="123"/>
      <c r="P124" s="1"/>
    </row>
    <row r="125" spans="1:16" ht="11.45" customHeight="1">
      <c r="A125" s="121" t="str">
        <f>[1]FORM551!A125</f>
        <v>IFTA fuel reported quarterly on the report for the last month of the quarter.</v>
      </c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1" t="str">
        <f>[1]FORM551!A126</f>
        <v>No gasoline usage is reported by interstate carriers operating in Nevada.</v>
      </c>
      <c r="B126" s="122"/>
      <c r="C126" s="122"/>
      <c r="D126" s="122"/>
      <c r="E126" s="122"/>
      <c r="F126" s="122"/>
      <c r="G126" s="122"/>
      <c r="H126" s="123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6:H126"/>
    <mergeCell ref="A122:H122"/>
    <mergeCell ref="A123:H123"/>
    <mergeCell ref="A124:H124"/>
    <mergeCell ref="A125:H125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2007-02-15T18:08:03Z</cp:lastPrinted>
  <dcterms:created xsi:type="dcterms:W3CDTF">2000-10-27T14:10:05Z</dcterms:created>
  <dcterms:modified xsi:type="dcterms:W3CDTF">2011-01-19T19:57:35Z</dcterms:modified>
</cp:coreProperties>
</file>