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7350"/>
  </bookViews>
  <sheets>
    <sheet name="FORM551" sheetId="1" r:id="rId1"/>
    <sheet name="INTERCALCS" sheetId="2" r:id="rId2"/>
    <sheet name="INPUTS" sheetId="3" r:id="rId3"/>
  </sheets>
  <externalReferences>
    <externalReference r:id="rId4"/>
    <externalReference r:id="rId5"/>
  </externalReferences>
  <definedNames>
    <definedName name="_Order1" hidden="1">255</definedName>
    <definedName name="_Order2" hidden="1">0</definedName>
    <definedName name="_xlnm.Print_Area" localSheetId="0">FORM551!$A$3:$J$137</definedName>
    <definedName name="_xlnm.Print_Area" localSheetId="1">INTERCALCS!$B$2:$I$114</definedName>
  </definedNames>
  <calcPr calcId="125725"/>
</workbook>
</file>

<file path=xl/calcChain.xml><?xml version="1.0" encoding="utf-8"?>
<calcChain xmlns="http://schemas.openxmlformats.org/spreadsheetml/2006/main">
  <c r="K87" i="3"/>
  <c r="K83"/>
  <c r="K81"/>
  <c r="K79"/>
  <c r="K77"/>
  <c r="K74"/>
  <c r="K72"/>
  <c r="K70"/>
  <c r="L70" s="1"/>
  <c r="M70" s="1"/>
  <c r="J87"/>
  <c r="J83"/>
  <c r="J81"/>
  <c r="J79"/>
  <c r="J77"/>
  <c r="J74"/>
  <c r="J72"/>
  <c r="J70"/>
  <c r="E87"/>
  <c r="E83"/>
  <c r="E81"/>
  <c r="E79"/>
  <c r="E77"/>
  <c r="E74"/>
  <c r="E72"/>
  <c r="E70"/>
  <c r="E64"/>
  <c r="E60"/>
  <c r="E58"/>
  <c r="E56"/>
  <c r="E54"/>
  <c r="E51"/>
  <c r="E49"/>
  <c r="E43" s="1"/>
  <c r="E47"/>
  <c r="H36"/>
  <c r="E36"/>
  <c r="F27"/>
  <c r="F26"/>
  <c r="I19"/>
  <c r="H19"/>
  <c r="D19"/>
  <c r="I18"/>
  <c r="H18"/>
  <c r="D18"/>
  <c r="H8"/>
  <c r="H7"/>
  <c r="H6"/>
  <c r="M26"/>
  <c r="M27"/>
  <c r="Z28"/>
  <c r="X28"/>
  <c r="V28"/>
  <c r="AA27"/>
  <c r="Y27"/>
  <c r="W27"/>
  <c r="AA26"/>
  <c r="AA31" s="1"/>
  <c r="Y26"/>
  <c r="Y31" s="1"/>
  <c r="W26"/>
  <c r="W31" s="1"/>
  <c r="AA25"/>
  <c r="AA30" s="1"/>
  <c r="Y25"/>
  <c r="Y30" s="1"/>
  <c r="W25"/>
  <c r="W30" s="1"/>
  <c r="N70" l="1"/>
  <c r="G21" i="2"/>
  <c r="E118"/>
  <c r="E118" i="1" s="1"/>
  <c r="T28" i="3"/>
  <c r="U26" s="1"/>
  <c r="U31" s="1"/>
  <c r="U27"/>
  <c r="R28"/>
  <c r="S26" s="1"/>
  <c r="S31" s="1"/>
  <c r="S27"/>
  <c r="E119" i="2"/>
  <c r="E119" i="1" s="1"/>
  <c r="U25" i="3"/>
  <c r="U30" s="1"/>
  <c r="S25"/>
  <c r="S30" s="1"/>
  <c r="D60" i="1"/>
  <c r="G5" i="2"/>
  <c r="G5" i="1" s="1"/>
  <c r="G67" s="1"/>
  <c r="G7" i="2"/>
  <c r="G7" i="1" s="1"/>
  <c r="G69" s="1"/>
  <c r="F103"/>
  <c r="F102"/>
  <c r="F101"/>
  <c r="F104" s="1"/>
  <c r="G107"/>
  <c r="F107"/>
  <c r="G65"/>
  <c r="D27"/>
  <c r="E27"/>
  <c r="F48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F21" i="2"/>
  <c r="F21" i="1" s="1"/>
  <c r="G102" i="2"/>
  <c r="G102" i="1" s="1"/>
  <c r="G103" i="2"/>
  <c r="G103" i="1" s="1"/>
  <c r="H101" i="2"/>
  <c r="H102"/>
  <c r="H103"/>
  <c r="G101"/>
  <c r="E26" i="3"/>
  <c r="E37" s="1"/>
  <c r="E27"/>
  <c r="G6"/>
  <c r="G9"/>
  <c r="G18"/>
  <c r="G19"/>
  <c r="G7"/>
  <c r="G8"/>
  <c r="D50" i="2"/>
  <c r="D50" i="1" s="1"/>
  <c r="H50" s="1"/>
  <c r="L87" i="3"/>
  <c r="N87" s="1"/>
  <c r="L83"/>
  <c r="N83" s="1"/>
  <c r="L81"/>
  <c r="N81" s="1"/>
  <c r="L79"/>
  <c r="N79" s="1"/>
  <c r="L77"/>
  <c r="N77" s="1"/>
  <c r="L74"/>
  <c r="N74" s="1"/>
  <c r="L72"/>
  <c r="N72" s="1"/>
  <c r="G36"/>
  <c r="J36" s="1"/>
  <c r="F19"/>
  <c r="E19"/>
  <c r="E23"/>
  <c r="E31"/>
  <c r="AA3"/>
  <c r="AB1"/>
  <c r="F18"/>
  <c r="F20" s="1"/>
  <c r="E18"/>
  <c r="E20" s="1"/>
  <c r="AA15"/>
  <c r="O15"/>
  <c r="H9"/>
  <c r="O6"/>
  <c r="AE2"/>
  <c r="AA1"/>
  <c r="F104" i="2"/>
  <c r="G69"/>
  <c r="G67"/>
  <c r="G65"/>
  <c r="D27"/>
  <c r="E27"/>
  <c r="F27"/>
  <c r="F48"/>
  <c r="G48"/>
  <c r="H57"/>
  <c r="H56"/>
  <c r="H55"/>
  <c r="H54"/>
  <c r="H53"/>
  <c r="H52"/>
  <c r="H51"/>
  <c r="H50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O41"/>
  <c r="Q41" s="1"/>
  <c r="O40"/>
  <c r="Q40" s="1"/>
  <c r="J26" i="3" l="1"/>
  <c r="E39"/>
  <c r="D17" i="2"/>
  <c r="M37"/>
  <c r="E17"/>
  <c r="M72" i="3"/>
  <c r="M81"/>
  <c r="M39" i="2"/>
  <c r="M74" i="3"/>
  <c r="M77"/>
  <c r="M83"/>
  <c r="M87"/>
  <c r="H104" i="2"/>
  <c r="G17" s="1"/>
  <c r="G17" i="1" s="1"/>
  <c r="G21"/>
  <c r="G27" i="2"/>
  <c r="H27" s="1"/>
  <c r="H21"/>
  <c r="G104"/>
  <c r="F17" s="1"/>
  <c r="E28" i="3"/>
  <c r="M42" i="2"/>
  <c r="D17" i="1"/>
  <c r="D28" i="2"/>
  <c r="G27" i="1"/>
  <c r="M79" i="3"/>
  <c r="G20"/>
  <c r="O39" i="2" s="1"/>
  <c r="Q39" s="1"/>
  <c r="G101" i="1"/>
  <c r="G104" s="1"/>
  <c r="AD1" i="3"/>
  <c r="AA10" s="1"/>
  <c r="C22" s="1"/>
  <c r="D30" s="1"/>
  <c r="D119" i="2"/>
  <c r="D119" i="1" s="1"/>
  <c r="F27"/>
  <c r="H27" s="1"/>
  <c r="H21"/>
  <c r="D28"/>
  <c r="F17"/>
  <c r="F28" i="2"/>
  <c r="F58" s="1"/>
  <c r="F49" s="1"/>
  <c r="O5" i="3"/>
  <c r="Y2" s="1"/>
  <c r="O12"/>
  <c r="O11" s="1"/>
  <c r="O10" s="1"/>
  <c r="O9" s="1"/>
  <c r="O8" s="1"/>
  <c r="O7" s="1"/>
  <c r="O14"/>
  <c r="O13" s="1"/>
  <c r="J27"/>
  <c r="D118" i="2" s="1"/>
  <c r="D118" i="1" s="1"/>
  <c r="G28" l="1"/>
  <c r="G58" s="1"/>
  <c r="G49" s="1"/>
  <c r="H17" i="2"/>
  <c r="O37"/>
  <c r="Q37" s="1"/>
  <c r="E17" i="1"/>
  <c r="E28" s="1"/>
  <c r="E28" i="2"/>
  <c r="G28"/>
  <c r="G58" s="1"/>
  <c r="G49" s="1"/>
  <c r="A31" i="3"/>
  <c r="T37" i="2"/>
  <c r="D31" s="1"/>
  <c r="D31" i="1" s="1"/>
  <c r="H31" s="1"/>
  <c r="V37" i="2"/>
  <c r="O38"/>
  <c r="Q38" s="1"/>
  <c r="E31"/>
  <c r="E31" i="1" s="1"/>
  <c r="O42" i="2"/>
  <c r="Q42" s="1"/>
  <c r="A23" i="3"/>
  <c r="F28" i="1"/>
  <c r="F58" s="1"/>
  <c r="F49" s="1"/>
  <c r="H17"/>
  <c r="J28" i="3"/>
  <c r="E29" i="2"/>
  <c r="D29"/>
  <c r="H28" l="1"/>
  <c r="H31"/>
  <c r="D34"/>
  <c r="E34"/>
  <c r="E34" i="1" s="1"/>
  <c r="H28"/>
  <c r="D29"/>
  <c r="D48" i="2"/>
  <c r="H29"/>
  <c r="E48"/>
  <c r="E58" s="1"/>
  <c r="E49" s="1"/>
  <c r="E29" i="1"/>
  <c r="E48" s="1"/>
  <c r="E58" s="1"/>
  <c r="E49" s="1"/>
  <c r="H34" i="2" l="1"/>
  <c r="D34" i="1"/>
  <c r="H34" s="1"/>
  <c r="H29"/>
  <c r="D48"/>
  <c r="D58" i="2"/>
  <c r="H48"/>
  <c r="D49" l="1"/>
  <c r="H49" s="1"/>
  <c r="H58"/>
  <c r="H48" i="1"/>
  <c r="D58"/>
  <c r="H58" l="1"/>
  <c r="D49"/>
  <c r="H49" s="1"/>
</calcChain>
</file>

<file path=xl/sharedStrings.xml><?xml version="1.0" encoding="utf-8"?>
<sst xmlns="http://schemas.openxmlformats.org/spreadsheetml/2006/main" count="547" uniqueCount="301">
  <si>
    <t>Gasoline</t>
  </si>
  <si>
    <t>Gallons</t>
  </si>
  <si>
    <t>Ratio</t>
  </si>
  <si>
    <t xml:space="preserve">in </t>
  </si>
  <si>
    <t>of Gas to</t>
  </si>
  <si>
    <t>of Gasohol to</t>
  </si>
  <si>
    <t>Category</t>
  </si>
  <si>
    <t>Gasohol &amp; Gas</t>
  </si>
  <si>
    <t>Ratio of</t>
  </si>
  <si>
    <t>Ratio times</t>
  </si>
  <si>
    <t>(Taxes in</t>
  </si>
  <si>
    <t>(Gallons</t>
  </si>
  <si>
    <t>Category to</t>
  </si>
  <si>
    <t>Total</t>
  </si>
  <si>
    <t>category</t>
  </si>
  <si>
    <t>to Total)</t>
  </si>
  <si>
    <t>Total Refunds</t>
  </si>
  <si>
    <t>Taxes</t>
  </si>
  <si>
    <t>divided by tax rate)</t>
  </si>
  <si>
    <t>Report for (month):</t>
  </si>
  <si>
    <t>January</t>
  </si>
  <si>
    <t>Enter month number</t>
  </si>
  <si>
    <t>Report for (calendar year):</t>
  </si>
  <si>
    <t xml:space="preserve">(Inputs in </t>
  </si>
  <si>
    <t>blue)</t>
  </si>
  <si>
    <t>entered month</t>
  </si>
  <si>
    <t>entered month #</t>
  </si>
  <si>
    <t>date number</t>
  </si>
  <si>
    <t>Gasoline Input(s) Area</t>
  </si>
  <si>
    <t>for year + 1</t>
  </si>
  <si>
    <t>01</t>
  </si>
  <si>
    <t>entered year</t>
  </si>
  <si>
    <t>month</t>
  </si>
  <si>
    <t>Actual</t>
  </si>
  <si>
    <t>Estimates</t>
  </si>
  <si>
    <t>February</t>
  </si>
  <si>
    <t>02</t>
  </si>
  <si>
    <t>REFUNDS TO FARMER/RANCHER BY VOUCHER PAYABLE</t>
  </si>
  <si>
    <t>in blue</t>
  </si>
  <si>
    <t>March</t>
  </si>
  <si>
    <t>03</t>
  </si>
  <si>
    <t>Hey, Dale!  Does this work?</t>
  </si>
  <si>
    <t>REFUNDS TO GENERAL USERS BY VOUCHER PAYABLE</t>
  </si>
  <si>
    <t>background</t>
  </si>
  <si>
    <t>April</t>
  </si>
  <si>
    <t>04</t>
  </si>
  <si>
    <t>Actual data</t>
  </si>
  <si>
    <t>May</t>
  </si>
  <si>
    <t>05</t>
  </si>
  <si>
    <t>TRIBAL REFUNDS BY  VOUCHER PAYABLE</t>
  </si>
  <si>
    <t>in white</t>
  </si>
  <si>
    <t>June</t>
  </si>
  <si>
    <t>06</t>
  </si>
  <si>
    <t>July</t>
  </si>
  <si>
    <t>07</t>
  </si>
  <si>
    <t>August</t>
  </si>
  <si>
    <t>08</t>
  </si>
  <si>
    <t>grabs cell d1 and puts into date format</t>
  </si>
  <si>
    <t>September</t>
  </si>
  <si>
    <t>09</t>
  </si>
  <si>
    <t>October</t>
  </si>
  <si>
    <t>10</t>
  </si>
  <si>
    <t>November</t>
  </si>
  <si>
    <t>11</t>
  </si>
  <si>
    <t>LESS</t>
  </si>
  <si>
    <t>December</t>
  </si>
  <si>
    <t>12</t>
  </si>
  <si>
    <t>WILDLIFE</t>
  </si>
  <si>
    <t xml:space="preserve">LESS </t>
  </si>
  <si>
    <t>GROSS TAX</t>
  </si>
  <si>
    <t>AND PARKS</t>
  </si>
  <si>
    <t>REFUNDS</t>
  </si>
  <si>
    <t>*12.65 CENTS GASOLINE HIGHWAY</t>
  </si>
  <si>
    <t>*5 CENTS GASOLINE- HIGHWAY</t>
  </si>
  <si>
    <t>* REFER TO SCHEDULE 4</t>
  </si>
  <si>
    <t xml:space="preserve"> REPORT IS FOR TAXES COLLECTED IN </t>
  </si>
  <si>
    <t>**TAXABLE GALLONS GASOLINE</t>
  </si>
  <si>
    <t>**TAXABLE GALLONS GASOHOL</t>
  </si>
  <si>
    <t>** REFER TO SCHEDULE 1 PAGE 4</t>
  </si>
  <si>
    <t>Gross Volume Reported (Gallons)</t>
  </si>
  <si>
    <t>"Gross Consumption in State"</t>
  </si>
  <si>
    <t>Total Transit Volume (Gallons)</t>
  </si>
  <si>
    <t>"Fully Tax Exempt"</t>
  </si>
  <si>
    <t>(CLARK AND WASHOE COUNTIES)</t>
  </si>
  <si>
    <t>Gross Volume Taxed (Gallons)</t>
  </si>
  <si>
    <t>"Gross Volume Taxed"</t>
  </si>
  <si>
    <t>Fully Refunded (Gallons)</t>
  </si>
  <si>
    <t>"Fully Refunded"</t>
  </si>
  <si>
    <t>Net Volume Taxed (Gallons)</t>
  </si>
  <si>
    <t>"Net Volume Taxed"</t>
  </si>
  <si>
    <t>IMC Fuel Volume Used in Nevada</t>
  </si>
  <si>
    <t>Month or</t>
  </si>
  <si>
    <t>Quarter</t>
  </si>
  <si>
    <t>i.e. Sept or July-Sept</t>
  </si>
  <si>
    <t>IMC Fuel Volume Purchased in Nevada</t>
  </si>
  <si>
    <t>"IMC Fuel Volume Used in Nevada"</t>
  </si>
  <si>
    <t>"IMC Fuel Volume Purchased in Nevada"</t>
  </si>
  <si>
    <t>State Name</t>
  </si>
  <si>
    <t>MONTHLY MOTOR-FUEL CONSUMPTION</t>
  </si>
  <si>
    <t>Year</t>
  </si>
  <si>
    <t>Units (check one)</t>
  </si>
  <si>
    <t>x</t>
  </si>
  <si>
    <t>Line</t>
  </si>
  <si>
    <t>Gasohol</t>
  </si>
  <si>
    <t>Highway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</si>
  <si>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</si>
  <si>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</si>
  <si>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</si>
  <si>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</si>
  <si>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</si>
  <si>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</si>
  <si>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</si>
  <si>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</si>
  <si>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a. Losses-Flat %</t>
  </si>
  <si>
    <t>21</t>
  </si>
  <si>
    <t>b. Losses-Actual</t>
  </si>
  <si>
    <t>22</t>
  </si>
  <si>
    <t xml:space="preserve">    Exempt</t>
  </si>
  <si>
    <t>c. Federal</t>
  </si>
  <si>
    <t>23</t>
  </si>
  <si>
    <t>24</t>
  </si>
  <si>
    <t>25</t>
  </si>
  <si>
    <t>26</t>
  </si>
  <si>
    <t>27</t>
  </si>
  <si>
    <t>28</t>
  </si>
  <si>
    <t>29</t>
  </si>
  <si>
    <t>j. Total (a. thru i.)</t>
  </si>
  <si>
    <t>30</t>
  </si>
  <si>
    <t>3. Gross Volume Taxed (1.-2.j.)</t>
  </si>
  <si>
    <t>40</t>
  </si>
  <si>
    <t>a. Agriculture</t>
  </si>
  <si>
    <t>51</t>
  </si>
  <si>
    <t>b. Aviation</t>
  </si>
  <si>
    <t>d. Construction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</si>
  <si>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</si>
  <si>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</si>
  <si>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</si>
  <si>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</si>
  <si>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</si>
  <si>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</si>
  <si>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</si>
  <si>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</si>
  <si>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</si>
  <si>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</si>
  <si>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</si>
  <si>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</si>
  <si>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 Total (a. thru s.)</t>
  </si>
  <si>
    <t>a. At Full Rate</t>
  </si>
  <si>
    <t xml:space="preserve">    Volume</t>
  </si>
  <si>
    <t xml:space="preserve">    Taxed</t>
  </si>
  <si>
    <t>c.</t>
  </si>
  <si>
    <t>d.</t>
  </si>
  <si>
    <t>e.</t>
  </si>
  <si>
    <t>f.</t>
  </si>
  <si>
    <t>g.</t>
  </si>
  <si>
    <t>j. Total (a. thru i., 3.-4.t.)</t>
  </si>
  <si>
    <t>a. Agency Preparing this Report</t>
  </si>
  <si>
    <t>Nevada Department of Transportation</t>
  </si>
  <si>
    <t>b. Compiled under Direction of</t>
  </si>
  <si>
    <t>1. Rate of tax at end of month, in cents per gallon or liter.</t>
  </si>
  <si>
    <t>Volume</t>
  </si>
  <si>
    <t>Gross Sales Wholesaler/Retailer Returns (Gallons)</t>
  </si>
  <si>
    <t>"Gross Sales from sellers' returns"</t>
  </si>
  <si>
    <t>TAXABLE GALLONS AVIATION GASOLINE</t>
  </si>
  <si>
    <t>check</t>
  </si>
  <si>
    <t>actual revenue</t>
  </si>
  <si>
    <t>Motor Vehicle Fuel</t>
  </si>
  <si>
    <t>AVIATION FUEL</t>
  </si>
  <si>
    <t>Reported</t>
  </si>
  <si>
    <t>per gallon</t>
  </si>
  <si>
    <t>f. Tribal Refunds</t>
  </si>
  <si>
    <t>Special Fuel Input(s) Area</t>
  </si>
  <si>
    <t>Diesel Inputs</t>
  </si>
  <si>
    <t>source column heading from FY2005Diesel</t>
  </si>
  <si>
    <t>Statewide Tax Rate</t>
  </si>
  <si>
    <t xml:space="preserve">Liquified Petroleum Gases Inputs </t>
  </si>
  <si>
    <t>(LPG, CNG, Alternative Fuels)</t>
  </si>
  <si>
    <t>The public report burden for this information collection is estimated to average 6 hours</t>
  </si>
  <si>
    <t>Nevada</t>
  </si>
  <si>
    <t>Month of Sale or Transfer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</si>
  <si>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</si>
  <si>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</si>
  <si>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</si>
  <si>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</si>
  <si>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Alternate</t>
  </si>
  <si>
    <t>Fuels</t>
  </si>
  <si>
    <t>2. Fully</t>
  </si>
  <si>
    <t xml:space="preserve">    Tax</t>
  </si>
  <si>
    <t>d. Transit Use</t>
  </si>
  <si>
    <t>4. Fully</t>
  </si>
  <si>
    <t xml:space="preserve">    Refunded</t>
  </si>
  <si>
    <t>52</t>
  </si>
  <si>
    <t>c. Industrial/Commercial</t>
  </si>
  <si>
    <t>53</t>
  </si>
  <si>
    <t>54</t>
  </si>
  <si>
    <t>e. Boating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</si>
  <si>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</si>
  <si>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</si>
  <si>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</si>
  <si>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</si>
  <si>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</si>
  <si>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</si>
  <si>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</si>
  <si>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</si>
  <si>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</si>
  <si>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</si>
  <si>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</si>
  <si>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</si>
  <si>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</si>
  <si>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</si>
  <si>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</si>
  <si>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</si>
  <si>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5. Net</t>
  </si>
  <si>
    <t>81</t>
  </si>
  <si>
    <t>82</t>
  </si>
  <si>
    <t>83</t>
  </si>
  <si>
    <t>84</t>
  </si>
  <si>
    <t>(Partial</t>
  </si>
  <si>
    <t>85</t>
  </si>
  <si>
    <t>Exemption</t>
  </si>
  <si>
    <t>86</t>
  </si>
  <si>
    <t xml:space="preserve">or </t>
  </si>
  <si>
    <t>87</t>
  </si>
  <si>
    <t>Refund)</t>
  </si>
  <si>
    <t>88</t>
  </si>
  <si>
    <t>89</t>
  </si>
  <si>
    <t>90</t>
  </si>
  <si>
    <t>6. Source</t>
  </si>
  <si>
    <t>Form FHWA-551M (Rev. 10/2005)</t>
  </si>
  <si>
    <t xml:space="preserve">   NOTES AND TECHNICAL INFORMATION</t>
  </si>
  <si>
    <t>Month</t>
  </si>
  <si>
    <t xml:space="preserve">   (If tax is ad valorem, post percentage, and briefly explain basis</t>
  </si>
  <si>
    <t xml:space="preserve">   below.)</t>
  </si>
  <si>
    <t>Fuel Type</t>
  </si>
  <si>
    <t>Rate (cents)</t>
  </si>
  <si>
    <t>Effective Date                   (mm/dd/yyyy)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</si>
  <si>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</si>
  <si>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</si>
  <si>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</si>
  <si>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</si>
  <si>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</si>
  <si>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</si>
  <si>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</si>
  <si>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</si>
  <si>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i. Biodiesel</t>
  </si>
  <si>
    <t xml:space="preserve">    j. Other</t>
  </si>
  <si>
    <t>2. Rate of Optional Tax at end of month (in cents per gallon)</t>
  </si>
  <si>
    <t>Rate Name</t>
  </si>
  <si>
    <t>Rate (Cents)</t>
  </si>
  <si>
    <t>Effective Date (mm/dd/yyyy)</t>
  </si>
  <si>
    <t>Inpection Fee Comment(s)</t>
  </si>
  <si>
    <t>Inspection Fee</t>
  </si>
  <si>
    <t>Environmental Fee</t>
  </si>
  <si>
    <t>Local Option Tax applied Uniformly Across the State</t>
  </si>
  <si>
    <t>Other</t>
  </si>
  <si>
    <t>State Petroleum Cleanup Fund</t>
  </si>
  <si>
    <t>3. Computation of gross volume reported (page1, item1.)</t>
  </si>
  <si>
    <t>Diesel/Kerosense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</si>
  <si>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</si>
  <si>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</si>
  <si>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</si>
  <si>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  =  Net consumption in State (Enter on page 1, item 1.)</t>
  </si>
  <si>
    <t xml:space="preserve">    Interstate motor-carrier (fuel use tax) fuel volume shown above </t>
  </si>
  <si>
    <t>Beginning</t>
  </si>
  <si>
    <t>End</t>
  </si>
  <si>
    <t xml:space="preserve">       covers the following period: (Specify month or months covered)</t>
  </si>
  <si>
    <t>4. Stratification of Gasohol by Blend Ratio</t>
  </si>
  <si>
    <t xml:space="preserve">   The gasohol volume shown on page 1, column (2) includes:</t>
  </si>
  <si>
    <t xml:space="preserve">      (Show actual/estimated volume or percentage shares)</t>
  </si>
  <si>
    <t>Percent                                    Alcohol</t>
  </si>
  <si>
    <t>Percentage Share</t>
  </si>
  <si>
    <t xml:space="preserve">     5.7-7.6%</t>
  </si>
  <si>
    <t xml:space="preserve">     7.7-9.9%</t>
  </si>
  <si>
    <t xml:space="preserve">     10 + %</t>
  </si>
  <si>
    <t>5. Notes and Comments</t>
  </si>
  <si>
    <t>not optional</t>
  </si>
  <si>
    <t>State Petroleum Cleanup Fund - not optional</t>
  </si>
  <si>
    <t>Clark @ 10+% gasohol</t>
  </si>
  <si>
    <t>Clark consumes</t>
  </si>
  <si>
    <t>of gasohol</t>
  </si>
  <si>
    <t>Washoe &amp; CC @ 7.7%-9.9%</t>
  </si>
  <si>
    <t>Washoe &amp; CC consume</t>
  </si>
  <si>
    <t>LPG</t>
  </si>
  <si>
    <t>CNG</t>
  </si>
  <si>
    <t>Used Plus: IFTA fuel used in State (from users' returns) and Less: IFTA fuel purchased tax paid in State in Net Consumption calculation.</t>
  </si>
  <si>
    <t>IFTA fuel reported quarterly on the report for the last month of the quarter.</t>
  </si>
  <si>
    <t>No gasoline usage is reported by interstate carriers operating in Nevada.</t>
  </si>
  <si>
    <t>(Version for NDOT use only)</t>
  </si>
  <si>
    <t>Alternative Fuels (Highway Liquefied Petroleum Gases, Etc.)</t>
  </si>
  <si>
    <t>Clark Co Population</t>
  </si>
  <si>
    <t>Washoe Co Population</t>
  </si>
  <si>
    <t>Carson City Population</t>
  </si>
  <si>
    <t>Certified Estimates</t>
  </si>
  <si>
    <t>Other under "Rate of tax at the end of month" refers to Aviation Gasoline.</t>
  </si>
  <si>
    <t>I discovered an error in the effective dates for the fuel tax rates of gasoline, gasohol, and diesel. They were actually the stated rates as of 10/1/1992 instead of 7/1/1995 as previously reported.</t>
  </si>
  <si>
    <t>Jan-Mar</t>
  </si>
  <si>
    <t>Three-County Total</t>
  </si>
  <si>
    <t>Total Monthly Gas/Gasohol Reported</t>
  </si>
  <si>
    <t>Combined Auto Gasoline &amp; Aviation Gasoline Gallons</t>
  </si>
  <si>
    <t>Total Monthly Special Fuel Reported</t>
  </si>
  <si>
    <t>Rudy Malfabon</t>
  </si>
</sst>
</file>

<file path=xl/styles.xml><?xml version="1.0" encoding="utf-8"?>
<styleSheet xmlns="http://schemas.openxmlformats.org/spreadsheetml/2006/main">
  <numFmts count="14">
    <numFmt numFmtId="5" formatCode="&quot;$&quot;#,##0_);\(&quot;$&quot;#,##0\)"/>
    <numFmt numFmtId="7" formatCode="&quot;$&quot;#,##0.00_);\(&quot;$&quot;#,##0.00\)"/>
    <numFmt numFmtId="164" formatCode="0_)"/>
    <numFmt numFmtId="165" formatCode="dd\-mmm\-yy_)"/>
    <numFmt numFmtId="166" formatCode="mmm\-yy_)"/>
    <numFmt numFmtId="167" formatCode="mmmm\ d\,\ yyyy"/>
    <numFmt numFmtId="168" formatCode="&quot;$&quot;#,##0.00"/>
    <numFmt numFmtId="169" formatCode="&quot;$&quot;#,##0.0000"/>
    <numFmt numFmtId="170" formatCode="0.0%"/>
    <numFmt numFmtId="171" formatCode="[Blue]_(* #,##0_);[Blue]_(* \(#,##0\);[Blue]_ 0;[Red]\ &quot;ERROR&quot;"/>
    <numFmt numFmtId="172" formatCode="[Black]_(* #,##0_);[Black]_(* \(#,##0\);[Black]_ &quot; &quot;;[Red]\ &quot;ERROR&quot;"/>
    <numFmt numFmtId="173" formatCode="00.000"/>
    <numFmt numFmtId="174" formatCode="[Blue]#,##0_);[Red]\ &quot;ERROR&quot;;[Blue]0;[Red]\ &quot;ERROR&quot;"/>
    <numFmt numFmtId="175" formatCode="[Black]_(* #,##0_);[Black]_(* \(#,##0\);[Black]_ 0;[Red]\ &quot;ERROR&quot;"/>
  </numFmts>
  <fonts count="20">
    <font>
      <sz val="12"/>
      <name val="Arial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62"/>
      <name val="Arial"/>
      <family val="2"/>
    </font>
    <font>
      <b/>
      <sz val="32"/>
      <name val="Arial"/>
      <family val="2"/>
    </font>
    <font>
      <u/>
      <sz val="12"/>
      <name val="Arial"/>
      <family val="2"/>
    </font>
    <font>
      <u/>
      <sz val="12"/>
      <color indexed="6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b/>
      <sz val="16"/>
      <color rgb="FF0070C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15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 applyProtection="1"/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right"/>
    </xf>
    <xf numFmtId="164" fontId="2" fillId="0" borderId="0" xfId="0" applyNumberFormat="1" applyFont="1" applyProtection="1">
      <protection locked="0"/>
    </xf>
    <xf numFmtId="164" fontId="1" fillId="0" borderId="0" xfId="0" applyNumberFormat="1" applyFont="1" applyProtection="1"/>
    <xf numFmtId="0" fontId="1" fillId="0" borderId="0" xfId="0" applyFont="1" applyAlignment="1" applyProtection="1">
      <alignment horizontal="center"/>
    </xf>
    <xf numFmtId="37" fontId="2" fillId="0" borderId="0" xfId="0" applyNumberFormat="1" applyFont="1" applyProtection="1">
      <protection locked="0"/>
    </xf>
    <xf numFmtId="37" fontId="1" fillId="0" borderId="0" xfId="0" applyNumberFormat="1" applyFont="1" applyProtection="1"/>
    <xf numFmtId="5" fontId="2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Alignment="1" applyProtection="1">
      <alignment horizontal="left"/>
    </xf>
    <xf numFmtId="165" fontId="1" fillId="0" borderId="0" xfId="0" applyNumberFormat="1" applyFont="1" applyAlignment="1" applyProtection="1">
      <alignment horizontal="center"/>
    </xf>
    <xf numFmtId="0" fontId="4" fillId="0" borderId="0" xfId="0" applyFont="1" applyProtection="1"/>
    <xf numFmtId="0" fontId="1" fillId="2" borderId="0" xfId="0" applyFont="1" applyFill="1" applyProtection="1"/>
    <xf numFmtId="7" fontId="1" fillId="0" borderId="0" xfId="0" applyNumberFormat="1" applyFont="1" applyProtection="1"/>
    <xf numFmtId="7" fontId="5" fillId="0" borderId="0" xfId="0" applyNumberFormat="1" applyFont="1" applyProtection="1"/>
    <xf numFmtId="166" fontId="1" fillId="0" borderId="1" xfId="0" applyNumberFormat="1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166" fontId="1" fillId="0" borderId="0" xfId="0" applyNumberFormat="1" applyFont="1" applyProtection="1"/>
    <xf numFmtId="7" fontId="3" fillId="0" borderId="0" xfId="0" applyNumberFormat="1" applyFont="1" applyProtection="1"/>
    <xf numFmtId="37" fontId="3" fillId="0" borderId="0" xfId="0" applyNumberFormat="1" applyFont="1" applyProtection="1"/>
    <xf numFmtId="37" fontId="3" fillId="0" borderId="5" xfId="0" applyNumberFormat="1" applyFont="1" applyBorder="1" applyProtection="1"/>
    <xf numFmtId="0" fontId="3" fillId="0" borderId="5" xfId="0" applyFont="1" applyBorder="1" applyAlignment="1" applyProtection="1">
      <alignment horizontal="center"/>
    </xf>
    <xf numFmtId="7" fontId="1" fillId="0" borderId="0" xfId="0" applyNumberFormat="1" applyFont="1" applyFill="1" applyProtection="1"/>
    <xf numFmtId="7" fontId="3" fillId="0" borderId="0" xfId="0" applyNumberFormat="1" applyFont="1" applyFill="1" applyProtection="1"/>
    <xf numFmtId="7" fontId="3" fillId="0" borderId="5" xfId="0" applyNumberFormat="1" applyFont="1" applyFill="1" applyBorder="1" applyProtection="1"/>
    <xf numFmtId="37" fontId="1" fillId="0" borderId="0" xfId="0" applyNumberFormat="1" applyFont="1" applyFill="1" applyProtection="1"/>
    <xf numFmtId="7" fontId="1" fillId="0" borderId="0" xfId="0" applyNumberFormat="1" applyFont="1" applyFill="1" applyBorder="1" applyProtection="1"/>
    <xf numFmtId="7" fontId="6" fillId="0" borderId="0" xfId="0" applyNumberFormat="1" applyFont="1" applyBorder="1" applyProtection="1"/>
    <xf numFmtId="0" fontId="1" fillId="0" borderId="0" xfId="0" applyFont="1" applyBorder="1" applyProtection="1"/>
    <xf numFmtId="0" fontId="2" fillId="0" borderId="0" xfId="0" applyFont="1" applyBorder="1" applyProtection="1">
      <protection locked="0"/>
    </xf>
    <xf numFmtId="37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Protection="1"/>
    <xf numFmtId="0" fontId="0" fillId="0" borderId="0" xfId="0" applyBorder="1"/>
    <xf numFmtId="164" fontId="2" fillId="0" borderId="0" xfId="0" applyNumberFormat="1" applyFont="1" applyBorder="1" applyProtection="1">
      <protection locked="0"/>
    </xf>
    <xf numFmtId="5" fontId="2" fillId="0" borderId="0" xfId="0" applyNumberFormat="1" applyFont="1" applyBorder="1" applyProtection="1">
      <protection locked="0"/>
    </xf>
    <xf numFmtId="0" fontId="0" fillId="0" borderId="0" xfId="0" applyFill="1" applyBorder="1"/>
    <xf numFmtId="0" fontId="0" fillId="0" borderId="0" xfId="0" quotePrefix="1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1" fillId="0" borderId="0" xfId="0" quotePrefix="1" applyFont="1" applyProtection="1"/>
    <xf numFmtId="168" fontId="1" fillId="0" borderId="0" xfId="0" applyNumberFormat="1" applyFont="1" applyProtection="1"/>
    <xf numFmtId="0" fontId="7" fillId="0" borderId="0" xfId="0" applyFont="1" applyProtection="1"/>
    <xf numFmtId="5" fontId="1" fillId="0" borderId="0" xfId="0" applyNumberFormat="1" applyFont="1" applyProtection="1"/>
    <xf numFmtId="169" fontId="2" fillId="0" borderId="0" xfId="0" applyNumberFormat="1" applyFont="1" applyProtection="1">
      <protection locked="0"/>
    </xf>
    <xf numFmtId="0" fontId="10" fillId="0" borderId="0" xfId="0" applyFont="1" applyProtection="1"/>
    <xf numFmtId="0" fontId="10" fillId="0" borderId="0" xfId="0" quotePrefix="1" applyFont="1" applyProtection="1"/>
    <xf numFmtId="170" fontId="1" fillId="0" borderId="0" xfId="0" applyNumberFormat="1" applyFont="1" applyProtection="1"/>
    <xf numFmtId="0" fontId="8" fillId="0" borderId="0" xfId="0" applyFont="1" applyProtection="1"/>
    <xf numFmtId="0" fontId="8" fillId="0" borderId="0" xfId="0" applyFont="1" applyProtection="1">
      <protection locked="0"/>
    </xf>
    <xf numFmtId="0" fontId="8" fillId="0" borderId="8" xfId="0" applyFont="1" applyBorder="1" applyProtection="1"/>
    <xf numFmtId="0" fontId="8" fillId="0" borderId="9" xfId="0" applyFont="1" applyBorder="1" applyProtection="1"/>
    <xf numFmtId="0" fontId="8" fillId="0" borderId="10" xfId="0" applyFont="1" applyBorder="1" applyProtection="1"/>
    <xf numFmtId="0" fontId="8" fillId="0" borderId="11" xfId="0" applyFont="1" applyBorder="1" applyProtection="1"/>
    <xf numFmtId="0" fontId="11" fillId="0" borderId="12" xfId="0" applyFont="1" applyBorder="1" applyProtection="1">
      <protection locked="0"/>
    </xf>
    <xf numFmtId="0" fontId="8" fillId="0" borderId="13" xfId="0" applyFont="1" applyBorder="1" applyProtection="1"/>
    <xf numFmtId="0" fontId="8" fillId="0" borderId="14" xfId="0" applyFont="1" applyBorder="1" applyProtection="1"/>
    <xf numFmtId="0" fontId="7" fillId="0" borderId="11" xfId="0" applyFont="1" applyBorder="1" applyProtection="1"/>
    <xf numFmtId="49" fontId="11" fillId="0" borderId="12" xfId="0" applyNumberFormat="1" applyFont="1" applyBorder="1" applyProtection="1">
      <protection locked="0"/>
    </xf>
    <xf numFmtId="49" fontId="12" fillId="0" borderId="14" xfId="0" applyNumberFormat="1" applyFont="1" applyBorder="1" applyProtection="1">
      <protection locked="0"/>
    </xf>
    <xf numFmtId="0" fontId="8" fillId="0" borderId="12" xfId="0" applyFont="1" applyBorder="1" applyProtection="1"/>
    <xf numFmtId="0" fontId="8" fillId="0" borderId="5" xfId="0" applyFont="1" applyBorder="1" applyProtection="1"/>
    <xf numFmtId="0" fontId="8" fillId="0" borderId="13" xfId="0" applyFont="1" applyBorder="1" applyProtection="1">
      <protection locked="0"/>
    </xf>
    <xf numFmtId="0" fontId="8" fillId="0" borderId="15" xfId="0" applyFont="1" applyBorder="1" applyProtection="1"/>
    <xf numFmtId="0" fontId="8" fillId="0" borderId="11" xfId="0" applyFont="1" applyBorder="1" applyAlignment="1" applyProtection="1">
      <alignment horizontal="center"/>
    </xf>
    <xf numFmtId="0" fontId="8" fillId="0" borderId="15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0" fontId="8" fillId="0" borderId="16" xfId="0" applyFont="1" applyBorder="1" applyAlignment="1" applyProtection="1">
      <alignment horizontal="center"/>
    </xf>
    <xf numFmtId="171" fontId="12" fillId="0" borderId="17" xfId="0" applyNumberFormat="1" applyFont="1" applyBorder="1" applyAlignment="1" applyProtection="1">
      <protection locked="0"/>
    </xf>
    <xf numFmtId="171" fontId="12" fillId="0" borderId="12" xfId="0" applyNumberFormat="1" applyFont="1" applyBorder="1" applyAlignment="1" applyProtection="1">
      <protection locked="0"/>
    </xf>
    <xf numFmtId="172" fontId="13" fillId="0" borderId="17" xfId="0" applyNumberFormat="1" applyFont="1" applyBorder="1" applyAlignment="1"/>
    <xf numFmtId="172" fontId="13" fillId="3" borderId="12" xfId="0" applyNumberFormat="1" applyFont="1" applyFill="1" applyBorder="1" applyProtection="1"/>
    <xf numFmtId="172" fontId="13" fillId="0" borderId="16" xfId="0" applyNumberFormat="1" applyFont="1" applyBorder="1" applyProtection="1"/>
    <xf numFmtId="172" fontId="13" fillId="0" borderId="12" xfId="0" applyNumberFormat="1" applyFont="1" applyBorder="1" applyProtection="1"/>
    <xf numFmtId="171" fontId="12" fillId="0" borderId="12" xfId="0" applyNumberFormat="1" applyFont="1" applyBorder="1" applyProtection="1">
      <protection locked="0"/>
    </xf>
    <xf numFmtId="0" fontId="12" fillId="0" borderId="5" xfId="0" applyFont="1" applyBorder="1" applyProtection="1"/>
    <xf numFmtId="49" fontId="12" fillId="0" borderId="12" xfId="0" applyNumberFormat="1" applyFont="1" applyBorder="1" applyProtection="1">
      <protection locked="0"/>
    </xf>
    <xf numFmtId="49" fontId="12" fillId="0" borderId="5" xfId="0" applyNumberFormat="1" applyFont="1" applyBorder="1" applyProtection="1">
      <protection locked="0"/>
    </xf>
    <xf numFmtId="49" fontId="12" fillId="0" borderId="13" xfId="0" applyNumberFormat="1" applyFont="1" applyBorder="1" applyProtection="1">
      <protection locked="0"/>
    </xf>
    <xf numFmtId="0" fontId="8" fillId="0" borderId="0" xfId="0" applyFont="1" applyBorder="1" applyProtection="1"/>
    <xf numFmtId="0" fontId="13" fillId="0" borderId="8" xfId="0" applyFont="1" applyBorder="1" applyProtection="1"/>
    <xf numFmtId="0" fontId="13" fillId="0" borderId="9" xfId="0" applyFont="1" applyBorder="1" applyProtection="1"/>
    <xf numFmtId="0" fontId="13" fillId="0" borderId="11" xfId="0" applyFont="1" applyBorder="1" applyProtection="1"/>
    <xf numFmtId="0" fontId="13" fillId="0" borderId="0" xfId="0" applyFont="1" applyBorder="1" applyProtection="1"/>
    <xf numFmtId="49" fontId="12" fillId="0" borderId="12" xfId="0" applyNumberFormat="1" applyFont="1" applyBorder="1" applyProtection="1"/>
    <xf numFmtId="0" fontId="13" fillId="0" borderId="12" xfId="0" applyFont="1" applyBorder="1" applyProtection="1"/>
    <xf numFmtId="0" fontId="13" fillId="0" borderId="5" xfId="0" applyFont="1" applyBorder="1" applyProtection="1"/>
    <xf numFmtId="0" fontId="9" fillId="0" borderId="0" xfId="0" applyFont="1" applyBorder="1" applyAlignment="1" applyProtection="1">
      <alignment horizontal="center"/>
    </xf>
    <xf numFmtId="0" fontId="13" fillId="4" borderId="18" xfId="0" applyFont="1" applyFill="1" applyBorder="1" applyProtection="1"/>
    <xf numFmtId="0" fontId="13" fillId="0" borderId="17" xfId="0" applyFont="1" applyBorder="1" applyAlignment="1" applyProtection="1">
      <alignment horizontal="center"/>
    </xf>
    <xf numFmtId="0" fontId="13" fillId="4" borderId="17" xfId="0" applyFont="1" applyFill="1" applyBorder="1" applyProtection="1"/>
    <xf numFmtId="0" fontId="13" fillId="0" borderId="17" xfId="0" applyFont="1" applyBorder="1" applyAlignment="1" applyProtection="1">
      <alignment horizontal="center" wrapText="1"/>
    </xf>
    <xf numFmtId="0" fontId="8" fillId="4" borderId="8" xfId="0" applyFont="1" applyFill="1" applyBorder="1" applyProtection="1"/>
    <xf numFmtId="0" fontId="13" fillId="4" borderId="9" xfId="0" applyFont="1" applyFill="1" applyBorder="1" applyProtection="1"/>
    <xf numFmtId="0" fontId="8" fillId="4" borderId="10" xfId="0" applyFont="1" applyFill="1" applyBorder="1" applyProtection="1"/>
    <xf numFmtId="0" fontId="8" fillId="4" borderId="15" xfId="0" applyFont="1" applyFill="1" applyBorder="1" applyProtection="1"/>
    <xf numFmtId="0" fontId="13" fillId="0" borderId="18" xfId="0" applyFont="1" applyBorder="1" applyProtection="1"/>
    <xf numFmtId="173" fontId="12" fillId="0" borderId="18" xfId="0" applyNumberFormat="1" applyFont="1" applyBorder="1" applyProtection="1">
      <protection locked="0"/>
    </xf>
    <xf numFmtId="14" fontId="12" fillId="0" borderId="15" xfId="0" applyNumberFormat="1" applyFont="1" applyBorder="1" applyAlignment="1" applyProtection="1">
      <alignment horizontal="center"/>
      <protection locked="0"/>
    </xf>
    <xf numFmtId="0" fontId="8" fillId="4" borderId="11" xfId="0" applyFont="1" applyFill="1" applyBorder="1" applyProtection="1"/>
    <xf numFmtId="0" fontId="13" fillId="4" borderId="0" xfId="0" applyFont="1" applyFill="1" applyBorder="1" applyProtection="1"/>
    <xf numFmtId="0" fontId="8" fillId="4" borderId="14" xfId="0" applyFont="1" applyFill="1" applyBorder="1" applyProtection="1"/>
    <xf numFmtId="0" fontId="13" fillId="0" borderId="15" xfId="0" applyFont="1" applyBorder="1" applyProtection="1"/>
    <xf numFmtId="173" fontId="12" fillId="0" borderId="15" xfId="0" applyNumberFormat="1" applyFont="1" applyBorder="1" applyProtection="1">
      <protection locked="0"/>
    </xf>
    <xf numFmtId="173" fontId="12" fillId="0" borderId="16" xfId="0" applyNumberFormat="1" applyFont="1" applyBorder="1" applyProtection="1">
      <protection locked="0"/>
    </xf>
    <xf numFmtId="14" fontId="12" fillId="0" borderId="16" xfId="0" applyNumberFormat="1" applyFont="1" applyBorder="1" applyAlignment="1" applyProtection="1">
      <alignment horizontal="center"/>
      <protection locked="0"/>
    </xf>
    <xf numFmtId="0" fontId="14" fillId="4" borderId="12" xfId="0" applyFont="1" applyFill="1" applyBorder="1" applyProtection="1"/>
    <xf numFmtId="0" fontId="14" fillId="4" borderId="19" xfId="0" applyFont="1" applyFill="1" applyBorder="1" applyProtection="1">
      <protection locked="0"/>
    </xf>
    <xf numFmtId="0" fontId="15" fillId="4" borderId="5" xfId="0" applyFont="1" applyFill="1" applyBorder="1" applyProtection="1"/>
    <xf numFmtId="0" fontId="15" fillId="4" borderId="5" xfId="0" applyFont="1" applyFill="1" applyBorder="1" applyProtection="1">
      <protection locked="0"/>
    </xf>
    <xf numFmtId="0" fontId="15" fillId="4" borderId="5" xfId="0" applyFont="1" applyFill="1" applyBorder="1" applyAlignment="1" applyProtection="1">
      <alignment horizontal="center"/>
      <protection locked="0"/>
    </xf>
    <xf numFmtId="0" fontId="14" fillId="4" borderId="5" xfId="0" applyFont="1" applyFill="1" applyBorder="1" applyProtection="1"/>
    <xf numFmtId="0" fontId="13" fillId="4" borderId="5" xfId="0" applyFont="1" applyFill="1" applyBorder="1" applyProtection="1"/>
    <xf numFmtId="0" fontId="8" fillId="4" borderId="13" xfId="0" applyFont="1" applyFill="1" applyBorder="1" applyProtection="1"/>
    <xf numFmtId="0" fontId="12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horizontal="centerContinuous"/>
    </xf>
    <xf numFmtId="0" fontId="13" fillId="0" borderId="5" xfId="0" applyFont="1" applyBorder="1" applyAlignment="1" applyProtection="1">
      <alignment horizontal="centerContinuous"/>
    </xf>
    <xf numFmtId="0" fontId="12" fillId="4" borderId="11" xfId="0" applyFont="1" applyFill="1" applyBorder="1" applyProtection="1"/>
    <xf numFmtId="0" fontId="13" fillId="0" borderId="18" xfId="0" applyFont="1" applyBorder="1" applyProtection="1">
      <protection locked="0"/>
    </xf>
    <xf numFmtId="0" fontId="8" fillId="4" borderId="9" xfId="0" applyFont="1" applyFill="1" applyBorder="1" applyProtection="1"/>
    <xf numFmtId="14" fontId="12" fillId="0" borderId="18" xfId="0" applyNumberFormat="1" applyFont="1" applyBorder="1" applyAlignment="1" applyProtection="1">
      <alignment horizontal="center"/>
      <protection locked="0"/>
    </xf>
    <xf numFmtId="0" fontId="12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13" fillId="0" borderId="15" xfId="0" applyFont="1" applyBorder="1" applyProtection="1">
      <protection locked="0"/>
    </xf>
    <xf numFmtId="0" fontId="8" fillId="4" borderId="0" xfId="0" applyFont="1" applyFill="1" applyBorder="1" applyProtection="1"/>
    <xf numFmtId="173" fontId="12" fillId="0" borderId="15" xfId="0" applyNumberFormat="1" applyFont="1" applyBorder="1" applyProtection="1"/>
    <xf numFmtId="14" fontId="8" fillId="0" borderId="15" xfId="0" applyNumberFormat="1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13" fillId="0" borderId="15" xfId="0" applyFont="1" applyBorder="1" applyAlignment="1" applyProtection="1">
      <alignment wrapText="1"/>
      <protection locked="0"/>
    </xf>
    <xf numFmtId="0" fontId="12" fillId="4" borderId="12" xfId="0" applyFont="1" applyFill="1" applyBorder="1" applyProtection="1"/>
    <xf numFmtId="0" fontId="13" fillId="0" borderId="16" xfId="0" applyFont="1" applyBorder="1" applyProtection="1">
      <protection locked="0"/>
    </xf>
    <xf numFmtId="0" fontId="8" fillId="4" borderId="5" xfId="0" applyFont="1" applyFill="1" applyBorder="1" applyProtection="1"/>
    <xf numFmtId="0" fontId="12" fillId="0" borderId="5" xfId="0" applyFont="1" applyBorder="1" applyProtection="1">
      <protection locked="0"/>
    </xf>
    <xf numFmtId="0" fontId="12" fillId="0" borderId="14" xfId="0" applyFont="1" applyBorder="1" applyAlignment="1" applyProtection="1">
      <alignment horizontal="center"/>
    </xf>
    <xf numFmtId="0" fontId="12" fillId="0" borderId="11" xfId="0" applyFont="1" applyBorder="1" applyProtection="1"/>
    <xf numFmtId="0" fontId="8" fillId="0" borderId="18" xfId="0" applyFont="1" applyBorder="1" applyAlignment="1" applyProtection="1">
      <alignment horizontal="center"/>
    </xf>
    <xf numFmtId="0" fontId="8" fillId="0" borderId="18" xfId="0" applyFont="1" applyBorder="1" applyAlignment="1" applyProtection="1">
      <alignment horizontal="center" wrapText="1"/>
    </xf>
    <xf numFmtId="0" fontId="8" fillId="4" borderId="18" xfId="0" applyFont="1" applyFill="1" applyBorder="1" applyProtection="1">
      <protection locked="0"/>
    </xf>
    <xf numFmtId="0" fontId="8" fillId="4" borderId="15" xfId="0" applyFont="1" applyFill="1" applyBorder="1" applyProtection="1">
      <protection locked="0"/>
    </xf>
    <xf numFmtId="174" fontId="13" fillId="0" borderId="15" xfId="0" applyNumberFormat="1" applyFont="1" applyBorder="1" applyAlignment="1" applyProtection="1">
      <protection locked="0"/>
    </xf>
    <xf numFmtId="174" fontId="12" fillId="0" borderId="15" xfId="0" applyNumberFormat="1" applyFont="1" applyBorder="1" applyProtection="1">
      <protection locked="0"/>
    </xf>
    <xf numFmtId="175" fontId="13" fillId="0" borderId="16" xfId="0" applyNumberFormat="1" applyFont="1" applyBorder="1" applyProtection="1"/>
    <xf numFmtId="0" fontId="8" fillId="4" borderId="16" xfId="0" applyFont="1" applyFill="1" applyBorder="1" applyProtection="1">
      <protection locked="0"/>
    </xf>
    <xf numFmtId="0" fontId="16" fillId="0" borderId="11" xfId="0" applyFont="1" applyBorder="1" applyProtection="1"/>
    <xf numFmtId="14" fontId="13" fillId="0" borderId="17" xfId="0" applyNumberFormat="1" applyFont="1" applyBorder="1" applyProtection="1">
      <protection locked="0"/>
    </xf>
    <xf numFmtId="0" fontId="8" fillId="4" borderId="20" xfId="0" applyFont="1" applyFill="1" applyBorder="1" applyProtection="1">
      <protection locked="0"/>
    </xf>
    <xf numFmtId="0" fontId="16" fillId="0" borderId="12" xfId="0" applyFont="1" applyBorder="1" applyProtection="1"/>
    <xf numFmtId="0" fontId="13" fillId="0" borderId="19" xfId="0" applyFont="1" applyBorder="1" applyProtection="1"/>
    <xf numFmtId="0" fontId="13" fillId="0" borderId="5" xfId="0" applyFont="1" applyBorder="1" applyAlignment="1" applyProtection="1">
      <alignment wrapText="1"/>
    </xf>
    <xf numFmtId="0" fontId="13" fillId="0" borderId="5" xfId="0" applyFont="1" applyBorder="1" applyAlignment="1" applyProtection="1">
      <alignment horizontal="center"/>
    </xf>
    <xf numFmtId="0" fontId="13" fillId="4" borderId="15" xfId="0" applyFont="1" applyFill="1" applyBorder="1" applyProtection="1"/>
    <xf numFmtId="37" fontId="13" fillId="0" borderId="15" xfId="0" applyNumberFormat="1" applyFont="1" applyBorder="1" applyProtection="1"/>
    <xf numFmtId="0" fontId="8" fillId="0" borderId="15" xfId="0" applyFont="1" applyBorder="1" applyProtection="1">
      <protection locked="0"/>
    </xf>
    <xf numFmtId="0" fontId="8" fillId="4" borderId="0" xfId="0" applyFont="1" applyFill="1" applyProtection="1"/>
    <xf numFmtId="0" fontId="8" fillId="4" borderId="11" xfId="0" applyFont="1" applyFill="1" applyBorder="1" applyProtection="1">
      <protection locked="0"/>
    </xf>
    <xf numFmtId="170" fontId="12" fillId="0" borderId="15" xfId="0" applyNumberFormat="1" applyFont="1" applyBorder="1" applyProtection="1">
      <protection locked="0"/>
    </xf>
    <xf numFmtId="0" fontId="8" fillId="4" borderId="12" xfId="0" applyFont="1" applyFill="1" applyBorder="1" applyProtection="1">
      <protection locked="0"/>
    </xf>
    <xf numFmtId="0" fontId="13" fillId="4" borderId="16" xfId="0" applyFont="1" applyFill="1" applyBorder="1" applyProtection="1"/>
    <xf numFmtId="174" fontId="12" fillId="0" borderId="16" xfId="0" applyNumberFormat="1" applyFont="1" applyBorder="1" applyProtection="1">
      <protection locked="0"/>
    </xf>
    <xf numFmtId="170" fontId="12" fillId="0" borderId="16" xfId="0" applyNumberFormat="1" applyFont="1" applyBorder="1" applyProtection="1">
      <protection locked="0"/>
    </xf>
    <xf numFmtId="0" fontId="8" fillId="0" borderId="21" xfId="0" applyFont="1" applyBorder="1" applyProtection="1"/>
    <xf numFmtId="0" fontId="8" fillId="0" borderId="19" xfId="0" applyFont="1" applyBorder="1" applyProtection="1"/>
    <xf numFmtId="0" fontId="12" fillId="0" borderId="19" xfId="0" applyFont="1" applyBorder="1" applyProtection="1"/>
    <xf numFmtId="0" fontId="8" fillId="0" borderId="20" xfId="0" applyFont="1" applyBorder="1" applyProtection="1"/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3" fontId="0" fillId="0" borderId="0" xfId="0" applyNumberFormat="1" applyFill="1" applyBorder="1"/>
    <xf numFmtId="37" fontId="0" fillId="0" borderId="0" xfId="0" applyNumberFormat="1" applyFill="1" applyBorder="1"/>
    <xf numFmtId="167" fontId="0" fillId="0" borderId="0" xfId="0" applyNumberFormat="1" applyFill="1" applyBorder="1"/>
    <xf numFmtId="0" fontId="2" fillId="0" borderId="0" xfId="0" applyFont="1" applyFill="1" applyBorder="1" applyProtection="1">
      <protection locked="0"/>
    </xf>
    <xf numFmtId="0" fontId="1" fillId="0" borderId="0" xfId="0" applyFont="1" applyFill="1" applyBorder="1" applyProtection="1"/>
    <xf numFmtId="3" fontId="1" fillId="0" borderId="0" xfId="0" applyNumberFormat="1" applyFont="1" applyAlignment="1" applyProtection="1">
      <alignment horizontal="center"/>
    </xf>
    <xf numFmtId="3" fontId="5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37" fontId="0" fillId="0" borderId="0" xfId="0" applyNumberFormat="1" applyAlignment="1"/>
    <xf numFmtId="10" fontId="0" fillId="0" borderId="0" xfId="0" applyNumberFormat="1"/>
    <xf numFmtId="37" fontId="0" fillId="0" borderId="0" xfId="0" applyNumberFormat="1"/>
    <xf numFmtId="0" fontId="8" fillId="0" borderId="1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12" xfId="0" applyFont="1" applyBorder="1"/>
    <xf numFmtId="0" fontId="8" fillId="0" borderId="24" xfId="0" applyFont="1" applyBorder="1"/>
    <xf numFmtId="0" fontId="8" fillId="0" borderId="25" xfId="0" applyFont="1" applyBorder="1"/>
    <xf numFmtId="0" fontId="1" fillId="0" borderId="0" xfId="0" applyFont="1" applyAlignment="1" applyProtection="1">
      <alignment horizontal="centerContinuous"/>
    </xf>
    <xf numFmtId="0" fontId="0" fillId="0" borderId="0" xfId="0" applyAlignment="1">
      <alignment horizontal="centerContinuous"/>
    </xf>
    <xf numFmtId="3" fontId="0" fillId="0" borderId="8" xfId="0" applyNumberFormat="1" applyFont="1" applyBorder="1"/>
    <xf numFmtId="170" fontId="0" fillId="0" borderId="10" xfId="0" applyNumberFormat="1" applyBorder="1"/>
    <xf numFmtId="3" fontId="0" fillId="0" borderId="11" xfId="0" applyNumberFormat="1" applyFont="1" applyBorder="1"/>
    <xf numFmtId="170" fontId="0" fillId="0" borderId="14" xfId="0" applyNumberFormat="1" applyBorder="1"/>
    <xf numFmtId="3" fontId="0" fillId="0" borderId="11" xfId="0" applyNumberFormat="1" applyBorder="1"/>
    <xf numFmtId="3" fontId="1" fillId="0" borderId="12" xfId="0" applyNumberFormat="1" applyFont="1" applyBorder="1" applyProtection="1"/>
    <xf numFmtId="0" fontId="0" fillId="0" borderId="13" xfId="0" applyBorder="1"/>
    <xf numFmtId="0" fontId="1" fillId="0" borderId="13" xfId="0" applyFont="1" applyBorder="1" applyProtection="1"/>
    <xf numFmtId="3" fontId="1" fillId="0" borderId="0" xfId="0" applyNumberFormat="1" applyFont="1" applyProtection="1"/>
    <xf numFmtId="0" fontId="17" fillId="0" borderId="0" xfId="0" applyFont="1" applyAlignment="1" applyProtection="1">
      <alignment horizontal="right"/>
    </xf>
    <xf numFmtId="37" fontId="18" fillId="0" borderId="0" xfId="0" applyNumberFormat="1" applyFont="1" applyProtection="1"/>
    <xf numFmtId="0" fontId="19" fillId="0" borderId="0" xfId="0" applyFont="1" applyAlignment="1" applyProtection="1">
      <alignment horizontal="right"/>
    </xf>
    <xf numFmtId="37" fontId="19" fillId="0" borderId="0" xfId="0" applyNumberFormat="1" applyFont="1" applyProtection="1"/>
    <xf numFmtId="0" fontId="8" fillId="0" borderId="8" xfId="0" applyFont="1" applyBorder="1" applyAlignment="1" applyProtection="1">
      <protection locked="0"/>
    </xf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 applyProtection="1">
      <protection locked="0"/>
    </xf>
    <xf numFmtId="0" fontId="8" fillId="0" borderId="0" xfId="0" applyFont="1" applyBorder="1" applyAlignment="1"/>
    <xf numFmtId="0" fontId="8" fillId="0" borderId="14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GASG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Fiscal%20Special%20Fuel/Fy2013s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GasVSGasoh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C9">
            <v>4154824</v>
          </cell>
        </row>
        <row r="11">
          <cell r="C11">
            <v>4289384</v>
          </cell>
          <cell r="D11">
            <v>88142433</v>
          </cell>
          <cell r="F11">
            <v>11459600.32</v>
          </cell>
          <cell r="G11">
            <v>4529486.32</v>
          </cell>
          <cell r="R11">
            <v>121857.43</v>
          </cell>
          <cell r="S11">
            <v>48164.99</v>
          </cell>
          <cell r="U11">
            <v>11091.98</v>
          </cell>
          <cell r="V11">
            <v>4384.1499999999996</v>
          </cell>
          <cell r="AA11">
            <v>21323.63</v>
          </cell>
          <cell r="AB11">
            <v>7665.98</v>
          </cell>
          <cell r="AC11">
            <v>6814.68</v>
          </cell>
        </row>
        <row r="46">
          <cell r="E46">
            <v>114665</v>
          </cell>
        </row>
        <row r="70">
          <cell r="E70">
            <v>2247.4300000000003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PG"/>
      <sheetName val="CNG"/>
      <sheetName val="LPG,CNG,Altern."/>
      <sheetName val="Diesel"/>
      <sheetName val="SF Summary"/>
    </sheetNames>
    <sheetDataSet>
      <sheetData sheetId="0">
        <row r="19">
          <cell r="AQ19">
            <v>118156.07606679037</v>
          </cell>
          <cell r="AR19">
            <v>0</v>
          </cell>
          <cell r="AS19">
            <v>0</v>
          </cell>
          <cell r="AT19">
            <v>118156.07606679037</v>
          </cell>
          <cell r="AU19">
            <v>0</v>
          </cell>
          <cell r="AV19">
            <v>118156.07606679037</v>
          </cell>
          <cell r="AW19">
            <v>0</v>
          </cell>
          <cell r="AX19">
            <v>118156.07606679037</v>
          </cell>
        </row>
      </sheetData>
      <sheetData sheetId="1">
        <row r="20">
          <cell r="AQ20">
            <v>215105.0058309038</v>
          </cell>
          <cell r="AR20">
            <v>0</v>
          </cell>
          <cell r="AS20">
            <v>0</v>
          </cell>
          <cell r="AT20">
            <v>215105.0058309038</v>
          </cell>
          <cell r="AU20">
            <v>132069</v>
          </cell>
          <cell r="AV20">
            <v>83036.0058309038</v>
          </cell>
          <cell r="AW20">
            <v>0</v>
          </cell>
          <cell r="AX20">
            <v>83036.0058309038</v>
          </cell>
        </row>
      </sheetData>
      <sheetData sheetId="2">
        <row r="20">
          <cell r="AP20">
            <v>290741.04479194275</v>
          </cell>
          <cell r="AQ20">
            <v>0</v>
          </cell>
          <cell r="AR20">
            <v>0</v>
          </cell>
          <cell r="AS20">
            <v>290741.04479194275</v>
          </cell>
          <cell r="AT20">
            <v>132069</v>
          </cell>
          <cell r="AU20">
            <v>158672.04479194275</v>
          </cell>
          <cell r="AV20">
            <v>0</v>
          </cell>
          <cell r="AW20">
            <v>158672.04479194275</v>
          </cell>
        </row>
      </sheetData>
      <sheetData sheetId="3">
        <row r="20">
          <cell r="AQ20">
            <v>26419343.740740739</v>
          </cell>
          <cell r="AR20">
            <v>42742005</v>
          </cell>
          <cell r="AS20">
            <v>52519063</v>
          </cell>
          <cell r="AT20">
            <v>16642285.740740746</v>
          </cell>
          <cell r="AU20">
            <v>471461</v>
          </cell>
          <cell r="AV20">
            <v>16170824.740740746</v>
          </cell>
          <cell r="AW20">
            <v>0</v>
          </cell>
          <cell r="AX20">
            <v>16170824.740740746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>
    <pageSetUpPr fitToPage="1"/>
  </sheetPr>
  <dimension ref="A1:AC1914"/>
  <sheetViews>
    <sheetView tabSelected="1" defaultGridColor="0" colorId="22" zoomScale="87" workbookViewId="0"/>
  </sheetViews>
  <sheetFormatPr defaultColWidth="9.77734375" defaultRowHeight="15"/>
  <cols>
    <col min="1" max="1" width="10.109375" customWidth="1"/>
    <col min="3" max="3" width="10.77734375" customWidth="1"/>
    <col min="4" max="4" width="10.33203125" customWidth="1"/>
    <col min="5" max="5" width="14.77734375" customWidth="1"/>
    <col min="6" max="6" width="13.77734375" customWidth="1"/>
    <col min="7" max="9" width="15.77734375" customWidth="1"/>
  </cols>
  <sheetData>
    <row r="1" spans="1:29">
      <c r="A1" s="52" t="s">
        <v>177</v>
      </c>
      <c r="B1" s="52"/>
      <c r="C1" s="52"/>
      <c r="D1" s="52"/>
      <c r="E1" s="52"/>
      <c r="F1" s="52"/>
      <c r="G1" s="52"/>
      <c r="H1" s="52"/>
      <c r="I1" s="53"/>
      <c r="J1" s="53"/>
      <c r="K1" s="53"/>
      <c r="L1" s="53"/>
      <c r="M1" s="53"/>
      <c r="N1" s="53"/>
      <c r="O1" s="33"/>
      <c r="P1" s="33"/>
      <c r="Q1" s="33"/>
      <c r="R1" s="33"/>
      <c r="S1" s="33"/>
      <c r="T1" s="33"/>
      <c r="U1" s="33"/>
      <c r="V1" s="33"/>
      <c r="W1" s="33"/>
      <c r="X1" s="33"/>
      <c r="Y1" s="1"/>
      <c r="Z1" s="1"/>
      <c r="AA1" s="1"/>
      <c r="AB1" s="1"/>
      <c r="AC1" s="1"/>
    </row>
    <row r="2" spans="1:29">
      <c r="A2" s="54"/>
      <c r="B2" s="55"/>
      <c r="C2" s="55"/>
      <c r="D2" s="55"/>
      <c r="E2" s="55"/>
      <c r="F2" s="55"/>
      <c r="G2" s="54" t="s">
        <v>97</v>
      </c>
      <c r="H2" s="56"/>
      <c r="I2" s="53"/>
      <c r="J2" s="53"/>
      <c r="K2" s="53"/>
      <c r="L2" s="53"/>
      <c r="M2" s="53"/>
      <c r="N2" s="53"/>
      <c r="O2" s="33"/>
      <c r="P2" s="33"/>
      <c r="Q2" s="33"/>
      <c r="R2" s="33"/>
      <c r="S2" s="33"/>
      <c r="T2" s="33"/>
      <c r="U2" s="33"/>
      <c r="V2" s="33"/>
      <c r="W2" s="33"/>
      <c r="X2" s="33"/>
      <c r="Y2" s="1"/>
      <c r="Z2" s="1"/>
      <c r="AA2" s="1"/>
      <c r="AB2" s="1"/>
      <c r="AC2" s="1"/>
    </row>
    <row r="3" spans="1:29">
      <c r="A3" s="57"/>
      <c r="B3" s="52"/>
      <c r="C3" s="52"/>
      <c r="D3" s="52"/>
      <c r="E3" s="52"/>
      <c r="F3" s="52"/>
      <c r="G3" s="58" t="s">
        <v>178</v>
      </c>
      <c r="H3" s="59"/>
      <c r="I3" s="53"/>
      <c r="J3" s="53"/>
      <c r="K3" s="53"/>
      <c r="L3" s="53"/>
      <c r="M3" s="53"/>
      <c r="N3" s="53"/>
      <c r="O3" s="33"/>
      <c r="P3" s="33"/>
      <c r="Q3" s="33"/>
      <c r="R3" s="33"/>
      <c r="S3" s="33"/>
      <c r="T3" s="33"/>
      <c r="U3" s="33"/>
      <c r="V3" s="33"/>
      <c r="W3" s="34"/>
      <c r="X3" s="34"/>
      <c r="Y3" s="2"/>
      <c r="Z3" s="2"/>
      <c r="AA3" s="2"/>
      <c r="AB3" s="1"/>
      <c r="AC3" s="1"/>
    </row>
    <row r="4" spans="1:29">
      <c r="A4" s="57"/>
      <c r="B4" s="52"/>
      <c r="C4" s="52"/>
      <c r="D4" s="52"/>
      <c r="E4" s="52"/>
      <c r="F4" s="52"/>
      <c r="G4" s="57" t="s">
        <v>99</v>
      </c>
      <c r="H4" s="60"/>
      <c r="I4" s="53"/>
      <c r="J4" s="53"/>
      <c r="K4" s="53"/>
      <c r="L4" s="53"/>
      <c r="M4" s="53"/>
      <c r="N4" s="53"/>
      <c r="O4" s="33"/>
      <c r="P4" s="33"/>
      <c r="Q4" s="33"/>
      <c r="R4" s="33"/>
      <c r="S4" s="33"/>
      <c r="T4" s="33"/>
      <c r="U4" s="33"/>
      <c r="V4" s="33"/>
      <c r="W4" s="34"/>
      <c r="X4" s="34"/>
      <c r="Y4" s="2"/>
      <c r="Z4" s="2"/>
      <c r="AA4" s="2"/>
      <c r="AB4" s="1"/>
      <c r="AC4" s="1"/>
    </row>
    <row r="5" spans="1:29" ht="15.75">
      <c r="A5" s="61"/>
      <c r="B5" s="46" t="s">
        <v>98</v>
      </c>
      <c r="C5" s="52"/>
      <c r="D5" s="52"/>
      <c r="E5" s="52"/>
      <c r="F5" s="52"/>
      <c r="G5" s="62">
        <f>INTERCALCS!$G$5</f>
        <v>2013</v>
      </c>
      <c r="H5" s="59"/>
      <c r="I5" s="53"/>
      <c r="J5" s="53"/>
      <c r="K5" s="53"/>
      <c r="L5" s="53"/>
      <c r="M5" s="53"/>
      <c r="N5" s="53"/>
      <c r="O5" s="33"/>
      <c r="P5" s="33"/>
      <c r="Q5" s="33"/>
      <c r="R5" s="33"/>
      <c r="S5" s="33"/>
      <c r="T5" s="33"/>
      <c r="U5" s="33"/>
      <c r="V5" s="33"/>
      <c r="W5" s="34"/>
      <c r="X5" s="34"/>
      <c r="Y5" s="2"/>
      <c r="Z5" s="2"/>
      <c r="AA5" s="2"/>
      <c r="AB5" s="1"/>
      <c r="AC5" s="1"/>
    </row>
    <row r="6" spans="1:29">
      <c r="A6" s="57"/>
      <c r="B6" s="52"/>
      <c r="C6" s="52"/>
      <c r="D6" s="52"/>
      <c r="E6" s="52"/>
      <c r="F6" s="52"/>
      <c r="G6" s="57" t="s">
        <v>179</v>
      </c>
      <c r="H6" s="60"/>
      <c r="I6" s="53"/>
      <c r="J6" s="53"/>
      <c r="K6" s="53"/>
      <c r="L6" s="53"/>
      <c r="M6" s="53"/>
      <c r="N6" s="53"/>
      <c r="O6" s="33"/>
      <c r="P6" s="33"/>
      <c r="Q6" s="33"/>
      <c r="R6" s="33"/>
      <c r="S6" s="33"/>
      <c r="T6" s="33"/>
      <c r="U6" s="33"/>
      <c r="V6" s="33"/>
      <c r="W6" s="38"/>
      <c r="X6" s="38"/>
      <c r="Y6" s="4"/>
      <c r="Z6" s="4"/>
      <c r="AA6" s="4"/>
      <c r="AB6" s="1"/>
      <c r="AC6" s="1"/>
    </row>
    <row r="7" spans="1:29">
      <c r="A7" s="57"/>
      <c r="B7" s="37" t="s">
        <v>287</v>
      </c>
      <c r="C7" s="52"/>
      <c r="D7" s="52"/>
      <c r="E7" s="52"/>
      <c r="F7" s="52"/>
      <c r="G7" s="62" t="str">
        <f>INTERCALCS!$G$7</f>
        <v>March</v>
      </c>
      <c r="H7" s="59"/>
      <c r="I7" s="53"/>
      <c r="J7" s="53"/>
      <c r="K7" s="53"/>
      <c r="L7" s="53"/>
      <c r="M7" s="53"/>
      <c r="N7" s="53"/>
      <c r="O7" s="33"/>
      <c r="P7" s="33"/>
      <c r="Q7" s="36"/>
      <c r="R7" s="33"/>
      <c r="S7" s="38"/>
      <c r="T7" s="33"/>
      <c r="U7" s="33"/>
      <c r="V7" s="33"/>
      <c r="W7" s="33"/>
      <c r="X7" s="33"/>
      <c r="Y7" s="4"/>
      <c r="Z7" s="4"/>
      <c r="AA7" s="4"/>
      <c r="AB7" s="1"/>
      <c r="AC7" s="1"/>
    </row>
    <row r="8" spans="1:29">
      <c r="A8" s="57"/>
      <c r="B8" s="52"/>
      <c r="C8" s="52"/>
      <c r="D8" s="52"/>
      <c r="E8" s="52"/>
      <c r="F8" s="52"/>
      <c r="G8" s="57" t="s">
        <v>100</v>
      </c>
      <c r="H8" s="60"/>
      <c r="I8" s="53"/>
      <c r="J8" s="53"/>
      <c r="K8" s="53"/>
      <c r="L8" s="53"/>
      <c r="M8" s="53"/>
      <c r="N8" s="53"/>
      <c r="O8" s="33"/>
      <c r="P8" s="33"/>
      <c r="Q8" s="36"/>
      <c r="R8" s="33"/>
      <c r="S8" s="38"/>
      <c r="T8" s="33"/>
      <c r="U8" s="33"/>
      <c r="V8" s="33"/>
      <c r="W8" s="33"/>
      <c r="X8" s="33"/>
      <c r="Y8" s="4"/>
      <c r="Z8" s="4"/>
      <c r="AA8" s="4"/>
      <c r="AB8" s="1"/>
      <c r="AC8" s="1"/>
    </row>
    <row r="9" spans="1:29">
      <c r="A9" s="57"/>
      <c r="B9" s="52"/>
      <c r="C9" s="52"/>
      <c r="D9" s="52"/>
      <c r="E9" s="52"/>
      <c r="F9" s="52"/>
      <c r="G9" s="57" t="s">
        <v>180</v>
      </c>
      <c r="H9" s="63" t="s">
        <v>101</v>
      </c>
      <c r="I9" s="53"/>
      <c r="J9" s="53"/>
      <c r="K9" s="53"/>
      <c r="L9" s="53"/>
      <c r="M9" s="53"/>
      <c r="N9" s="53"/>
      <c r="O9" s="33"/>
      <c r="P9" s="33"/>
      <c r="Q9" s="33"/>
      <c r="R9" s="33"/>
      <c r="S9" s="38"/>
      <c r="T9" s="33"/>
      <c r="U9" s="33"/>
      <c r="V9" s="33"/>
      <c r="W9" s="33"/>
      <c r="X9" s="33"/>
      <c r="Y9" s="4"/>
      <c r="Z9" s="4"/>
      <c r="AA9" s="4"/>
      <c r="AB9" s="1"/>
      <c r="AC9" s="1"/>
    </row>
    <row r="10" spans="1:29">
      <c r="A10" s="64"/>
      <c r="B10" s="65"/>
      <c r="C10" s="65"/>
      <c r="D10" s="65"/>
      <c r="E10" s="65"/>
      <c r="F10" s="65"/>
      <c r="G10" s="64" t="s">
        <v>181</v>
      </c>
      <c r="H10" s="66"/>
      <c r="I10" s="53"/>
      <c r="J10" s="53"/>
      <c r="K10" s="53"/>
      <c r="L10" s="53"/>
      <c r="M10" s="53"/>
      <c r="N10" s="53"/>
      <c r="O10" s="33"/>
      <c r="P10" s="33"/>
      <c r="Q10" s="33"/>
      <c r="R10" s="33"/>
      <c r="S10" s="38"/>
      <c r="T10" s="33"/>
      <c r="U10" s="33"/>
      <c r="V10" s="33"/>
      <c r="W10" s="33"/>
      <c r="X10" s="33"/>
      <c r="Y10" s="4"/>
      <c r="Z10" s="4"/>
      <c r="AA10" s="4"/>
      <c r="AB10" s="1"/>
      <c r="AC10" s="1"/>
    </row>
    <row r="11" spans="1:29">
      <c r="A11" s="57"/>
      <c r="B11" s="52"/>
      <c r="C11" s="57"/>
      <c r="D11" s="57"/>
      <c r="E11" s="57"/>
      <c r="F11" s="57"/>
      <c r="G11" s="52"/>
      <c r="H11" s="67"/>
      <c r="I11" s="53"/>
      <c r="J11" s="53"/>
      <c r="K11" s="53"/>
      <c r="L11" s="53"/>
      <c r="M11" s="53"/>
      <c r="N11" s="53"/>
      <c r="O11" s="33"/>
      <c r="P11" s="33"/>
      <c r="Q11" s="38"/>
      <c r="R11" s="33"/>
      <c r="S11" s="38"/>
      <c r="T11" s="33"/>
      <c r="U11" s="33"/>
      <c r="V11" s="33"/>
      <c r="W11" s="33"/>
      <c r="X11" s="33"/>
      <c r="Y11" s="4"/>
      <c r="Z11" s="4"/>
      <c r="AA11" s="4"/>
      <c r="AB11" s="1"/>
      <c r="AC11" s="1"/>
    </row>
    <row r="12" spans="1:29">
      <c r="A12" s="57"/>
      <c r="B12" s="52"/>
      <c r="C12" s="57"/>
      <c r="D12" s="57"/>
      <c r="E12" s="57"/>
      <c r="F12" s="64" t="s">
        <v>182</v>
      </c>
      <c r="G12" s="65"/>
      <c r="H12" s="67"/>
      <c r="I12" s="53"/>
      <c r="J12" s="53"/>
      <c r="K12" s="53"/>
      <c r="L12" s="53"/>
      <c r="M12" s="53"/>
      <c r="N12" s="53"/>
      <c r="O12" s="33"/>
      <c r="P12" s="33"/>
      <c r="Q12" s="38"/>
      <c r="R12" s="33"/>
      <c r="S12" s="38"/>
      <c r="T12" s="33"/>
      <c r="U12" s="33"/>
      <c r="V12" s="33"/>
      <c r="W12" s="33"/>
      <c r="X12" s="33"/>
      <c r="Y12" s="4"/>
      <c r="Z12" s="4"/>
      <c r="AA12" s="4"/>
      <c r="AB12" s="1"/>
      <c r="AC12" s="1"/>
    </row>
    <row r="13" spans="1:29">
      <c r="A13" s="57"/>
      <c r="B13" s="52" t="s">
        <v>183</v>
      </c>
      <c r="C13" s="68" t="s">
        <v>102</v>
      </c>
      <c r="D13" s="68" t="s">
        <v>0</v>
      </c>
      <c r="E13" s="68" t="s">
        <v>103</v>
      </c>
      <c r="F13" s="68" t="s">
        <v>104</v>
      </c>
      <c r="G13" s="68" t="s">
        <v>184</v>
      </c>
      <c r="H13" s="69" t="s">
        <v>13</v>
      </c>
      <c r="I13" s="53"/>
      <c r="J13" s="53"/>
      <c r="K13" s="53"/>
      <c r="L13" s="53"/>
      <c r="M13" s="53"/>
      <c r="N13" s="53"/>
      <c r="O13" s="33"/>
      <c r="P13" s="33"/>
      <c r="Q13" s="33"/>
      <c r="R13" s="33"/>
      <c r="S13" s="33"/>
      <c r="T13" s="38"/>
      <c r="U13" s="38"/>
      <c r="V13" s="33"/>
      <c r="W13" s="33"/>
      <c r="X13" s="33"/>
      <c r="Y13" s="4"/>
      <c r="Z13" s="4"/>
      <c r="AA13" s="4"/>
      <c r="AB13" s="1"/>
      <c r="AC13" s="1"/>
    </row>
    <row r="14" spans="1:29">
      <c r="A14" s="57"/>
      <c r="B14" s="52"/>
      <c r="C14" s="68" t="s">
        <v>105</v>
      </c>
      <c r="D14" s="57"/>
      <c r="E14" s="57"/>
      <c r="F14" s="68" t="s">
        <v>106</v>
      </c>
      <c r="G14" s="68" t="s">
        <v>185</v>
      </c>
      <c r="H14" s="67"/>
      <c r="I14" s="53"/>
      <c r="J14" s="53"/>
      <c r="K14" s="53"/>
      <c r="L14" s="53"/>
      <c r="M14" s="53"/>
      <c r="N14" s="53"/>
      <c r="O14" s="33"/>
      <c r="P14" s="33"/>
      <c r="Q14" s="33"/>
      <c r="R14" s="33"/>
      <c r="S14" s="33"/>
      <c r="T14" s="33"/>
      <c r="U14" s="33"/>
      <c r="V14" s="33"/>
      <c r="W14" s="38"/>
      <c r="X14" s="38"/>
      <c r="Y14" s="4"/>
      <c r="Z14" s="4"/>
      <c r="AA14" s="4"/>
      <c r="AB14" s="1"/>
      <c r="AC14" s="1"/>
    </row>
    <row r="15" spans="1:29">
      <c r="A15" s="57"/>
      <c r="B15" s="52"/>
      <c r="C15" s="57"/>
      <c r="D15" s="57"/>
      <c r="E15" s="57"/>
      <c r="F15" s="57"/>
      <c r="G15" s="68"/>
      <c r="H15" s="67"/>
      <c r="I15" s="53"/>
      <c r="J15" s="53"/>
      <c r="K15" s="53"/>
      <c r="L15" s="53"/>
      <c r="M15" s="53"/>
      <c r="N15" s="53"/>
      <c r="O15" s="33"/>
      <c r="P15" s="33"/>
      <c r="Q15" s="33"/>
      <c r="R15" s="33"/>
      <c r="S15" s="33"/>
      <c r="T15" s="33"/>
      <c r="U15" s="33"/>
      <c r="V15" s="33"/>
      <c r="W15" s="38"/>
      <c r="X15" s="38"/>
      <c r="Y15" s="4"/>
      <c r="Z15" s="4"/>
      <c r="AA15" s="4"/>
      <c r="AB15" s="1"/>
      <c r="AC15" s="1"/>
    </row>
    <row r="16" spans="1:29">
      <c r="A16" s="64"/>
      <c r="B16" s="65"/>
      <c r="C16" s="64"/>
      <c r="D16" s="70" t="s">
        <v>107</v>
      </c>
      <c r="E16" s="70" t="s">
        <v>108</v>
      </c>
      <c r="F16" s="70" t="s">
        <v>109</v>
      </c>
      <c r="G16" s="70" t="s">
        <v>110</v>
      </c>
      <c r="H16" s="71" t="s">
        <v>111</v>
      </c>
      <c r="I16" s="53"/>
      <c r="J16" s="53"/>
      <c r="K16" s="53"/>
      <c r="L16" s="53"/>
      <c r="M16" s="53"/>
      <c r="N16" s="53"/>
      <c r="O16" s="33"/>
      <c r="P16" s="33"/>
      <c r="Q16" s="33"/>
      <c r="R16" s="34"/>
      <c r="S16" s="34"/>
      <c r="T16" s="34"/>
      <c r="U16" s="34"/>
      <c r="V16" s="34"/>
      <c r="W16" s="38"/>
      <c r="X16" s="38"/>
      <c r="Y16" s="4"/>
      <c r="Z16" s="4"/>
      <c r="AA16" s="4"/>
      <c r="AB16" s="1"/>
      <c r="AC16" s="1"/>
    </row>
    <row r="17" spans="1:29">
      <c r="A17" s="64" t="s">
        <v>112</v>
      </c>
      <c r="B17" s="64"/>
      <c r="C17" s="70" t="s">
        <v>30</v>
      </c>
      <c r="D17" s="72">
        <f>INTERCALCS!D17</f>
        <v>4404049</v>
      </c>
      <c r="E17" s="73">
        <f>INTERCALCS!E17</f>
        <v>88142433</v>
      </c>
      <c r="F17" s="73">
        <f>INTERCALCS!F17</f>
        <v>16642285.740740746</v>
      </c>
      <c r="G17" s="73">
        <f>INTERCALCS!G17</f>
        <v>290741.04479194275</v>
      </c>
      <c r="H17" s="74">
        <f t="shared" ref="H17:H58" si="0">SUM(D17:G17)</f>
        <v>109479508.78553268</v>
      </c>
      <c r="I17" s="53"/>
      <c r="J17" s="53"/>
      <c r="K17" s="53"/>
      <c r="L17" s="53"/>
      <c r="M17" s="53"/>
      <c r="N17" s="53"/>
      <c r="O17" s="33"/>
      <c r="P17" s="33"/>
      <c r="Q17" s="33"/>
      <c r="R17" s="34"/>
      <c r="S17" s="34"/>
      <c r="T17" s="34"/>
      <c r="U17" s="34"/>
      <c r="V17" s="34"/>
      <c r="W17" s="38"/>
      <c r="X17" s="38"/>
      <c r="Y17" s="4"/>
      <c r="Z17" s="4"/>
      <c r="AA17" s="4"/>
      <c r="AB17" s="1"/>
      <c r="AC17" s="1"/>
    </row>
    <row r="18" spans="1:29">
      <c r="A18" s="57" t="s">
        <v>186</v>
      </c>
      <c r="B18" s="64" t="s">
        <v>113</v>
      </c>
      <c r="C18" s="70" t="s">
        <v>114</v>
      </c>
      <c r="D18" s="73"/>
      <c r="E18" s="73"/>
      <c r="F18" s="75"/>
      <c r="G18" s="75"/>
      <c r="H18" s="76">
        <f t="shared" si="0"/>
        <v>0</v>
      </c>
      <c r="I18" s="53"/>
      <c r="J18" s="53"/>
      <c r="K18" s="53"/>
      <c r="L18" s="53"/>
      <c r="M18" s="53"/>
      <c r="N18" s="53"/>
      <c r="O18" s="33"/>
      <c r="P18" s="33"/>
      <c r="Q18" s="33"/>
      <c r="R18" s="34"/>
      <c r="S18" s="34"/>
      <c r="T18" s="34"/>
      <c r="U18" s="34"/>
      <c r="V18" s="34"/>
      <c r="W18" s="38"/>
      <c r="X18" s="38"/>
      <c r="Y18" s="4"/>
      <c r="Z18" s="4"/>
      <c r="AA18" s="4"/>
      <c r="AB18" s="1"/>
      <c r="AC18" s="1"/>
    </row>
    <row r="19" spans="1:29">
      <c r="A19" s="57" t="s">
        <v>187</v>
      </c>
      <c r="B19" s="64" t="s">
        <v>115</v>
      </c>
      <c r="C19" s="70" t="s">
        <v>116</v>
      </c>
      <c r="D19" s="73"/>
      <c r="E19" s="73"/>
      <c r="F19" s="75">
        <v>0</v>
      </c>
      <c r="G19" s="75">
        <v>0</v>
      </c>
      <c r="H19" s="76">
        <f t="shared" si="0"/>
        <v>0</v>
      </c>
      <c r="I19" s="53"/>
      <c r="J19" s="53"/>
      <c r="K19" s="53"/>
      <c r="L19" s="53"/>
      <c r="M19" s="53"/>
      <c r="N19" s="53"/>
      <c r="O19" s="33"/>
      <c r="P19" s="33"/>
      <c r="Q19" s="33"/>
      <c r="R19" s="34"/>
      <c r="S19" s="34"/>
      <c r="T19" s="34"/>
      <c r="U19" s="34"/>
      <c r="V19" s="34"/>
      <c r="W19" s="38"/>
      <c r="X19" s="38"/>
      <c r="Y19" s="4"/>
      <c r="Z19" s="4"/>
      <c r="AA19" s="4"/>
      <c r="AB19" s="1"/>
      <c r="AC19" s="1"/>
    </row>
    <row r="20" spans="1:29">
      <c r="A20" s="57" t="s">
        <v>117</v>
      </c>
      <c r="B20" s="64" t="s">
        <v>118</v>
      </c>
      <c r="C20" s="70" t="s">
        <v>119</v>
      </c>
      <c r="D20" s="73"/>
      <c r="E20" s="73"/>
      <c r="F20" s="73"/>
      <c r="G20" s="73"/>
      <c r="H20" s="76">
        <f t="shared" si="0"/>
        <v>0</v>
      </c>
      <c r="I20" s="53"/>
      <c r="J20" s="53"/>
      <c r="K20" s="53"/>
      <c r="L20" s="53"/>
      <c r="M20" s="53"/>
      <c r="N20" s="53"/>
      <c r="O20" s="33"/>
      <c r="P20" s="33"/>
      <c r="Q20" s="33"/>
      <c r="R20" s="34"/>
      <c r="S20" s="34"/>
      <c r="T20" s="34"/>
      <c r="U20" s="34"/>
      <c r="V20" s="34"/>
      <c r="W20" s="38"/>
      <c r="X20" s="38"/>
      <c r="Y20" s="4"/>
      <c r="Z20" s="4"/>
      <c r="AA20" s="4"/>
      <c r="AB20" s="1"/>
      <c r="AC20" s="1"/>
    </row>
    <row r="21" spans="1:29">
      <c r="A21" s="57"/>
      <c r="B21" s="62" t="s">
        <v>188</v>
      </c>
      <c r="C21" s="70" t="s">
        <v>120</v>
      </c>
      <c r="D21" s="73"/>
      <c r="E21" s="73"/>
      <c r="F21" s="73">
        <f>INTERCALCS!F21</f>
        <v>471461</v>
      </c>
      <c r="G21" s="73">
        <f>INTERCALCS!G21</f>
        <v>132069</v>
      </c>
      <c r="H21" s="76">
        <f t="shared" si="0"/>
        <v>603530</v>
      </c>
      <c r="I21" s="53"/>
      <c r="J21" s="53"/>
      <c r="K21" s="53"/>
      <c r="L21" s="53"/>
      <c r="M21" s="53"/>
      <c r="N21" s="53"/>
      <c r="O21" s="33"/>
      <c r="P21" s="33"/>
      <c r="Q21" s="33"/>
      <c r="R21" s="34"/>
      <c r="S21" s="34"/>
      <c r="T21" s="34"/>
      <c r="U21" s="34"/>
      <c r="V21" s="34"/>
      <c r="W21" s="38"/>
      <c r="X21" s="38"/>
      <c r="Y21" s="4"/>
      <c r="Z21" s="4"/>
      <c r="AA21" s="4"/>
      <c r="AB21" s="1"/>
      <c r="AC21" s="1"/>
    </row>
    <row r="22" spans="1:29">
      <c r="A22" s="57"/>
      <c r="B22" s="62" t="s">
        <v>152</v>
      </c>
      <c r="C22" s="70" t="s">
        <v>121</v>
      </c>
      <c r="D22" s="73"/>
      <c r="E22" s="73"/>
      <c r="F22" s="73"/>
      <c r="G22" s="73"/>
      <c r="H22" s="76">
        <f t="shared" si="0"/>
        <v>0</v>
      </c>
      <c r="I22" s="53"/>
      <c r="J22" s="53"/>
      <c r="K22" s="53"/>
      <c r="L22" s="53"/>
      <c r="M22" s="53"/>
      <c r="N22" s="53"/>
      <c r="O22" s="33"/>
      <c r="P22" s="33"/>
      <c r="Q22" s="33"/>
      <c r="R22" s="34"/>
      <c r="S22" s="34"/>
      <c r="T22" s="34"/>
      <c r="U22" s="34"/>
      <c r="V22" s="34"/>
      <c r="W22" s="38"/>
      <c r="X22" s="38"/>
      <c r="Y22" s="4"/>
      <c r="Z22" s="4"/>
      <c r="AA22" s="4"/>
      <c r="AB22" s="1"/>
      <c r="AC22" s="1"/>
    </row>
    <row r="23" spans="1:29">
      <c r="A23" s="57"/>
      <c r="B23" s="62" t="s">
        <v>153</v>
      </c>
      <c r="C23" s="70" t="s">
        <v>122</v>
      </c>
      <c r="D23" s="73"/>
      <c r="E23" s="73"/>
      <c r="F23" s="73"/>
      <c r="G23" s="73"/>
      <c r="H23" s="76">
        <f t="shared" si="0"/>
        <v>0</v>
      </c>
      <c r="I23" s="53"/>
      <c r="J23" s="53"/>
      <c r="K23" s="53"/>
      <c r="L23" s="53"/>
      <c r="M23" s="53"/>
      <c r="N23" s="53"/>
      <c r="O23" s="33"/>
      <c r="P23" s="33"/>
      <c r="Q23" s="33"/>
      <c r="R23" s="34"/>
      <c r="S23" s="34"/>
      <c r="T23" s="34"/>
      <c r="U23" s="34"/>
      <c r="V23" s="34"/>
      <c r="W23" s="38"/>
      <c r="X23" s="38"/>
      <c r="Y23" s="4"/>
      <c r="Z23" s="4"/>
      <c r="AA23" s="4"/>
      <c r="AB23" s="1"/>
      <c r="AC23" s="1"/>
    </row>
    <row r="24" spans="1:29">
      <c r="A24" s="57"/>
      <c r="B24" s="62" t="s">
        <v>154</v>
      </c>
      <c r="C24" s="70" t="s">
        <v>123</v>
      </c>
      <c r="D24" s="73"/>
      <c r="E24" s="73"/>
      <c r="F24" s="73"/>
      <c r="G24" s="73"/>
      <c r="H24" s="76">
        <f t="shared" si="0"/>
        <v>0</v>
      </c>
      <c r="I24" s="53"/>
      <c r="J24" s="53"/>
      <c r="K24" s="53"/>
      <c r="L24" s="53"/>
      <c r="M24" s="53"/>
      <c r="N24" s="53"/>
      <c r="O24" s="33"/>
      <c r="P24" s="33"/>
      <c r="Q24" s="33"/>
      <c r="R24" s="34"/>
      <c r="S24" s="34"/>
      <c r="T24" s="34"/>
      <c r="U24" s="34"/>
      <c r="V24" s="34"/>
      <c r="W24" s="38"/>
      <c r="X24" s="38"/>
      <c r="Y24" s="4"/>
      <c r="Z24" s="4"/>
      <c r="AA24" s="4"/>
      <c r="AB24" s="1"/>
      <c r="AC24" s="1"/>
    </row>
    <row r="25" spans="1:29">
      <c r="A25" s="57"/>
      <c r="B25" s="62" t="s">
        <v>134</v>
      </c>
      <c r="C25" s="70" t="s">
        <v>124</v>
      </c>
      <c r="D25" s="73"/>
      <c r="E25" s="73"/>
      <c r="F25" s="73"/>
      <c r="G25" s="73"/>
      <c r="H25" s="76">
        <f t="shared" si="0"/>
        <v>0</v>
      </c>
      <c r="I25" s="53"/>
      <c r="J25" s="53"/>
      <c r="K25" s="53"/>
      <c r="L25" s="53"/>
      <c r="M25" s="53"/>
      <c r="N25" s="53"/>
      <c r="O25" s="33"/>
      <c r="P25" s="33"/>
      <c r="Q25" s="33"/>
      <c r="R25" s="34"/>
      <c r="S25" s="34"/>
      <c r="T25" s="34"/>
      <c r="U25" s="34"/>
      <c r="V25" s="34"/>
      <c r="W25" s="38"/>
      <c r="X25" s="38"/>
      <c r="Y25" s="4"/>
      <c r="Z25" s="4"/>
      <c r="AA25" s="4"/>
      <c r="AB25" s="1"/>
      <c r="AC25" s="1"/>
    </row>
    <row r="26" spans="1:29">
      <c r="A26" s="57"/>
      <c r="B26" s="62" t="s">
        <v>135</v>
      </c>
      <c r="C26" s="70" t="s">
        <v>125</v>
      </c>
      <c r="D26" s="73"/>
      <c r="E26" s="73"/>
      <c r="F26" s="73"/>
      <c r="G26" s="73"/>
      <c r="H26" s="76">
        <f t="shared" si="0"/>
        <v>0</v>
      </c>
      <c r="I26" s="53"/>
      <c r="J26" s="53"/>
      <c r="K26" s="53"/>
      <c r="L26" s="53"/>
      <c r="M26" s="53"/>
      <c r="N26" s="53"/>
      <c r="O26" s="33"/>
      <c r="P26" s="33"/>
      <c r="Q26" s="33"/>
      <c r="R26" s="34"/>
      <c r="S26" s="34"/>
      <c r="T26" s="34"/>
      <c r="U26" s="34"/>
      <c r="V26" s="34"/>
      <c r="W26" s="38"/>
      <c r="X26" s="38"/>
      <c r="Y26" s="4"/>
      <c r="Z26" s="4"/>
      <c r="AA26" s="4"/>
      <c r="AB26" s="1"/>
      <c r="AC26" s="1"/>
    </row>
    <row r="27" spans="1:29">
      <c r="A27" s="64"/>
      <c r="B27" s="64" t="s">
        <v>126</v>
      </c>
      <c r="C27" s="70" t="s">
        <v>127</v>
      </c>
      <c r="D27" s="77">
        <f>SUM(D18:D26)</f>
        <v>0</v>
      </c>
      <c r="E27" s="77">
        <f>SUM(E18:E26)</f>
        <v>0</v>
      </c>
      <c r="F27" s="77">
        <f>SUM(F18:F26)</f>
        <v>471461</v>
      </c>
      <c r="G27" s="77">
        <f>SUM(G18:G26)</f>
        <v>132069</v>
      </c>
      <c r="H27" s="76">
        <f t="shared" si="0"/>
        <v>603530</v>
      </c>
      <c r="I27" s="53"/>
      <c r="J27" s="53"/>
      <c r="K27" s="53"/>
      <c r="L27" s="53"/>
      <c r="M27" s="53"/>
      <c r="N27" s="53"/>
      <c r="O27" s="33"/>
      <c r="P27" s="33"/>
      <c r="Q27" s="33"/>
      <c r="R27" s="34"/>
      <c r="S27" s="34"/>
      <c r="T27" s="34"/>
      <c r="U27" s="34"/>
      <c r="V27" s="34"/>
      <c r="W27" s="38"/>
      <c r="X27" s="38"/>
      <c r="Y27" s="4"/>
      <c r="Z27" s="4"/>
      <c r="AA27" s="4"/>
      <c r="AB27" s="1"/>
      <c r="AC27" s="1"/>
    </row>
    <row r="28" spans="1:29">
      <c r="A28" s="64" t="s">
        <v>128</v>
      </c>
      <c r="B28" s="65"/>
      <c r="C28" s="70" t="s">
        <v>129</v>
      </c>
      <c r="D28" s="77">
        <f>D17-D27</f>
        <v>4404049</v>
      </c>
      <c r="E28" s="77">
        <f>E17-E27</f>
        <v>88142433</v>
      </c>
      <c r="F28" s="77">
        <f>F17-F27</f>
        <v>16170824.740740746</v>
      </c>
      <c r="G28" s="77">
        <f>G17-G27</f>
        <v>158672.04479194275</v>
      </c>
      <c r="H28" s="76">
        <f t="shared" si="0"/>
        <v>108875978.78553268</v>
      </c>
      <c r="I28" s="53"/>
      <c r="J28" s="53"/>
      <c r="K28" s="53"/>
      <c r="L28" s="53"/>
      <c r="M28" s="53"/>
      <c r="N28" s="53"/>
      <c r="O28" s="33"/>
      <c r="P28" s="33"/>
      <c r="Q28" s="33"/>
      <c r="R28" s="34"/>
      <c r="S28" s="34"/>
      <c r="T28" s="34"/>
      <c r="U28" s="34"/>
      <c r="V28" s="34"/>
      <c r="W28" s="38"/>
      <c r="X28" s="38"/>
      <c r="Y28" s="4"/>
      <c r="Z28" s="4"/>
      <c r="AA28" s="4"/>
      <c r="AB28" s="1"/>
      <c r="AC28" s="1"/>
    </row>
    <row r="29" spans="1:29">
      <c r="A29" s="57" t="s">
        <v>189</v>
      </c>
      <c r="B29" s="64" t="s">
        <v>130</v>
      </c>
      <c r="C29" s="70" t="s">
        <v>131</v>
      </c>
      <c r="D29" s="78">
        <f>INTERCALCS!D29</f>
        <v>2423.3557230017959</v>
      </c>
      <c r="E29" s="78">
        <f>INTERCALCS!E29</f>
        <v>49797.469624974678</v>
      </c>
      <c r="F29" s="75">
        <v>0</v>
      </c>
      <c r="G29" s="75">
        <v>0</v>
      </c>
      <c r="H29" s="76">
        <f t="shared" si="0"/>
        <v>52220.825347976475</v>
      </c>
      <c r="I29" s="53"/>
      <c r="J29" s="53"/>
      <c r="K29" s="53"/>
      <c r="L29" s="53"/>
      <c r="M29" s="53"/>
      <c r="N29" s="53"/>
      <c r="O29" s="33"/>
      <c r="P29" s="33"/>
      <c r="Q29" s="33"/>
      <c r="R29" s="34"/>
      <c r="S29" s="34"/>
      <c r="T29" s="34"/>
      <c r="U29" s="34"/>
      <c r="V29" s="34"/>
      <c r="W29" s="38"/>
      <c r="X29" s="38"/>
      <c r="Y29" s="4"/>
      <c r="Z29" s="4"/>
      <c r="AA29" s="4"/>
      <c r="AB29" s="1"/>
      <c r="AC29" s="1"/>
    </row>
    <row r="30" spans="1:29">
      <c r="A30" s="57" t="s">
        <v>190</v>
      </c>
      <c r="B30" s="64" t="s">
        <v>132</v>
      </c>
      <c r="C30" s="70" t="s">
        <v>191</v>
      </c>
      <c r="D30" s="78"/>
      <c r="E30" s="78"/>
      <c r="F30" s="75">
        <v>0</v>
      </c>
      <c r="G30" s="75">
        <v>0</v>
      </c>
      <c r="H30" s="76">
        <f t="shared" si="0"/>
        <v>0</v>
      </c>
      <c r="I30" s="53"/>
      <c r="J30" s="53"/>
      <c r="K30" s="53"/>
      <c r="L30" s="53"/>
      <c r="M30" s="53"/>
      <c r="N30" s="53"/>
      <c r="O30" s="33"/>
      <c r="P30" s="33"/>
      <c r="Q30" s="33"/>
      <c r="R30" s="34"/>
      <c r="S30" s="34"/>
      <c r="T30" s="34"/>
      <c r="U30" s="34"/>
      <c r="V30" s="34"/>
      <c r="W30" s="38"/>
      <c r="X30" s="38"/>
      <c r="Y30" s="4"/>
      <c r="Z30" s="4"/>
      <c r="AA30" s="4"/>
      <c r="AB30" s="1"/>
      <c r="AC30" s="1"/>
    </row>
    <row r="31" spans="1:29">
      <c r="A31" s="57"/>
      <c r="B31" s="64" t="s">
        <v>192</v>
      </c>
      <c r="C31" s="70" t="s">
        <v>193</v>
      </c>
      <c r="D31" s="78">
        <f>INTERCALCS!D31</f>
        <v>871.21172640011594</v>
      </c>
      <c r="E31" s="78">
        <f>INTERCALCS!E31</f>
        <v>17902.505633218327</v>
      </c>
      <c r="F31" s="75">
        <v>0</v>
      </c>
      <c r="G31" s="75">
        <v>0</v>
      </c>
      <c r="H31" s="76">
        <f t="shared" si="0"/>
        <v>18773.717359618444</v>
      </c>
      <c r="I31" s="53"/>
      <c r="J31" s="53"/>
      <c r="K31" s="53"/>
      <c r="L31" s="53"/>
      <c r="M31" s="53"/>
      <c r="N31" s="53"/>
      <c r="O31" s="33"/>
      <c r="P31" s="33"/>
      <c r="Q31" s="33"/>
      <c r="R31" s="34"/>
      <c r="S31" s="34"/>
      <c r="T31" s="34"/>
      <c r="U31" s="34"/>
      <c r="V31" s="34"/>
      <c r="W31" s="38"/>
      <c r="X31" s="38"/>
      <c r="Y31" s="4"/>
      <c r="Z31" s="4"/>
      <c r="AA31" s="4"/>
      <c r="AB31" s="1"/>
      <c r="AC31" s="1"/>
    </row>
    <row r="32" spans="1:29">
      <c r="A32" s="57"/>
      <c r="B32" s="64" t="s">
        <v>133</v>
      </c>
      <c r="C32" s="70" t="s">
        <v>194</v>
      </c>
      <c r="D32" s="78"/>
      <c r="E32" s="78"/>
      <c r="F32" s="75">
        <v>0</v>
      </c>
      <c r="G32" s="75">
        <v>0</v>
      </c>
      <c r="H32" s="76">
        <f t="shared" si="0"/>
        <v>0</v>
      </c>
      <c r="I32" s="53"/>
      <c r="J32" s="53"/>
      <c r="K32" s="53"/>
      <c r="L32" s="53"/>
      <c r="M32" s="53"/>
      <c r="N32" s="53"/>
      <c r="O32" s="33"/>
      <c r="P32" s="33"/>
      <c r="Q32" s="33"/>
      <c r="R32" s="34"/>
      <c r="S32" s="34"/>
      <c r="T32" s="34"/>
      <c r="U32" s="34"/>
      <c r="V32" s="34"/>
      <c r="W32" s="38"/>
      <c r="X32" s="38"/>
      <c r="Y32" s="4"/>
      <c r="Z32" s="4"/>
      <c r="AA32" s="4"/>
      <c r="AB32" s="1"/>
      <c r="AC32" s="1"/>
    </row>
    <row r="33" spans="1:29">
      <c r="A33" s="57"/>
      <c r="B33" s="64" t="s">
        <v>195</v>
      </c>
      <c r="C33" s="70" t="s">
        <v>196</v>
      </c>
      <c r="D33" s="78"/>
      <c r="E33" s="78"/>
      <c r="F33" s="75">
        <v>0</v>
      </c>
      <c r="G33" s="75">
        <v>0</v>
      </c>
      <c r="H33" s="76">
        <f t="shared" si="0"/>
        <v>0</v>
      </c>
      <c r="I33" s="53"/>
      <c r="J33" s="53"/>
      <c r="K33" s="53"/>
      <c r="L33" s="53"/>
      <c r="M33" s="53"/>
      <c r="N33" s="53"/>
      <c r="O33" s="33"/>
      <c r="P33" s="33"/>
      <c r="Q33" s="33"/>
      <c r="R33" s="34"/>
      <c r="S33" s="34"/>
      <c r="T33" s="34"/>
      <c r="U33" s="34"/>
      <c r="V33" s="34"/>
      <c r="W33" s="38"/>
      <c r="X33" s="38"/>
      <c r="Y33" s="4"/>
      <c r="Z33" s="4"/>
      <c r="AA33" s="4"/>
      <c r="AB33" s="1"/>
      <c r="AC33" s="1"/>
    </row>
    <row r="34" spans="1:29">
      <c r="A34" s="57"/>
      <c r="B34" s="62" t="s">
        <v>170</v>
      </c>
      <c r="C34" s="70" t="s">
        <v>197</v>
      </c>
      <c r="D34" s="78">
        <f>INTERCALCS!D34</f>
        <v>774.46446868689236</v>
      </c>
      <c r="E34" s="78">
        <f>INTERCALCS!E34</f>
        <v>15914.448914369759</v>
      </c>
      <c r="F34" s="78"/>
      <c r="G34" s="78"/>
      <c r="H34" s="76">
        <f t="shared" si="0"/>
        <v>16688.91338305665</v>
      </c>
      <c r="I34" s="53"/>
      <c r="J34" s="53"/>
      <c r="K34" s="53"/>
      <c r="L34" s="53"/>
      <c r="M34" s="53"/>
      <c r="N34" s="53"/>
      <c r="O34" s="33"/>
      <c r="P34" s="33"/>
      <c r="Q34" s="33"/>
      <c r="R34" s="34"/>
      <c r="S34" s="34"/>
      <c r="T34" s="34"/>
      <c r="U34" s="34"/>
      <c r="V34" s="34"/>
      <c r="W34" s="38"/>
      <c r="X34" s="38"/>
      <c r="Y34" s="4"/>
      <c r="Z34" s="4"/>
      <c r="AA34" s="4"/>
      <c r="AB34" s="1"/>
      <c r="AC34" s="1"/>
    </row>
    <row r="35" spans="1:29">
      <c r="A35" s="57"/>
      <c r="B35" s="62" t="s">
        <v>154</v>
      </c>
      <c r="C35" s="70" t="s">
        <v>198</v>
      </c>
      <c r="D35" s="78"/>
      <c r="E35" s="78"/>
      <c r="F35" s="78"/>
      <c r="G35" s="78"/>
      <c r="H35" s="76">
        <f t="shared" si="0"/>
        <v>0</v>
      </c>
      <c r="I35" s="53"/>
      <c r="J35" s="53"/>
      <c r="K35" s="53"/>
      <c r="L35" s="53"/>
      <c r="M35" s="53"/>
      <c r="N35" s="53"/>
      <c r="O35" s="33"/>
      <c r="P35" s="33"/>
      <c r="Q35" s="33"/>
      <c r="R35" s="34"/>
      <c r="S35" s="34"/>
      <c r="T35" s="34"/>
      <c r="U35" s="34"/>
      <c r="V35" s="34"/>
      <c r="W35" s="38"/>
      <c r="X35" s="38"/>
      <c r="Y35" s="4"/>
      <c r="Z35" s="4"/>
      <c r="AA35" s="4"/>
      <c r="AB35" s="1"/>
      <c r="AC35" s="1"/>
    </row>
    <row r="36" spans="1:29">
      <c r="A36" s="57"/>
      <c r="B36" s="62" t="s">
        <v>134</v>
      </c>
      <c r="C36" s="70" t="s">
        <v>199</v>
      </c>
      <c r="D36" s="78"/>
      <c r="E36" s="78"/>
      <c r="F36" s="78"/>
      <c r="G36" s="78"/>
      <c r="H36" s="76">
        <f t="shared" si="0"/>
        <v>0</v>
      </c>
      <c r="I36" s="53"/>
      <c r="J36" s="53"/>
      <c r="K36" s="53"/>
      <c r="L36" s="53"/>
      <c r="M36" s="53"/>
      <c r="N36" s="53"/>
      <c r="O36" s="33"/>
      <c r="P36" s="33"/>
      <c r="Q36" s="33"/>
      <c r="R36" s="34"/>
      <c r="S36" s="34"/>
      <c r="T36" s="34"/>
      <c r="U36" s="34"/>
      <c r="V36" s="34"/>
      <c r="W36" s="38"/>
      <c r="X36" s="38"/>
      <c r="Y36" s="4"/>
      <c r="Z36" s="4"/>
      <c r="AA36" s="4"/>
      <c r="AB36" s="1"/>
      <c r="AC36" s="1"/>
    </row>
    <row r="37" spans="1:29">
      <c r="A37" s="57"/>
      <c r="B37" s="62" t="s">
        <v>135</v>
      </c>
      <c r="C37" s="70" t="s">
        <v>200</v>
      </c>
      <c r="D37" s="78"/>
      <c r="E37" s="78"/>
      <c r="F37" s="78"/>
      <c r="G37" s="78"/>
      <c r="H37" s="76">
        <f t="shared" si="0"/>
        <v>0</v>
      </c>
      <c r="I37" s="53"/>
      <c r="J37" s="53"/>
      <c r="K37" s="53"/>
      <c r="L37" s="53"/>
      <c r="M37" s="53"/>
      <c r="N37" s="53"/>
      <c r="O37" s="39"/>
      <c r="P37" s="33"/>
      <c r="Q37" s="35"/>
      <c r="R37" s="34"/>
      <c r="S37" s="34"/>
      <c r="T37" s="34"/>
      <c r="U37" s="34"/>
      <c r="V37" s="34"/>
      <c r="W37" s="38"/>
      <c r="X37" s="38"/>
      <c r="Y37" s="4"/>
      <c r="Z37" s="4"/>
      <c r="AA37" s="4"/>
      <c r="AB37" s="1"/>
      <c r="AC37" s="1"/>
    </row>
    <row r="38" spans="1:29">
      <c r="A38" s="57"/>
      <c r="B38" s="62" t="s">
        <v>136</v>
      </c>
      <c r="C38" s="70" t="s">
        <v>201</v>
      </c>
      <c r="D38" s="78"/>
      <c r="E38" s="78"/>
      <c r="F38" s="78"/>
      <c r="G38" s="78"/>
      <c r="H38" s="76">
        <f t="shared" si="0"/>
        <v>0</v>
      </c>
      <c r="I38" s="53"/>
      <c r="J38" s="53"/>
      <c r="K38" s="53"/>
      <c r="L38" s="53"/>
      <c r="M38" s="53"/>
      <c r="N38" s="53"/>
      <c r="O38" s="39"/>
      <c r="P38" s="33"/>
      <c r="Q38" s="35"/>
      <c r="R38" s="34"/>
      <c r="S38" s="34"/>
      <c r="T38" s="34"/>
      <c r="U38" s="34"/>
      <c r="V38" s="34"/>
      <c r="W38" s="38"/>
      <c r="X38" s="38"/>
      <c r="Y38" s="4"/>
      <c r="Z38" s="4"/>
      <c r="AA38" s="4"/>
      <c r="AB38" s="1"/>
      <c r="AC38" s="1"/>
    </row>
    <row r="39" spans="1:29">
      <c r="A39" s="57"/>
      <c r="B39" s="62" t="s">
        <v>137</v>
      </c>
      <c r="C39" s="70" t="s">
        <v>202</v>
      </c>
      <c r="D39" s="78"/>
      <c r="E39" s="78"/>
      <c r="F39" s="78"/>
      <c r="G39" s="78"/>
      <c r="H39" s="76">
        <f t="shared" si="0"/>
        <v>0</v>
      </c>
      <c r="I39" s="53"/>
      <c r="J39" s="53"/>
      <c r="K39" s="53"/>
      <c r="L39" s="53"/>
      <c r="M39" s="53"/>
      <c r="N39" s="53"/>
      <c r="O39" s="39"/>
      <c r="P39" s="33"/>
      <c r="Q39" s="35"/>
      <c r="R39" s="34"/>
      <c r="S39" s="34"/>
      <c r="T39" s="34"/>
      <c r="U39" s="34"/>
      <c r="V39" s="34"/>
      <c r="W39" s="38"/>
      <c r="X39" s="38"/>
      <c r="Y39" s="4"/>
      <c r="Z39" s="4"/>
      <c r="AA39" s="4"/>
      <c r="AB39" s="1"/>
      <c r="AC39" s="1"/>
    </row>
    <row r="40" spans="1:29">
      <c r="A40" s="57"/>
      <c r="B40" s="62" t="s">
        <v>138</v>
      </c>
      <c r="C40" s="70" t="s">
        <v>203</v>
      </c>
      <c r="D40" s="78"/>
      <c r="E40" s="78"/>
      <c r="F40" s="78"/>
      <c r="G40" s="78"/>
      <c r="H40" s="76">
        <f t="shared" si="0"/>
        <v>0</v>
      </c>
      <c r="I40" s="53"/>
      <c r="J40" s="53"/>
      <c r="K40" s="53"/>
      <c r="L40" s="53"/>
      <c r="M40" s="53"/>
      <c r="N40" s="53"/>
      <c r="O40" s="39"/>
      <c r="P40" s="33"/>
      <c r="Q40" s="35"/>
      <c r="R40" s="34"/>
      <c r="S40" s="34"/>
      <c r="T40" s="34"/>
      <c r="U40" s="34"/>
      <c r="V40" s="34"/>
      <c r="W40" s="38"/>
      <c r="X40" s="38"/>
      <c r="Y40" s="4"/>
      <c r="Z40" s="4"/>
      <c r="AA40" s="4"/>
      <c r="AB40" s="1"/>
      <c r="AC40" s="1"/>
    </row>
    <row r="41" spans="1:29">
      <c r="A41" s="57"/>
      <c r="B41" s="62" t="s">
        <v>139</v>
      </c>
      <c r="C41" s="70" t="s">
        <v>204</v>
      </c>
      <c r="D41" s="78"/>
      <c r="E41" s="78"/>
      <c r="F41" s="78"/>
      <c r="G41" s="78"/>
      <c r="H41" s="76">
        <f t="shared" si="0"/>
        <v>0</v>
      </c>
      <c r="I41" s="53"/>
      <c r="J41" s="53"/>
      <c r="K41" s="53"/>
      <c r="L41" s="53"/>
      <c r="M41" s="53"/>
      <c r="N41" s="53"/>
      <c r="O41" s="39"/>
      <c r="P41" s="33"/>
      <c r="Q41" s="35"/>
      <c r="R41" s="34"/>
      <c r="S41" s="34"/>
      <c r="T41" s="34"/>
      <c r="U41" s="34"/>
      <c r="V41" s="34"/>
      <c r="W41" s="38"/>
      <c r="X41" s="38"/>
      <c r="Y41" s="4"/>
      <c r="Z41" s="4"/>
      <c r="AA41" s="4"/>
      <c r="AB41" s="1"/>
      <c r="AC41" s="1"/>
    </row>
    <row r="42" spans="1:29">
      <c r="A42" s="57"/>
      <c r="B42" s="62" t="s">
        <v>140</v>
      </c>
      <c r="C42" s="70" t="s">
        <v>205</v>
      </c>
      <c r="D42" s="78"/>
      <c r="E42" s="78"/>
      <c r="F42" s="78"/>
      <c r="G42" s="78"/>
      <c r="H42" s="76">
        <f t="shared" si="0"/>
        <v>0</v>
      </c>
      <c r="I42" s="53"/>
      <c r="J42" s="53"/>
      <c r="K42" s="53"/>
      <c r="L42" s="53"/>
      <c r="M42" s="53"/>
      <c r="N42" s="53"/>
      <c r="O42" s="39"/>
      <c r="P42" s="33"/>
      <c r="Q42" s="35"/>
      <c r="R42" s="34"/>
      <c r="S42" s="34"/>
      <c r="T42" s="34"/>
      <c r="U42" s="34"/>
      <c r="V42" s="34"/>
      <c r="W42" s="38"/>
      <c r="X42" s="38"/>
      <c r="Y42" s="4"/>
      <c r="Z42" s="4"/>
      <c r="AA42" s="4"/>
      <c r="AB42" s="1"/>
      <c r="AC42" s="1"/>
    </row>
    <row r="43" spans="1:29">
      <c r="A43" s="57"/>
      <c r="B43" s="62" t="s">
        <v>141</v>
      </c>
      <c r="C43" s="70" t="s">
        <v>206</v>
      </c>
      <c r="D43" s="78"/>
      <c r="E43" s="78"/>
      <c r="F43" s="78"/>
      <c r="G43" s="78"/>
      <c r="H43" s="76">
        <f t="shared" si="0"/>
        <v>0</v>
      </c>
      <c r="I43" s="53"/>
      <c r="J43" s="53"/>
      <c r="K43" s="53"/>
      <c r="L43" s="53"/>
      <c r="M43" s="53"/>
      <c r="N43" s="53"/>
      <c r="O43" s="33"/>
      <c r="P43" s="33"/>
      <c r="Q43" s="33"/>
      <c r="R43" s="34"/>
      <c r="S43" s="34"/>
      <c r="T43" s="34"/>
      <c r="U43" s="34"/>
      <c r="V43" s="34"/>
      <c r="W43" s="38"/>
      <c r="X43" s="38"/>
      <c r="Y43" s="4"/>
      <c r="Z43" s="4"/>
      <c r="AA43" s="4"/>
      <c r="AB43" s="1"/>
      <c r="AC43" s="1"/>
    </row>
    <row r="44" spans="1:29">
      <c r="A44" s="57"/>
      <c r="B44" s="62" t="s">
        <v>142</v>
      </c>
      <c r="C44" s="70" t="s">
        <v>207</v>
      </c>
      <c r="D44" s="78"/>
      <c r="E44" s="78"/>
      <c r="F44" s="78"/>
      <c r="G44" s="78"/>
      <c r="H44" s="76">
        <f t="shared" si="0"/>
        <v>0</v>
      </c>
      <c r="I44" s="53"/>
      <c r="J44" s="53"/>
      <c r="K44" s="53"/>
      <c r="L44" s="53"/>
      <c r="M44" s="53"/>
      <c r="N44" s="53"/>
      <c r="O44" s="33"/>
      <c r="P44" s="33"/>
      <c r="Q44" s="33"/>
      <c r="R44" s="34"/>
      <c r="S44" s="34"/>
      <c r="T44" s="34"/>
      <c r="U44" s="34"/>
      <c r="V44" s="34"/>
      <c r="W44" s="38"/>
      <c r="X44" s="38"/>
      <c r="Y44" s="4"/>
      <c r="Z44" s="4"/>
      <c r="AA44" s="4"/>
      <c r="AB44" s="1"/>
      <c r="AC44" s="1"/>
    </row>
    <row r="45" spans="1:29">
      <c r="A45" s="57"/>
      <c r="B45" s="62" t="s">
        <v>143</v>
      </c>
      <c r="C45" s="70" t="s">
        <v>208</v>
      </c>
      <c r="D45" s="78"/>
      <c r="E45" s="78"/>
      <c r="F45" s="78"/>
      <c r="G45" s="78"/>
      <c r="H45" s="76">
        <f t="shared" si="0"/>
        <v>0</v>
      </c>
      <c r="I45" s="53"/>
      <c r="J45" s="53"/>
      <c r="K45" s="53"/>
      <c r="L45" s="53"/>
      <c r="M45" s="53"/>
      <c r="N45" s="53"/>
      <c r="O45" s="33"/>
      <c r="P45" s="33"/>
      <c r="Q45" s="33"/>
      <c r="R45" s="34"/>
      <c r="S45" s="34"/>
      <c r="T45" s="34"/>
      <c r="U45" s="34"/>
      <c r="V45" s="34"/>
      <c r="W45" s="38"/>
      <c r="X45" s="38"/>
      <c r="Y45" s="4"/>
      <c r="Z45" s="4"/>
      <c r="AA45" s="4"/>
      <c r="AB45" s="1"/>
      <c r="AC45" s="1"/>
    </row>
    <row r="46" spans="1:29">
      <c r="A46" s="57"/>
      <c r="B46" s="62" t="s">
        <v>144</v>
      </c>
      <c r="C46" s="70" t="s">
        <v>209</v>
      </c>
      <c r="D46" s="78"/>
      <c r="E46" s="78"/>
      <c r="F46" s="78"/>
      <c r="G46" s="78"/>
      <c r="H46" s="76">
        <f t="shared" si="0"/>
        <v>0</v>
      </c>
      <c r="I46" s="53"/>
      <c r="J46" s="53"/>
      <c r="K46" s="53"/>
      <c r="L46" s="53"/>
      <c r="M46" s="53"/>
      <c r="N46" s="53"/>
      <c r="O46" s="33"/>
      <c r="P46" s="33"/>
      <c r="Q46" s="33"/>
      <c r="R46" s="34"/>
      <c r="S46" s="34"/>
      <c r="T46" s="34"/>
      <c r="U46" s="34"/>
      <c r="V46" s="34"/>
      <c r="W46" s="38"/>
      <c r="X46" s="38"/>
      <c r="Y46" s="4"/>
      <c r="Z46" s="4"/>
      <c r="AA46" s="4"/>
      <c r="AB46" s="1"/>
      <c r="AC46" s="1"/>
    </row>
    <row r="47" spans="1:29">
      <c r="A47" s="57"/>
      <c r="B47" s="62" t="s">
        <v>145</v>
      </c>
      <c r="C47" s="70" t="s">
        <v>210</v>
      </c>
      <c r="D47" s="78"/>
      <c r="E47" s="78"/>
      <c r="F47" s="78"/>
      <c r="G47" s="78"/>
      <c r="H47" s="76">
        <f t="shared" si="0"/>
        <v>0</v>
      </c>
      <c r="I47" s="53"/>
      <c r="J47" s="53"/>
      <c r="K47" s="53"/>
      <c r="L47" s="53"/>
      <c r="M47" s="53"/>
      <c r="N47" s="53"/>
      <c r="O47" s="33"/>
      <c r="P47" s="33"/>
      <c r="Q47" s="33"/>
      <c r="R47" s="34"/>
      <c r="S47" s="34"/>
      <c r="T47" s="34"/>
      <c r="U47" s="34"/>
      <c r="V47" s="34"/>
      <c r="W47" s="38"/>
      <c r="X47" s="38"/>
      <c r="Y47" s="4"/>
      <c r="Z47" s="4"/>
      <c r="AA47" s="4"/>
      <c r="AB47" s="1"/>
      <c r="AC47" s="1"/>
    </row>
    <row r="48" spans="1:29">
      <c r="A48" s="64"/>
      <c r="B48" s="64" t="s">
        <v>146</v>
      </c>
      <c r="C48" s="70" t="s">
        <v>211</v>
      </c>
      <c r="D48" s="77">
        <f>SUM(D29:D47)</f>
        <v>4069.0319180888041</v>
      </c>
      <c r="E48" s="77">
        <f>SUM(E29:E47)</f>
        <v>83614.424172562765</v>
      </c>
      <c r="F48" s="77">
        <f>SUM(F29:F47)</f>
        <v>0</v>
      </c>
      <c r="G48" s="77">
        <f>SUM(G29:G47)</f>
        <v>0</v>
      </c>
      <c r="H48" s="76">
        <f t="shared" si="0"/>
        <v>87683.456090651569</v>
      </c>
      <c r="I48" s="53"/>
      <c r="J48" s="53"/>
      <c r="K48" s="53"/>
      <c r="L48" s="53"/>
      <c r="M48" s="53"/>
      <c r="N48" s="53"/>
      <c r="O48" s="33"/>
      <c r="P48" s="33"/>
      <c r="Q48" s="33"/>
      <c r="R48" s="34"/>
      <c r="S48" s="34"/>
      <c r="T48" s="34"/>
      <c r="U48" s="34"/>
      <c r="V48" s="34"/>
      <c r="W48" s="34"/>
      <c r="X48" s="34"/>
      <c r="Y48" s="2"/>
      <c r="Z48" s="2"/>
      <c r="AA48" s="2"/>
      <c r="AB48" s="1"/>
      <c r="AC48" s="1"/>
    </row>
    <row r="49" spans="1:29">
      <c r="A49" s="57" t="s">
        <v>212</v>
      </c>
      <c r="B49" s="64" t="s">
        <v>147</v>
      </c>
      <c r="C49" s="70" t="s">
        <v>213</v>
      </c>
      <c r="D49" s="77">
        <f>D58-SUM(D50:D57)</f>
        <v>4285314.9680819111</v>
      </c>
      <c r="E49" s="77">
        <f>E58-SUM(E50:E57)</f>
        <v>88058818.575827435</v>
      </c>
      <c r="F49" s="77">
        <f>F58-SUM(F50:F57)</f>
        <v>16170824.740740746</v>
      </c>
      <c r="G49" s="77">
        <f>G58-SUM(G50:G57)</f>
        <v>158672.04479194275</v>
      </c>
      <c r="H49" s="76">
        <f t="shared" si="0"/>
        <v>108673630.32944202</v>
      </c>
      <c r="I49" s="53"/>
      <c r="J49" s="53"/>
      <c r="K49" s="53"/>
      <c r="L49" s="53"/>
      <c r="M49" s="53"/>
      <c r="N49" s="53"/>
      <c r="O49" s="33"/>
      <c r="P49" s="33"/>
      <c r="Q49" s="33"/>
      <c r="R49" s="34"/>
      <c r="S49" s="34"/>
      <c r="T49" s="34"/>
      <c r="U49" s="34"/>
      <c r="V49" s="34"/>
      <c r="W49" s="34"/>
      <c r="X49" s="34"/>
      <c r="Y49" s="2"/>
      <c r="Z49" s="2"/>
      <c r="AA49" s="2"/>
      <c r="AB49" s="1"/>
      <c r="AC49" s="1"/>
    </row>
    <row r="50" spans="1:29">
      <c r="A50" s="57" t="s">
        <v>148</v>
      </c>
      <c r="B50" s="64" t="s">
        <v>132</v>
      </c>
      <c r="C50" s="70" t="s">
        <v>214</v>
      </c>
      <c r="D50" s="78">
        <f>INTERCALCS!D50</f>
        <v>114665</v>
      </c>
      <c r="E50" s="78"/>
      <c r="F50" s="75">
        <v>0</v>
      </c>
      <c r="G50" s="75">
        <v>0</v>
      </c>
      <c r="H50" s="76">
        <f t="shared" si="0"/>
        <v>114665</v>
      </c>
      <c r="I50" s="53"/>
      <c r="J50" s="53"/>
      <c r="K50" s="53"/>
      <c r="L50" s="53"/>
      <c r="M50" s="53"/>
      <c r="N50" s="53"/>
      <c r="O50" s="33"/>
      <c r="P50" s="33"/>
      <c r="Q50" s="33"/>
      <c r="R50" s="34"/>
      <c r="S50" s="34"/>
      <c r="T50" s="34"/>
      <c r="U50" s="34"/>
      <c r="V50" s="34"/>
      <c r="W50" s="34"/>
      <c r="X50" s="34"/>
      <c r="Y50" s="2"/>
      <c r="Z50" s="2"/>
      <c r="AA50" s="2"/>
      <c r="AB50" s="1"/>
      <c r="AC50" s="1"/>
    </row>
    <row r="51" spans="1:29">
      <c r="A51" s="57" t="s">
        <v>149</v>
      </c>
      <c r="B51" s="62" t="s">
        <v>150</v>
      </c>
      <c r="C51" s="70" t="s">
        <v>215</v>
      </c>
      <c r="D51" s="78"/>
      <c r="E51" s="78"/>
      <c r="F51" s="78"/>
      <c r="G51" s="78"/>
      <c r="H51" s="76">
        <f t="shared" si="0"/>
        <v>0</v>
      </c>
      <c r="I51" s="53"/>
      <c r="J51" s="53"/>
      <c r="K51" s="53"/>
      <c r="L51" s="53"/>
      <c r="M51" s="53"/>
      <c r="N51" s="53"/>
      <c r="O51" s="33"/>
      <c r="P51" s="33"/>
      <c r="Q51" s="33"/>
      <c r="R51" s="34"/>
      <c r="S51" s="34"/>
      <c r="T51" s="34"/>
      <c r="U51" s="34"/>
      <c r="V51" s="34"/>
      <c r="W51" s="34"/>
      <c r="X51" s="34"/>
      <c r="Y51" s="2"/>
      <c r="Z51" s="2"/>
      <c r="AA51" s="2"/>
      <c r="AB51" s="1"/>
      <c r="AC51" s="1"/>
    </row>
    <row r="52" spans="1:29">
      <c r="A52" s="57"/>
      <c r="B52" s="62" t="s">
        <v>151</v>
      </c>
      <c r="C52" s="70" t="s">
        <v>216</v>
      </c>
      <c r="D52" s="78"/>
      <c r="E52" s="78"/>
      <c r="F52" s="78"/>
      <c r="G52" s="78"/>
      <c r="H52" s="76">
        <f t="shared" si="0"/>
        <v>0</v>
      </c>
      <c r="I52" s="53"/>
      <c r="J52" s="53"/>
      <c r="K52" s="53"/>
      <c r="L52" s="53"/>
      <c r="M52" s="53"/>
      <c r="N52" s="53"/>
      <c r="O52" s="33"/>
      <c r="P52" s="33"/>
      <c r="Q52" s="33"/>
      <c r="R52" s="34"/>
      <c r="S52" s="34"/>
      <c r="T52" s="34"/>
      <c r="U52" s="34"/>
      <c r="V52" s="34"/>
      <c r="W52" s="34"/>
      <c r="X52" s="34"/>
      <c r="Y52" s="2"/>
      <c r="Z52" s="2"/>
      <c r="AA52" s="2"/>
      <c r="AB52" s="1"/>
      <c r="AC52" s="1"/>
    </row>
    <row r="53" spans="1:29">
      <c r="A53" s="57" t="s">
        <v>217</v>
      </c>
      <c r="B53" s="62" t="s">
        <v>152</v>
      </c>
      <c r="C53" s="70" t="s">
        <v>218</v>
      </c>
      <c r="D53" s="78"/>
      <c r="E53" s="78"/>
      <c r="F53" s="78"/>
      <c r="G53" s="78"/>
      <c r="H53" s="76">
        <f t="shared" si="0"/>
        <v>0</v>
      </c>
      <c r="I53" s="53"/>
      <c r="J53" s="53"/>
      <c r="K53" s="53"/>
      <c r="L53" s="53"/>
      <c r="M53" s="53"/>
      <c r="N53" s="53"/>
      <c r="O53" s="33"/>
      <c r="P53" s="33"/>
      <c r="Q53" s="33"/>
      <c r="R53" s="34"/>
      <c r="S53" s="34"/>
      <c r="T53" s="34"/>
      <c r="U53" s="34"/>
      <c r="V53" s="34"/>
      <c r="W53" s="34"/>
      <c r="X53" s="34"/>
      <c r="Y53" s="2"/>
      <c r="Z53" s="2"/>
      <c r="AA53" s="2"/>
      <c r="AB53" s="1"/>
      <c r="AC53" s="1"/>
    </row>
    <row r="54" spans="1:29">
      <c r="A54" s="57" t="s">
        <v>219</v>
      </c>
      <c r="B54" s="62" t="s">
        <v>153</v>
      </c>
      <c r="C54" s="70" t="s">
        <v>220</v>
      </c>
      <c r="D54" s="78"/>
      <c r="E54" s="78"/>
      <c r="F54" s="78"/>
      <c r="G54" s="78"/>
      <c r="H54" s="76">
        <f t="shared" si="0"/>
        <v>0</v>
      </c>
      <c r="I54" s="53"/>
      <c r="J54" s="53"/>
      <c r="K54" s="53"/>
      <c r="L54" s="53"/>
      <c r="M54" s="53"/>
      <c r="N54" s="53"/>
      <c r="O54" s="33"/>
      <c r="P54" s="33"/>
      <c r="Q54" s="33"/>
      <c r="R54" s="34"/>
      <c r="S54" s="34"/>
      <c r="T54" s="34"/>
      <c r="U54" s="34"/>
      <c r="V54" s="34"/>
      <c r="W54" s="34"/>
      <c r="X54" s="34"/>
      <c r="Y54" s="2"/>
      <c r="Z54" s="2"/>
      <c r="AA54" s="2"/>
      <c r="AB54" s="1"/>
      <c r="AC54" s="1"/>
    </row>
    <row r="55" spans="1:29">
      <c r="A55" s="57" t="s">
        <v>221</v>
      </c>
      <c r="B55" s="62" t="s">
        <v>154</v>
      </c>
      <c r="C55" s="70" t="s">
        <v>222</v>
      </c>
      <c r="D55" s="78"/>
      <c r="E55" s="78"/>
      <c r="F55" s="78"/>
      <c r="G55" s="78"/>
      <c r="H55" s="76">
        <f t="shared" si="0"/>
        <v>0</v>
      </c>
      <c r="I55" s="53"/>
      <c r="J55" s="53"/>
      <c r="K55" s="53"/>
      <c r="L55" s="53"/>
      <c r="M55" s="53"/>
      <c r="N55" s="53"/>
      <c r="O55" s="33"/>
      <c r="P55" s="33"/>
      <c r="Q55" s="33"/>
      <c r="R55" s="34"/>
      <c r="S55" s="34"/>
      <c r="T55" s="34"/>
      <c r="U55" s="34"/>
      <c r="V55" s="34"/>
      <c r="W55" s="34"/>
      <c r="X55" s="34"/>
      <c r="Y55" s="2"/>
      <c r="Z55" s="2"/>
      <c r="AA55" s="2"/>
      <c r="AB55" s="1"/>
      <c r="AC55" s="1"/>
    </row>
    <row r="56" spans="1:29">
      <c r="A56" s="57" t="s">
        <v>223</v>
      </c>
      <c r="B56" s="62" t="s">
        <v>134</v>
      </c>
      <c r="C56" s="70" t="s">
        <v>224</v>
      </c>
      <c r="D56" s="78"/>
      <c r="E56" s="78"/>
      <c r="F56" s="78"/>
      <c r="G56" s="78"/>
      <c r="H56" s="76">
        <f t="shared" si="0"/>
        <v>0</v>
      </c>
      <c r="I56" s="53"/>
      <c r="J56" s="53"/>
      <c r="K56" s="53"/>
      <c r="L56" s="53"/>
      <c r="M56" s="53"/>
      <c r="N56" s="53"/>
      <c r="O56" s="33"/>
      <c r="P56" s="33"/>
      <c r="Q56" s="33"/>
      <c r="R56" s="34"/>
      <c r="S56" s="34"/>
      <c r="T56" s="34"/>
      <c r="U56" s="34"/>
      <c r="V56" s="34"/>
      <c r="W56" s="34"/>
      <c r="X56" s="34"/>
      <c r="Y56" s="2"/>
      <c r="Z56" s="2"/>
      <c r="AA56" s="2"/>
      <c r="AB56" s="1"/>
      <c r="AC56" s="1"/>
    </row>
    <row r="57" spans="1:29">
      <c r="A57" s="57"/>
      <c r="B57" s="62" t="s">
        <v>135</v>
      </c>
      <c r="C57" s="70" t="s">
        <v>225</v>
      </c>
      <c r="D57" s="78"/>
      <c r="E57" s="78"/>
      <c r="F57" s="78"/>
      <c r="G57" s="78"/>
      <c r="H57" s="76">
        <f t="shared" si="0"/>
        <v>0</v>
      </c>
      <c r="I57" s="53"/>
      <c r="J57" s="53"/>
      <c r="K57" s="53"/>
      <c r="L57" s="53"/>
      <c r="M57" s="53"/>
      <c r="N57" s="53"/>
      <c r="O57" s="33"/>
      <c r="P57" s="33"/>
      <c r="Q57" s="33"/>
      <c r="R57" s="34"/>
      <c r="S57" s="34"/>
      <c r="T57" s="34"/>
      <c r="U57" s="34"/>
      <c r="V57" s="34"/>
      <c r="W57" s="34"/>
      <c r="X57" s="33"/>
      <c r="Y57" s="2"/>
      <c r="Z57" s="2"/>
      <c r="AA57" s="2"/>
      <c r="AB57" s="1"/>
      <c r="AC57" s="1"/>
    </row>
    <row r="58" spans="1:29">
      <c r="A58" s="64"/>
      <c r="B58" s="64" t="s">
        <v>155</v>
      </c>
      <c r="C58" s="70" t="s">
        <v>226</v>
      </c>
      <c r="D58" s="77">
        <f>D28-D48</f>
        <v>4399979.9680819111</v>
      </c>
      <c r="E58" s="77">
        <f>E28-E48</f>
        <v>88058818.575827435</v>
      </c>
      <c r="F58" s="77">
        <f>F28-F48</f>
        <v>16170824.740740746</v>
      </c>
      <c r="G58" s="77">
        <f>G28-G48</f>
        <v>158672.04479194275</v>
      </c>
      <c r="H58" s="76">
        <f t="shared" si="0"/>
        <v>108788295.32944202</v>
      </c>
      <c r="I58" s="53"/>
      <c r="J58" s="53"/>
      <c r="K58" s="53"/>
      <c r="L58" s="53"/>
      <c r="M58" s="53"/>
      <c r="N58" s="53"/>
      <c r="O58" s="33"/>
      <c r="P58" s="33"/>
      <c r="Q58" s="33"/>
      <c r="R58" s="34"/>
      <c r="S58" s="34"/>
      <c r="T58" s="34"/>
      <c r="U58" s="34"/>
      <c r="V58" s="34"/>
      <c r="W58" s="34"/>
      <c r="X58" s="33"/>
      <c r="Y58" s="2"/>
      <c r="Z58" s="2"/>
      <c r="AA58" s="2"/>
      <c r="AB58" s="1"/>
      <c r="AC58" s="1"/>
    </row>
    <row r="59" spans="1:29">
      <c r="A59" s="57" t="s">
        <v>227</v>
      </c>
      <c r="B59" s="64" t="s">
        <v>156</v>
      </c>
      <c r="C59" s="79"/>
      <c r="D59" s="80" t="s">
        <v>157</v>
      </c>
      <c r="E59" s="81"/>
      <c r="F59" s="81"/>
      <c r="G59" s="81"/>
      <c r="H59" s="82"/>
      <c r="I59" s="53"/>
      <c r="J59" s="53"/>
      <c r="K59" s="53"/>
      <c r="L59" s="53"/>
      <c r="M59" s="53"/>
      <c r="N59" s="53"/>
      <c r="O59" s="33"/>
      <c r="P59" s="33"/>
      <c r="Q59" s="33"/>
      <c r="R59" s="34"/>
      <c r="S59" s="34"/>
      <c r="T59" s="34"/>
      <c r="U59" s="34"/>
      <c r="V59" s="34"/>
      <c r="W59" s="34"/>
      <c r="X59" s="33"/>
      <c r="Y59" s="2"/>
      <c r="Z59" s="2"/>
      <c r="AA59" s="2"/>
      <c r="AB59" s="1"/>
      <c r="AC59" s="1"/>
    </row>
    <row r="60" spans="1:29">
      <c r="A60" s="64"/>
      <c r="B60" s="64" t="s">
        <v>158</v>
      </c>
      <c r="C60" s="79"/>
      <c r="D60" s="80" t="str">
        <f>INTERCALCS!$D$60</f>
        <v>Rudy Malfabon</v>
      </c>
      <c r="E60" s="81"/>
      <c r="F60" s="81"/>
      <c r="G60" s="81"/>
      <c r="H60" s="82"/>
      <c r="I60" s="53"/>
      <c r="J60" s="53"/>
      <c r="K60" s="53"/>
      <c r="L60" s="53"/>
      <c r="M60" s="53"/>
      <c r="N60" s="53"/>
      <c r="O60" s="33"/>
      <c r="P60" s="33"/>
      <c r="Q60" s="33"/>
      <c r="R60" s="34"/>
      <c r="S60" s="34"/>
      <c r="T60" s="34"/>
      <c r="U60" s="34"/>
      <c r="V60" s="34"/>
      <c r="W60" s="34"/>
      <c r="X60" s="33"/>
      <c r="Y60" s="2"/>
      <c r="Z60" s="2"/>
      <c r="AA60" s="2"/>
      <c r="AB60" s="1"/>
      <c r="AC60" s="1"/>
    </row>
    <row r="61" spans="1:29">
      <c r="A61" s="52" t="s">
        <v>228</v>
      </c>
      <c r="B61" s="52"/>
      <c r="C61" s="52"/>
      <c r="D61" s="52"/>
      <c r="E61" s="52"/>
      <c r="F61" s="52"/>
      <c r="G61" s="52"/>
      <c r="H61" s="56"/>
      <c r="I61" s="53"/>
      <c r="J61" s="53"/>
      <c r="K61" s="53"/>
      <c r="L61" s="53"/>
      <c r="M61" s="53"/>
      <c r="N61" s="53"/>
      <c r="O61" s="33"/>
      <c r="P61" s="33"/>
      <c r="Q61" s="33"/>
      <c r="R61" s="34"/>
      <c r="S61" s="34"/>
      <c r="T61" s="34"/>
      <c r="U61" s="34"/>
      <c r="V61" s="34"/>
      <c r="W61" s="34"/>
      <c r="X61" s="33"/>
      <c r="Y61" s="2"/>
      <c r="Z61" s="2"/>
      <c r="AA61" s="2"/>
      <c r="AB61" s="1"/>
      <c r="AC61" s="1"/>
    </row>
    <row r="62" spans="1:29">
      <c r="A62" s="52"/>
      <c r="B62" s="52"/>
      <c r="C62" s="52"/>
      <c r="D62" s="52"/>
      <c r="E62" s="52"/>
      <c r="F62" s="52"/>
      <c r="G62" s="52"/>
      <c r="H62" s="60"/>
      <c r="I62" s="53"/>
      <c r="J62" s="53"/>
      <c r="K62" s="53"/>
      <c r="L62" s="53"/>
      <c r="M62" s="53"/>
      <c r="N62" s="53"/>
      <c r="O62" s="33"/>
      <c r="P62" s="33"/>
      <c r="Q62" s="33"/>
      <c r="R62" s="34"/>
      <c r="S62" s="34"/>
      <c r="T62" s="34"/>
      <c r="U62" s="34"/>
      <c r="V62" s="34"/>
      <c r="W62" s="34"/>
      <c r="X62" s="33"/>
      <c r="Y62" s="2"/>
      <c r="Z62" s="2"/>
      <c r="AA62" s="2"/>
      <c r="AB62" s="1"/>
      <c r="AC62" s="1"/>
    </row>
    <row r="63" spans="1:29">
      <c r="A63" s="57"/>
      <c r="B63" s="83"/>
      <c r="C63" s="83"/>
      <c r="D63" s="83"/>
      <c r="E63" s="83"/>
      <c r="F63" s="83"/>
      <c r="G63" s="83"/>
      <c r="H63" s="60"/>
      <c r="I63" s="53"/>
      <c r="J63" s="53"/>
      <c r="K63" s="53"/>
      <c r="L63" s="53"/>
      <c r="M63" s="53"/>
      <c r="N63" s="53"/>
      <c r="O63" s="33"/>
      <c r="P63" s="33"/>
      <c r="Q63" s="33"/>
      <c r="R63" s="34"/>
      <c r="S63" s="34"/>
      <c r="T63" s="34"/>
      <c r="U63" s="34"/>
      <c r="V63" s="34"/>
      <c r="W63" s="34"/>
      <c r="X63" s="33"/>
      <c r="Y63" s="2"/>
      <c r="Z63" s="2"/>
      <c r="AA63" s="2"/>
      <c r="AB63" s="1"/>
      <c r="AC63" s="1"/>
    </row>
    <row r="64" spans="1:29">
      <c r="A64" s="84"/>
      <c r="B64" s="85"/>
      <c r="C64" s="85"/>
      <c r="D64" s="85"/>
      <c r="E64" s="85"/>
      <c r="F64" s="85"/>
      <c r="G64" s="84" t="s">
        <v>97</v>
      </c>
      <c r="H64" s="56"/>
      <c r="I64" s="53"/>
      <c r="J64" s="53"/>
      <c r="K64" s="53"/>
      <c r="L64" s="53"/>
      <c r="M64" s="53"/>
      <c r="N64" s="53"/>
      <c r="O64" s="33"/>
      <c r="P64" s="33"/>
      <c r="Q64" s="33"/>
      <c r="R64" s="34"/>
      <c r="S64" s="34"/>
      <c r="T64" s="34"/>
      <c r="U64" s="34"/>
      <c r="V64" s="34"/>
      <c r="W64" s="34"/>
      <c r="X64" s="33"/>
      <c r="Y64" s="2"/>
      <c r="Z64" s="2"/>
      <c r="AA64" s="2"/>
      <c r="AB64" s="1"/>
      <c r="AC64" s="1"/>
    </row>
    <row r="65" spans="1:29">
      <c r="A65" s="86"/>
      <c r="B65" s="87"/>
      <c r="C65" s="87"/>
      <c r="D65" s="87"/>
      <c r="E65" s="87"/>
      <c r="F65" s="87"/>
      <c r="G65" s="88" t="str">
        <f>G3</f>
        <v>Nevada</v>
      </c>
      <c r="H65" s="59"/>
      <c r="I65" s="53"/>
      <c r="J65" s="53"/>
      <c r="K65" s="53"/>
      <c r="L65" s="53"/>
      <c r="M65" s="53"/>
      <c r="N65" s="53"/>
      <c r="O65" s="33"/>
      <c r="P65" s="33"/>
      <c r="Q65" s="33"/>
      <c r="R65" s="34"/>
      <c r="S65" s="34"/>
      <c r="T65" s="34"/>
      <c r="U65" s="34"/>
      <c r="V65" s="34"/>
      <c r="W65" s="34"/>
      <c r="X65" s="33"/>
      <c r="Y65" s="2"/>
      <c r="Z65" s="2"/>
      <c r="AA65" s="2"/>
      <c r="AB65" s="1"/>
      <c r="AC65" s="1"/>
    </row>
    <row r="66" spans="1:29">
      <c r="A66" s="86" t="s">
        <v>229</v>
      </c>
      <c r="B66" s="87"/>
      <c r="C66" s="87"/>
      <c r="D66" s="87"/>
      <c r="E66" s="87"/>
      <c r="F66" s="87"/>
      <c r="G66" s="86" t="s">
        <v>99</v>
      </c>
      <c r="H66" s="56"/>
      <c r="I66" s="53"/>
      <c r="J66" s="53"/>
      <c r="K66" s="53"/>
      <c r="L66" s="53"/>
      <c r="M66" s="53"/>
      <c r="N66" s="53"/>
      <c r="O66" s="33"/>
      <c r="P66" s="33"/>
      <c r="Q66" s="33"/>
      <c r="R66" s="34"/>
      <c r="S66" s="34"/>
      <c r="T66" s="34"/>
      <c r="U66" s="34"/>
      <c r="V66" s="34"/>
      <c r="W66" s="34"/>
      <c r="X66" s="33"/>
      <c r="Y66" s="2"/>
      <c r="Z66" s="2"/>
      <c r="AA66" s="2"/>
      <c r="AB66" s="1"/>
      <c r="AC66" s="1"/>
    </row>
    <row r="67" spans="1:29">
      <c r="A67" s="86"/>
      <c r="B67" s="87"/>
      <c r="C67" s="87"/>
      <c r="D67" s="87"/>
      <c r="E67" s="87"/>
      <c r="F67" s="87"/>
      <c r="G67" s="88">
        <f>G5</f>
        <v>2013</v>
      </c>
      <c r="H67" s="59"/>
      <c r="I67" s="53"/>
      <c r="J67" s="53"/>
      <c r="K67" s="53"/>
      <c r="L67" s="53"/>
      <c r="M67" s="53"/>
      <c r="N67" s="53"/>
      <c r="O67" s="33"/>
      <c r="P67" s="33"/>
      <c r="Q67" s="33"/>
      <c r="R67" s="34"/>
      <c r="S67" s="34"/>
      <c r="T67" s="34"/>
      <c r="U67" s="34"/>
      <c r="V67" s="34"/>
      <c r="W67" s="34"/>
      <c r="X67" s="33"/>
      <c r="Y67" s="2"/>
      <c r="Z67" s="2"/>
      <c r="AA67" s="2"/>
      <c r="AB67" s="1"/>
      <c r="AC67" s="1"/>
    </row>
    <row r="68" spans="1:29">
      <c r="A68" s="86"/>
      <c r="B68" s="87"/>
      <c r="C68" s="87"/>
      <c r="D68" s="87"/>
      <c r="E68" s="87"/>
      <c r="F68" s="87"/>
      <c r="G68" s="86" t="s">
        <v>230</v>
      </c>
      <c r="H68" s="56"/>
      <c r="I68" s="53"/>
      <c r="J68" s="53"/>
      <c r="K68" s="53"/>
      <c r="L68" s="53"/>
      <c r="M68" s="53"/>
      <c r="N68" s="53"/>
      <c r="O68" s="33"/>
      <c r="P68" s="33"/>
      <c r="Q68" s="33"/>
      <c r="R68" s="34"/>
      <c r="S68" s="34"/>
      <c r="T68" s="34"/>
      <c r="U68" s="34"/>
      <c r="V68" s="34"/>
      <c r="W68" s="34"/>
      <c r="X68" s="33"/>
      <c r="Y68" s="2"/>
      <c r="Z68" s="2"/>
      <c r="AA68" s="2"/>
      <c r="AB68" s="1"/>
      <c r="AC68" s="1"/>
    </row>
    <row r="69" spans="1:29">
      <c r="A69" s="89"/>
      <c r="B69" s="90"/>
      <c r="C69" s="90"/>
      <c r="D69" s="90"/>
      <c r="E69" s="90"/>
      <c r="F69" s="90"/>
      <c r="G69" s="88" t="str">
        <f>G7</f>
        <v>March</v>
      </c>
      <c r="H69" s="59"/>
      <c r="I69" s="53"/>
      <c r="J69" s="53"/>
      <c r="K69" s="53"/>
      <c r="L69" s="53"/>
      <c r="M69" s="53"/>
      <c r="N69" s="53"/>
      <c r="O69" s="33"/>
      <c r="P69" s="33"/>
      <c r="Q69" s="33"/>
      <c r="R69" s="34"/>
      <c r="S69" s="34"/>
      <c r="T69" s="34"/>
      <c r="U69" s="34"/>
      <c r="V69" s="34"/>
      <c r="W69" s="34"/>
      <c r="X69" s="33"/>
      <c r="Y69" s="2"/>
      <c r="Z69" s="2"/>
      <c r="AA69" s="2"/>
      <c r="AB69" s="1"/>
      <c r="AC69" s="1"/>
    </row>
    <row r="70" spans="1:29">
      <c r="A70" s="84"/>
      <c r="B70" s="87"/>
      <c r="C70" s="87"/>
      <c r="D70" s="87"/>
      <c r="E70" s="87"/>
      <c r="F70" s="87"/>
      <c r="G70" s="87"/>
      <c r="H70" s="60"/>
      <c r="I70" s="53"/>
      <c r="J70" s="53"/>
      <c r="K70" s="53"/>
      <c r="L70" s="53"/>
      <c r="M70" s="53"/>
      <c r="N70" s="53"/>
      <c r="O70" s="33"/>
      <c r="P70" s="33"/>
      <c r="Q70" s="33"/>
      <c r="R70" s="34"/>
      <c r="S70" s="34"/>
      <c r="T70" s="34"/>
      <c r="U70" s="34"/>
      <c r="V70" s="34"/>
      <c r="W70" s="34"/>
      <c r="X70" s="33"/>
      <c r="Y70" s="2"/>
      <c r="Z70" s="2"/>
      <c r="AA70" s="2"/>
      <c r="AB70" s="1"/>
      <c r="AC70" s="1"/>
    </row>
    <row r="71" spans="1:29">
      <c r="A71" s="86" t="s">
        <v>159</v>
      </c>
      <c r="B71" s="87"/>
      <c r="C71" s="87"/>
      <c r="D71" s="87"/>
      <c r="E71" s="87"/>
      <c r="F71" s="87"/>
      <c r="G71" s="87"/>
      <c r="H71" s="60"/>
      <c r="I71" s="53"/>
      <c r="J71" s="53"/>
      <c r="K71" s="53"/>
      <c r="L71" s="53"/>
      <c r="M71" s="53"/>
      <c r="N71" s="53"/>
      <c r="O71" s="33"/>
      <c r="P71" s="33"/>
      <c r="Q71" s="33"/>
      <c r="R71" s="34"/>
      <c r="S71" s="34"/>
      <c r="T71" s="34"/>
      <c r="U71" s="34"/>
      <c r="V71" s="34"/>
      <c r="W71" s="34"/>
      <c r="X71" s="33"/>
      <c r="Y71" s="2"/>
      <c r="Z71" s="2"/>
      <c r="AA71" s="2"/>
      <c r="AB71" s="1"/>
      <c r="AC71" s="1"/>
    </row>
    <row r="72" spans="1:29">
      <c r="A72" s="86" t="s">
        <v>231</v>
      </c>
      <c r="B72" s="87"/>
      <c r="C72" s="87"/>
      <c r="D72" s="87"/>
      <c r="E72" s="87"/>
      <c r="F72" s="87"/>
      <c r="G72" s="87"/>
      <c r="H72" s="60"/>
      <c r="I72" s="53"/>
      <c r="J72" s="53"/>
      <c r="K72" s="53"/>
      <c r="L72" s="53"/>
      <c r="M72" s="53"/>
      <c r="N72" s="53"/>
      <c r="O72" s="33"/>
      <c r="P72" s="33"/>
      <c r="Q72" s="33"/>
      <c r="R72" s="34"/>
      <c r="S72" s="34"/>
      <c r="T72" s="34"/>
      <c r="U72" s="34"/>
      <c r="V72" s="34"/>
      <c r="W72" s="34"/>
      <c r="X72" s="33"/>
      <c r="Y72" s="2"/>
      <c r="Z72" s="2"/>
      <c r="AA72" s="2"/>
      <c r="AB72" s="1"/>
      <c r="AC72" s="1"/>
    </row>
    <row r="73" spans="1:29">
      <c r="A73" s="86" t="s">
        <v>232</v>
      </c>
      <c r="B73" s="87"/>
      <c r="C73" s="87"/>
      <c r="D73" s="87"/>
      <c r="E73" s="87"/>
      <c r="F73" s="87"/>
      <c r="G73" s="87"/>
      <c r="H73" s="60"/>
      <c r="I73" s="53"/>
      <c r="J73" s="53"/>
      <c r="K73" s="53"/>
      <c r="L73" s="53"/>
      <c r="M73" s="53"/>
      <c r="N73" s="53"/>
      <c r="O73" s="33"/>
      <c r="P73" s="33"/>
      <c r="Q73" s="33"/>
      <c r="R73" s="34"/>
      <c r="S73" s="34"/>
      <c r="T73" s="34"/>
      <c r="U73" s="34"/>
      <c r="V73" s="34"/>
      <c r="W73" s="34"/>
      <c r="X73" s="33"/>
      <c r="Y73" s="2"/>
      <c r="Z73" s="2"/>
      <c r="AA73" s="2"/>
      <c r="AB73" s="1"/>
      <c r="AC73" s="1"/>
    </row>
    <row r="74" spans="1:29">
      <c r="A74" s="86"/>
      <c r="B74" s="83"/>
      <c r="C74" s="83"/>
      <c r="D74" s="83"/>
      <c r="E74" s="91"/>
      <c r="F74" s="83"/>
      <c r="G74" s="87"/>
      <c r="H74" s="83"/>
      <c r="I74" s="53"/>
      <c r="J74" s="53"/>
      <c r="K74" s="53"/>
      <c r="L74" s="53"/>
      <c r="M74" s="53"/>
      <c r="N74" s="53"/>
      <c r="O74" s="33"/>
      <c r="P74" s="33"/>
      <c r="Q74" s="33"/>
      <c r="R74" s="34"/>
      <c r="S74" s="34"/>
      <c r="T74" s="34"/>
      <c r="U74" s="34"/>
      <c r="V74" s="34"/>
      <c r="W74" s="34"/>
      <c r="X74" s="33"/>
      <c r="Y74" s="2"/>
      <c r="Z74" s="2"/>
      <c r="AA74" s="2"/>
      <c r="AB74" s="1"/>
      <c r="AC74" s="1"/>
    </row>
    <row r="75" spans="1:29" ht="25.5">
      <c r="A75" s="92"/>
      <c r="B75" s="93" t="s">
        <v>233</v>
      </c>
      <c r="C75" s="94"/>
      <c r="D75" s="93" t="s">
        <v>234</v>
      </c>
      <c r="E75" s="95" t="s">
        <v>235</v>
      </c>
      <c r="F75" s="96"/>
      <c r="G75" s="97"/>
      <c r="H75" s="98"/>
      <c r="I75" s="53"/>
      <c r="J75" s="53"/>
      <c r="K75" s="53"/>
      <c r="L75" s="53"/>
      <c r="M75" s="53"/>
      <c r="N75" s="53"/>
      <c r="O75" s="33"/>
      <c r="P75" s="33"/>
      <c r="Q75" s="33"/>
      <c r="R75" s="34"/>
      <c r="S75" s="34"/>
      <c r="T75" s="34"/>
      <c r="U75" s="34"/>
      <c r="V75" s="34"/>
      <c r="W75" s="34"/>
      <c r="X75" s="33"/>
      <c r="Y75" s="2"/>
      <c r="Z75" s="2"/>
      <c r="AA75" s="2"/>
      <c r="AB75" s="1"/>
      <c r="AC75" s="1"/>
    </row>
    <row r="76" spans="1:29">
      <c r="A76" s="99"/>
      <c r="B76" s="100" t="s">
        <v>236</v>
      </c>
      <c r="C76" s="97"/>
      <c r="D76" s="101">
        <v>24</v>
      </c>
      <c r="E76" s="102">
        <v>33878</v>
      </c>
      <c r="F76" s="103"/>
      <c r="G76" s="104"/>
      <c r="H76" s="105"/>
      <c r="I76" s="53"/>
      <c r="J76" s="53"/>
      <c r="K76" s="53"/>
      <c r="L76" s="53"/>
      <c r="M76" s="53"/>
      <c r="N76" s="53"/>
      <c r="O76" s="33"/>
      <c r="P76" s="33"/>
      <c r="Q76" s="33"/>
      <c r="R76" s="34"/>
      <c r="S76" s="34"/>
      <c r="T76" s="34"/>
      <c r="U76" s="34"/>
      <c r="V76" s="34"/>
      <c r="W76" s="34"/>
      <c r="X76" s="33"/>
      <c r="Y76" s="2"/>
      <c r="Z76" s="2"/>
      <c r="AA76" s="2"/>
      <c r="AB76" s="1"/>
      <c r="AC76" s="1"/>
    </row>
    <row r="77" spans="1:29">
      <c r="A77" s="99"/>
      <c r="B77" s="106" t="s">
        <v>237</v>
      </c>
      <c r="C77" s="104"/>
      <c r="D77" s="107">
        <v>24</v>
      </c>
      <c r="E77" s="102">
        <v>33878</v>
      </c>
      <c r="F77" s="103"/>
      <c r="G77" s="104"/>
      <c r="H77" s="105"/>
      <c r="I77" s="53"/>
      <c r="J77" s="53"/>
      <c r="K77" s="53"/>
      <c r="L77" s="53"/>
      <c r="M77" s="53"/>
      <c r="N77" s="53"/>
      <c r="O77" s="33"/>
      <c r="P77" s="33"/>
      <c r="Q77" s="33"/>
      <c r="R77" s="34"/>
      <c r="S77" s="34"/>
      <c r="T77" s="34"/>
      <c r="U77" s="34"/>
      <c r="V77" s="34"/>
      <c r="W77" s="34"/>
      <c r="X77" s="33"/>
      <c r="Y77" s="2"/>
      <c r="Z77" s="2"/>
      <c r="AA77" s="2"/>
      <c r="AB77" s="1"/>
      <c r="AC77" s="1"/>
    </row>
    <row r="78" spans="1:29">
      <c r="A78" s="99"/>
      <c r="B78" s="106" t="s">
        <v>238</v>
      </c>
      <c r="C78" s="104"/>
      <c r="D78" s="107">
        <v>27</v>
      </c>
      <c r="E78" s="102">
        <v>33878</v>
      </c>
      <c r="F78" s="103"/>
      <c r="G78" s="104"/>
      <c r="H78" s="105"/>
      <c r="I78" s="53"/>
      <c r="J78" s="53"/>
      <c r="K78" s="53"/>
      <c r="L78" s="53"/>
      <c r="M78" s="53"/>
      <c r="N78" s="53"/>
      <c r="O78" s="33"/>
      <c r="P78" s="33"/>
      <c r="Q78" s="33"/>
      <c r="R78" s="34"/>
      <c r="S78" s="34"/>
      <c r="T78" s="34"/>
      <c r="U78" s="34"/>
      <c r="V78" s="34"/>
      <c r="W78" s="34"/>
      <c r="X78" s="33"/>
      <c r="Y78" s="2"/>
      <c r="Z78" s="2"/>
      <c r="AA78" s="2"/>
      <c r="AB78" s="1"/>
      <c r="AC78" s="1"/>
    </row>
    <row r="79" spans="1:29">
      <c r="A79" s="99"/>
      <c r="B79" s="106" t="s">
        <v>239</v>
      </c>
      <c r="C79" s="104"/>
      <c r="D79" s="107">
        <v>22</v>
      </c>
      <c r="E79" s="102">
        <v>35612</v>
      </c>
      <c r="F79" s="103"/>
      <c r="G79" s="104"/>
      <c r="H79" s="105"/>
      <c r="I79" s="53"/>
      <c r="J79" s="53"/>
      <c r="K79" s="53"/>
      <c r="L79" s="53"/>
      <c r="M79" s="53"/>
      <c r="N79" s="53"/>
      <c r="O79" s="33"/>
      <c r="P79" s="33"/>
      <c r="Q79" s="33"/>
      <c r="R79" s="34"/>
      <c r="S79" s="34"/>
      <c r="T79" s="34"/>
      <c r="U79" s="34"/>
      <c r="V79" s="34"/>
      <c r="W79" s="34"/>
      <c r="X79" s="33"/>
      <c r="Y79" s="2"/>
      <c r="Z79" s="2"/>
      <c r="AA79" s="2"/>
      <c r="AB79" s="1"/>
      <c r="AC79" s="1"/>
    </row>
    <row r="80" spans="1:29">
      <c r="A80" s="99"/>
      <c r="B80" s="106" t="s">
        <v>240</v>
      </c>
      <c r="C80" s="104"/>
      <c r="D80" s="107">
        <v>21</v>
      </c>
      <c r="E80" s="102">
        <v>35612</v>
      </c>
      <c r="F80" s="103"/>
      <c r="G80" s="104"/>
      <c r="H80" s="105"/>
      <c r="I80" s="53"/>
      <c r="J80" s="53"/>
      <c r="K80" s="53"/>
      <c r="L80" s="53"/>
      <c r="M80" s="53"/>
      <c r="N80" s="53"/>
      <c r="O80" s="33"/>
      <c r="P80" s="33"/>
      <c r="Q80" s="33"/>
      <c r="R80" s="34"/>
      <c r="S80" s="34"/>
      <c r="T80" s="34"/>
      <c r="U80" s="34"/>
      <c r="V80" s="34"/>
      <c r="W80" s="34"/>
      <c r="X80" s="33"/>
      <c r="Y80" s="2"/>
      <c r="Z80" s="2"/>
      <c r="AA80" s="2"/>
      <c r="AB80" s="1"/>
      <c r="AC80" s="1"/>
    </row>
    <row r="81" spans="1:29">
      <c r="A81" s="99"/>
      <c r="B81" s="106" t="s">
        <v>241</v>
      </c>
      <c r="C81" s="104"/>
      <c r="D81" s="107"/>
      <c r="E81" s="102"/>
      <c r="F81" s="103"/>
      <c r="G81" s="104"/>
      <c r="H81" s="105"/>
      <c r="I81" s="53"/>
      <c r="J81" s="53"/>
      <c r="K81" s="53"/>
      <c r="L81" s="53"/>
      <c r="M81" s="53"/>
      <c r="N81" s="53"/>
      <c r="O81" s="33"/>
      <c r="P81" s="33"/>
      <c r="Q81" s="33"/>
      <c r="R81" s="34"/>
      <c r="S81" s="34"/>
      <c r="T81" s="34"/>
      <c r="U81" s="34"/>
      <c r="V81" s="34"/>
      <c r="W81" s="34"/>
      <c r="X81" s="33"/>
      <c r="Y81" s="2"/>
      <c r="Z81" s="2"/>
      <c r="AA81" s="2"/>
      <c r="AB81" s="1"/>
      <c r="AC81" s="1"/>
    </row>
    <row r="82" spans="1:29">
      <c r="A82" s="99"/>
      <c r="B82" s="106" t="s">
        <v>242</v>
      </c>
      <c r="C82" s="104"/>
      <c r="D82" s="107"/>
      <c r="E82" s="102"/>
      <c r="F82" s="103"/>
      <c r="G82" s="104"/>
      <c r="H82" s="105"/>
      <c r="I82" s="53"/>
      <c r="J82" s="53"/>
      <c r="K82" s="53"/>
      <c r="L82" s="53"/>
      <c r="M82" s="53"/>
      <c r="N82" s="53"/>
      <c r="O82" s="33"/>
      <c r="P82" s="33"/>
      <c r="Q82" s="33"/>
      <c r="R82" s="34"/>
      <c r="S82" s="34"/>
      <c r="T82" s="34"/>
      <c r="U82" s="34"/>
      <c r="V82" s="34"/>
      <c r="W82" s="34"/>
      <c r="X82" s="33"/>
      <c r="Y82" s="2"/>
      <c r="Z82" s="2"/>
      <c r="AA82" s="2"/>
      <c r="AB82" s="1"/>
      <c r="AC82" s="1"/>
    </row>
    <row r="83" spans="1:29">
      <c r="A83" s="99"/>
      <c r="B83" s="106" t="s">
        <v>243</v>
      </c>
      <c r="C83" s="104"/>
      <c r="D83" s="107"/>
      <c r="E83" s="102"/>
      <c r="F83" s="103"/>
      <c r="G83" s="104"/>
      <c r="H83" s="105"/>
      <c r="I83" s="53"/>
      <c r="J83" s="53"/>
      <c r="K83" s="53"/>
      <c r="L83" s="53"/>
      <c r="M83" s="53"/>
      <c r="N83" s="53"/>
      <c r="O83" s="33"/>
      <c r="P83" s="33"/>
      <c r="Q83" s="33"/>
      <c r="R83" s="34"/>
      <c r="S83" s="34"/>
      <c r="T83" s="34"/>
      <c r="U83" s="34"/>
      <c r="V83" s="34"/>
      <c r="W83" s="34"/>
      <c r="X83" s="33"/>
      <c r="Y83" s="2"/>
      <c r="Z83" s="2"/>
      <c r="AA83" s="2"/>
      <c r="AB83" s="1"/>
      <c r="AC83" s="1"/>
    </row>
    <row r="84" spans="1:29">
      <c r="A84" s="99"/>
      <c r="B84" s="106" t="s">
        <v>244</v>
      </c>
      <c r="C84" s="104"/>
      <c r="D84" s="107"/>
      <c r="E84" s="102"/>
      <c r="F84" s="103"/>
      <c r="G84" s="104"/>
      <c r="H84" s="105"/>
      <c r="I84" s="53"/>
      <c r="J84" s="53"/>
      <c r="K84" s="53"/>
      <c r="L84" s="53"/>
      <c r="M84" s="53"/>
      <c r="N84" s="53"/>
      <c r="O84" s="33"/>
      <c r="P84" s="33"/>
      <c r="Q84" s="33"/>
      <c r="R84" s="34"/>
      <c r="S84" s="34"/>
      <c r="T84" s="34"/>
      <c r="U84" s="34"/>
      <c r="V84" s="34"/>
      <c r="W84" s="34"/>
      <c r="X84" s="33"/>
      <c r="Y84" s="2"/>
      <c r="Z84" s="2"/>
      <c r="AA84" s="2"/>
      <c r="AB84" s="1"/>
      <c r="AC84" s="1"/>
    </row>
    <row r="85" spans="1:29">
      <c r="A85" s="99"/>
      <c r="B85" s="106" t="s">
        <v>245</v>
      </c>
      <c r="C85" s="104"/>
      <c r="D85" s="108">
        <v>2</v>
      </c>
      <c r="E85" s="109">
        <v>35612</v>
      </c>
      <c r="F85" s="103"/>
      <c r="G85" s="104"/>
      <c r="H85" s="105"/>
      <c r="I85" s="53"/>
      <c r="J85" s="53"/>
      <c r="K85" s="53"/>
      <c r="L85" s="53"/>
      <c r="M85" s="53"/>
      <c r="N85" s="53"/>
      <c r="O85" s="33"/>
      <c r="P85" s="33"/>
      <c r="Q85" s="33"/>
      <c r="R85" s="34"/>
      <c r="S85" s="34"/>
      <c r="T85" s="34"/>
      <c r="U85" s="34"/>
      <c r="V85" s="34"/>
      <c r="W85" s="34"/>
      <c r="X85" s="33"/>
      <c r="Y85" s="2"/>
      <c r="Z85" s="2"/>
      <c r="AA85" s="2"/>
      <c r="AB85" s="1"/>
      <c r="AC85" s="1"/>
    </row>
    <row r="86" spans="1:29">
      <c r="A86" s="110"/>
      <c r="B86" s="111"/>
      <c r="C86" s="112"/>
      <c r="D86" s="113"/>
      <c r="E86" s="114"/>
      <c r="F86" s="115"/>
      <c r="G86" s="116"/>
      <c r="H86" s="117"/>
      <c r="I86" s="53"/>
      <c r="J86" s="53"/>
      <c r="K86" s="53"/>
      <c r="L86" s="53"/>
      <c r="M86" s="53"/>
      <c r="N86" s="53"/>
      <c r="O86" s="33"/>
      <c r="P86" s="33"/>
      <c r="Q86" s="33"/>
      <c r="R86" s="34"/>
      <c r="S86" s="34"/>
      <c r="T86" s="34"/>
      <c r="U86" s="34"/>
      <c r="V86" s="34"/>
      <c r="W86" s="34"/>
      <c r="X86" s="34"/>
      <c r="Y86" s="2"/>
      <c r="Z86" s="2"/>
      <c r="AA86" s="2"/>
      <c r="AB86" s="1"/>
      <c r="AC86" s="1"/>
    </row>
    <row r="87" spans="1:29">
      <c r="A87" s="57"/>
      <c r="B87" s="87"/>
      <c r="C87" s="83"/>
      <c r="D87" s="118"/>
      <c r="E87" s="119"/>
      <c r="F87" s="83"/>
      <c r="G87" s="87"/>
      <c r="H87" s="56"/>
      <c r="I87" s="53"/>
      <c r="J87" s="53"/>
      <c r="K87" s="53"/>
      <c r="L87" s="53"/>
      <c r="M87" s="53"/>
      <c r="N87" s="53"/>
      <c r="O87" s="33"/>
      <c r="P87" s="33"/>
      <c r="Q87" s="33"/>
      <c r="R87" s="34"/>
      <c r="S87" s="34"/>
      <c r="T87" s="34"/>
      <c r="U87" s="34"/>
      <c r="V87" s="34"/>
      <c r="W87" s="34"/>
      <c r="X87" s="34"/>
      <c r="Y87" s="2"/>
      <c r="Z87" s="2"/>
      <c r="AA87" s="2"/>
      <c r="AB87" s="1"/>
      <c r="AC87" s="1"/>
    </row>
    <row r="88" spans="1:29">
      <c r="A88" s="86" t="s">
        <v>246</v>
      </c>
      <c r="B88" s="87"/>
      <c r="C88" s="87"/>
      <c r="D88" s="87"/>
      <c r="E88" s="87"/>
      <c r="F88" s="87"/>
      <c r="G88" s="87"/>
      <c r="H88" s="60"/>
      <c r="I88" s="53"/>
      <c r="J88" s="53"/>
      <c r="K88" s="53"/>
      <c r="L88" s="53"/>
      <c r="M88" s="53"/>
      <c r="N88" s="53"/>
      <c r="O88" s="33"/>
      <c r="P88" s="33"/>
      <c r="Q88" s="33"/>
      <c r="R88" s="34"/>
      <c r="S88" s="34"/>
      <c r="T88" s="34"/>
      <c r="U88" s="34"/>
      <c r="V88" s="34"/>
      <c r="W88" s="34"/>
      <c r="X88" s="34"/>
      <c r="Y88" s="2"/>
      <c r="Z88" s="2"/>
      <c r="AA88" s="2"/>
      <c r="AB88" s="1"/>
      <c r="AC88" s="1"/>
    </row>
    <row r="89" spans="1:29">
      <c r="A89" s="86"/>
      <c r="B89" s="87"/>
      <c r="C89" s="87"/>
      <c r="D89" s="87"/>
      <c r="E89" s="87"/>
      <c r="F89" s="87"/>
      <c r="G89" s="87"/>
      <c r="H89" s="60"/>
      <c r="I89" s="53"/>
      <c r="J89" s="53"/>
      <c r="K89" s="53"/>
      <c r="L89" s="53"/>
      <c r="M89" s="53"/>
      <c r="N89" s="53"/>
      <c r="O89" s="33"/>
      <c r="P89" s="33"/>
      <c r="Q89" s="33"/>
      <c r="R89" s="34"/>
      <c r="S89" s="34"/>
      <c r="T89" s="34"/>
      <c r="U89" s="34"/>
      <c r="V89" s="34"/>
      <c r="W89" s="34"/>
      <c r="X89" s="34"/>
      <c r="Y89" s="2"/>
      <c r="Z89" s="2"/>
      <c r="AA89" s="2"/>
      <c r="AB89" s="1"/>
      <c r="AC89" s="1"/>
    </row>
    <row r="90" spans="1:29" ht="25.5">
      <c r="A90" s="64"/>
      <c r="B90" s="87" t="s">
        <v>247</v>
      </c>
      <c r="C90" s="87"/>
      <c r="D90" s="87" t="s">
        <v>248</v>
      </c>
      <c r="E90" s="120" t="s">
        <v>249</v>
      </c>
      <c r="F90" s="121" t="s">
        <v>250</v>
      </c>
      <c r="G90" s="122"/>
      <c r="H90" s="59"/>
      <c r="I90" s="53"/>
      <c r="J90" s="53"/>
      <c r="K90" s="53"/>
      <c r="L90" s="53"/>
      <c r="M90" s="53"/>
      <c r="N90" s="53"/>
      <c r="O90" s="33"/>
      <c r="P90" s="33"/>
      <c r="Q90" s="33"/>
      <c r="R90" s="34"/>
      <c r="S90" s="34"/>
      <c r="T90" s="34"/>
      <c r="U90" s="34"/>
      <c r="V90" s="34"/>
      <c r="W90" s="34"/>
      <c r="X90" s="34"/>
      <c r="Y90" s="2"/>
      <c r="Z90" s="2"/>
      <c r="AA90" s="2"/>
      <c r="AB90" s="1"/>
      <c r="AC90" s="1"/>
    </row>
    <row r="91" spans="1:29">
      <c r="A91" s="123"/>
      <c r="B91" s="124" t="s">
        <v>251</v>
      </c>
      <c r="C91" s="125"/>
      <c r="D91" s="101">
        <v>5.5E-2</v>
      </c>
      <c r="E91" s="126">
        <v>35612</v>
      </c>
      <c r="F91" s="127" t="s">
        <v>275</v>
      </c>
      <c r="G91" s="127"/>
      <c r="H91" s="128"/>
      <c r="I91" s="53"/>
      <c r="J91" s="53"/>
      <c r="K91" s="53"/>
      <c r="L91" s="53"/>
      <c r="M91" s="53"/>
      <c r="N91" s="53"/>
      <c r="O91" s="33"/>
      <c r="P91" s="33"/>
      <c r="Q91" s="33"/>
      <c r="R91" s="34"/>
      <c r="S91" s="34"/>
      <c r="T91" s="34"/>
      <c r="U91" s="34"/>
      <c r="V91" s="34"/>
      <c r="W91" s="34"/>
      <c r="X91" s="34"/>
      <c r="Y91" s="2"/>
      <c r="Z91" s="2"/>
      <c r="AA91" s="2"/>
      <c r="AB91" s="1"/>
      <c r="AC91" s="1"/>
    </row>
    <row r="92" spans="1:29">
      <c r="A92" s="123"/>
      <c r="B92" s="129" t="s">
        <v>252</v>
      </c>
      <c r="C92" s="130"/>
      <c r="D92" s="131"/>
      <c r="E92" s="132"/>
      <c r="F92" s="133"/>
      <c r="G92" s="133"/>
      <c r="H92" s="134"/>
      <c r="I92" s="53"/>
      <c r="J92" s="53"/>
      <c r="K92" s="53"/>
      <c r="L92" s="53"/>
      <c r="M92" s="53"/>
      <c r="N92" s="53"/>
      <c r="O92" s="33"/>
      <c r="P92" s="33"/>
      <c r="Q92" s="33"/>
      <c r="R92" s="34"/>
      <c r="S92" s="34"/>
      <c r="T92" s="34"/>
      <c r="U92" s="34"/>
      <c r="V92" s="34"/>
      <c r="W92" s="34"/>
      <c r="X92" s="33"/>
      <c r="Y92" s="2"/>
      <c r="Z92" s="2"/>
      <c r="AA92" s="2"/>
      <c r="AB92" s="1"/>
      <c r="AC92" s="1"/>
    </row>
    <row r="93" spans="1:29" ht="63.75">
      <c r="A93" s="123"/>
      <c r="B93" s="135" t="s">
        <v>253</v>
      </c>
      <c r="C93" s="130"/>
      <c r="D93" s="107"/>
      <c r="E93" s="132"/>
      <c r="F93" s="133"/>
      <c r="G93" s="133"/>
      <c r="H93" s="134"/>
      <c r="I93" s="53"/>
      <c r="J93" s="53"/>
      <c r="K93" s="53"/>
      <c r="L93" s="53"/>
      <c r="M93" s="53"/>
      <c r="N93" s="5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1"/>
      <c r="Z93" s="1"/>
      <c r="AA93" s="1"/>
      <c r="AB93" s="1"/>
      <c r="AC93" s="1"/>
    </row>
    <row r="94" spans="1:29">
      <c r="A94" s="136"/>
      <c r="B94" s="137" t="s">
        <v>254</v>
      </c>
      <c r="C94" s="138"/>
      <c r="D94" s="108">
        <v>0.75</v>
      </c>
      <c r="E94" s="109">
        <v>34881</v>
      </c>
      <c r="F94" s="139" t="s">
        <v>276</v>
      </c>
      <c r="G94" s="139"/>
      <c r="H94" s="66"/>
      <c r="I94" s="53"/>
      <c r="J94" s="53"/>
      <c r="K94" s="53"/>
      <c r="L94" s="53"/>
      <c r="M94" s="53"/>
      <c r="N94" s="5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1"/>
      <c r="Z94" s="1"/>
      <c r="AA94" s="1"/>
      <c r="AB94" s="1"/>
      <c r="AC94" s="1"/>
    </row>
    <row r="95" spans="1:29">
      <c r="A95" s="54"/>
      <c r="B95" s="87"/>
      <c r="C95" s="118"/>
      <c r="D95" s="118"/>
      <c r="E95" s="118"/>
      <c r="F95" s="83"/>
      <c r="G95" s="87"/>
      <c r="H95" s="140"/>
      <c r="I95" s="53"/>
      <c r="J95" s="53"/>
      <c r="K95" s="53"/>
      <c r="L95" s="53"/>
      <c r="M95" s="53"/>
      <c r="N95" s="5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1"/>
      <c r="Z95" s="1"/>
      <c r="AA95" s="1"/>
      <c r="AB95" s="1"/>
      <c r="AC95" s="1"/>
    </row>
    <row r="96" spans="1:29">
      <c r="A96" s="57"/>
      <c r="B96" s="87"/>
      <c r="C96" s="87"/>
      <c r="D96" s="118"/>
      <c r="E96" s="87"/>
      <c r="F96" s="118"/>
      <c r="G96" s="87"/>
      <c r="H96" s="60"/>
      <c r="I96" s="53"/>
      <c r="J96" s="53"/>
      <c r="K96" s="53"/>
      <c r="L96" s="53"/>
      <c r="M96" s="53"/>
      <c r="N96" s="5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1"/>
      <c r="Z96" s="1"/>
      <c r="AA96" s="1"/>
      <c r="AB96" s="1"/>
      <c r="AC96" s="1"/>
    </row>
    <row r="97" spans="1:29">
      <c r="A97" s="86" t="s">
        <v>256</v>
      </c>
      <c r="B97" s="87"/>
      <c r="C97" s="87"/>
      <c r="D97" s="87"/>
      <c r="E97" s="87"/>
      <c r="F97" s="87"/>
      <c r="G97" s="87"/>
      <c r="H97" s="60"/>
      <c r="I97" s="53"/>
      <c r="J97" s="53"/>
      <c r="K97" s="53"/>
      <c r="L97" s="53"/>
      <c r="M97" s="53"/>
      <c r="N97" s="5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1"/>
      <c r="Z97" s="1"/>
      <c r="AA97" s="1"/>
      <c r="AB97" s="1"/>
      <c r="AC97" s="1"/>
    </row>
    <row r="98" spans="1:29">
      <c r="A98" s="141"/>
      <c r="B98" s="118"/>
      <c r="C98" s="118"/>
      <c r="D98" s="118"/>
      <c r="E98" s="118"/>
      <c r="F98" s="118"/>
      <c r="G98" s="118"/>
      <c r="H98" s="60"/>
      <c r="I98" s="53"/>
      <c r="J98" s="53"/>
      <c r="K98" s="53"/>
      <c r="L98" s="53"/>
      <c r="M98" s="53"/>
      <c r="N98" s="5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1"/>
      <c r="Z98" s="1"/>
      <c r="AA98" s="1"/>
      <c r="AB98" s="1"/>
      <c r="AC98" s="1"/>
    </row>
    <row r="99" spans="1:29">
      <c r="A99" s="141"/>
      <c r="B99" s="87"/>
      <c r="C99" s="87"/>
      <c r="D99" s="87"/>
      <c r="E99" s="87"/>
      <c r="F99" s="142" t="s">
        <v>0</v>
      </c>
      <c r="G99" s="143" t="s">
        <v>257</v>
      </c>
      <c r="H99" s="144"/>
      <c r="I99" s="53"/>
      <c r="J99" s="53"/>
      <c r="K99" s="53"/>
      <c r="L99" s="53"/>
      <c r="M99" s="53"/>
      <c r="N99" s="5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1"/>
      <c r="Z99" s="1"/>
      <c r="AA99" s="1"/>
      <c r="AB99" s="1"/>
      <c r="AC99" s="1"/>
    </row>
    <row r="100" spans="1:29">
      <c r="A100" s="53"/>
      <c r="B100" s="87"/>
      <c r="C100" s="87"/>
      <c r="D100" s="87"/>
      <c r="E100" s="87"/>
      <c r="F100" s="106"/>
      <c r="G100" s="106"/>
      <c r="H100" s="145"/>
      <c r="I100" s="53"/>
      <c r="J100" s="53"/>
      <c r="K100" s="53"/>
      <c r="L100" s="53"/>
      <c r="M100" s="53"/>
      <c r="N100" s="5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1"/>
      <c r="Z100" s="1"/>
      <c r="AA100" s="1"/>
      <c r="AB100" s="1"/>
      <c r="AC100" s="1"/>
    </row>
    <row r="101" spans="1:29">
      <c r="A101" s="86" t="s">
        <v>258</v>
      </c>
      <c r="B101" s="87"/>
      <c r="C101" s="87"/>
      <c r="D101" s="87"/>
      <c r="E101" s="87"/>
      <c r="F101" s="146">
        <f>INTERCALCS!F101</f>
        <v>0</v>
      </c>
      <c r="G101" s="147">
        <f>INTERCALCS!G101</f>
        <v>26419343.740740739</v>
      </c>
      <c r="H101" s="145"/>
      <c r="I101" s="53"/>
      <c r="J101" s="53"/>
      <c r="K101" s="53"/>
      <c r="L101" s="53"/>
      <c r="M101" s="53"/>
      <c r="N101" s="5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1"/>
      <c r="Z101" s="1"/>
      <c r="AA101" s="1"/>
      <c r="AB101" s="1"/>
      <c r="AC101" s="1"/>
    </row>
    <row r="102" spans="1:29">
      <c r="A102" s="86" t="s">
        <v>259</v>
      </c>
      <c r="B102" s="87"/>
      <c r="C102" s="87"/>
      <c r="D102" s="87"/>
      <c r="E102" s="87"/>
      <c r="F102" s="146">
        <f>INTERCALCS!F102</f>
        <v>0</v>
      </c>
      <c r="G102" s="147">
        <f>INTERCALCS!G102</f>
        <v>42742005</v>
      </c>
      <c r="H102" s="145"/>
      <c r="I102" s="53"/>
      <c r="J102" s="53"/>
      <c r="K102" s="53"/>
      <c r="L102" s="53"/>
      <c r="M102" s="53"/>
      <c r="N102" s="5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1"/>
      <c r="Z102" s="1"/>
      <c r="AA102" s="1"/>
      <c r="AB102" s="1"/>
      <c r="AC102" s="1"/>
    </row>
    <row r="103" spans="1:29">
      <c r="A103" s="86" t="s">
        <v>260</v>
      </c>
      <c r="B103" s="87"/>
      <c r="C103" s="87"/>
      <c r="D103" s="87"/>
      <c r="E103" s="87"/>
      <c r="F103" s="146">
        <f>INTERCALCS!F103</f>
        <v>0</v>
      </c>
      <c r="G103" s="147">
        <f>INTERCALCS!G103</f>
        <v>52519063</v>
      </c>
      <c r="H103" s="145"/>
      <c r="I103" s="53"/>
      <c r="J103" s="53"/>
      <c r="K103" s="53"/>
      <c r="L103" s="53"/>
      <c r="M103" s="53"/>
      <c r="N103" s="5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1"/>
      <c r="Z103" s="1"/>
      <c r="AA103" s="1"/>
      <c r="AB103" s="1"/>
      <c r="AC103" s="1"/>
    </row>
    <row r="104" spans="1:29">
      <c r="A104" s="86" t="s">
        <v>261</v>
      </c>
      <c r="B104" s="87"/>
      <c r="C104" s="87"/>
      <c r="D104" s="87"/>
      <c r="E104" s="87"/>
      <c r="F104" s="148">
        <f>F101+F102-F103</f>
        <v>0</v>
      </c>
      <c r="G104" s="148">
        <f>G101+G102-G103</f>
        <v>16642285.740740746</v>
      </c>
      <c r="H104" s="149"/>
      <c r="I104" s="53"/>
      <c r="J104" s="53"/>
      <c r="K104" s="53"/>
      <c r="L104" s="53"/>
      <c r="M104" s="53"/>
      <c r="N104" s="5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1"/>
      <c r="Z104" s="1"/>
      <c r="AA104" s="1"/>
      <c r="AB104" s="1"/>
      <c r="AC104" s="1"/>
    </row>
    <row r="105" spans="1:29">
      <c r="A105" s="86"/>
      <c r="B105" s="87"/>
      <c r="C105" s="87"/>
      <c r="D105" s="87"/>
      <c r="E105" s="87"/>
      <c r="F105" s="87"/>
      <c r="G105" s="87"/>
      <c r="H105" s="60"/>
      <c r="I105" s="53"/>
      <c r="J105" s="53"/>
      <c r="K105" s="53"/>
      <c r="L105" s="53"/>
      <c r="M105" s="53"/>
      <c r="N105" s="5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1"/>
      <c r="Z105" s="1"/>
      <c r="AA105" s="1"/>
      <c r="AB105" s="1"/>
      <c r="AC105" s="2"/>
    </row>
    <row r="106" spans="1:29">
      <c r="A106" s="86" t="s">
        <v>262</v>
      </c>
      <c r="B106" s="87"/>
      <c r="C106" s="87"/>
      <c r="D106" s="87"/>
      <c r="E106" s="87"/>
      <c r="F106" s="87" t="s">
        <v>263</v>
      </c>
      <c r="G106" s="87" t="s">
        <v>264</v>
      </c>
      <c r="H106" s="60"/>
      <c r="I106" s="53"/>
      <c r="J106" s="53"/>
      <c r="K106" s="53"/>
      <c r="L106" s="53"/>
      <c r="M106" s="53"/>
      <c r="N106" s="5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1"/>
      <c r="Z106" s="1"/>
      <c r="AA106" s="1"/>
      <c r="AB106" s="1"/>
      <c r="AC106" s="2"/>
    </row>
    <row r="107" spans="1:29">
      <c r="A107" s="150" t="s">
        <v>265</v>
      </c>
      <c r="B107" s="87"/>
      <c r="C107" s="87"/>
      <c r="D107" s="87"/>
      <c r="E107" s="87"/>
      <c r="F107" s="151">
        <f>INTERCALCS!F107</f>
        <v>41334</v>
      </c>
      <c r="G107" s="151">
        <f>INTERCALCS!G107</f>
        <v>41364</v>
      </c>
      <c r="H107" s="152"/>
      <c r="I107" s="53"/>
      <c r="J107" s="53"/>
      <c r="K107" s="53"/>
      <c r="L107" s="53"/>
      <c r="M107" s="53"/>
      <c r="N107" s="5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1"/>
      <c r="Z107" s="1"/>
      <c r="AA107" s="1"/>
      <c r="AB107" s="1"/>
      <c r="AC107" s="2"/>
    </row>
    <row r="108" spans="1:29">
      <c r="A108" s="153"/>
      <c r="B108" s="90"/>
      <c r="C108" s="90"/>
      <c r="D108" s="90"/>
      <c r="E108" s="90"/>
      <c r="F108" s="154"/>
      <c r="G108" s="85"/>
      <c r="H108" s="66"/>
      <c r="I108" s="53"/>
      <c r="J108" s="53"/>
      <c r="K108" s="53"/>
      <c r="L108" s="53"/>
      <c r="M108" s="53"/>
      <c r="N108" s="5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1"/>
      <c r="Z108" s="1"/>
      <c r="AA108" s="1"/>
      <c r="AB108" s="1"/>
      <c r="AC108" s="2"/>
    </row>
    <row r="109" spans="1:29">
      <c r="A109" s="86"/>
      <c r="B109" s="87"/>
      <c r="C109" s="87"/>
      <c r="D109" s="87"/>
      <c r="E109" s="87"/>
      <c r="F109" s="87"/>
      <c r="G109" s="85"/>
      <c r="H109" s="56"/>
      <c r="I109" s="53"/>
      <c r="J109" s="53"/>
      <c r="K109" s="53"/>
      <c r="L109" s="53"/>
      <c r="M109" s="53"/>
      <c r="N109" s="5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1"/>
      <c r="Z109" s="1"/>
      <c r="AA109" s="1"/>
      <c r="AB109" s="1"/>
      <c r="AC109" s="2"/>
    </row>
    <row r="110" spans="1:29">
      <c r="A110" s="86" t="s">
        <v>266</v>
      </c>
      <c r="B110" s="87"/>
      <c r="C110" s="87"/>
      <c r="D110" s="87"/>
      <c r="E110" s="87"/>
      <c r="F110" s="87"/>
      <c r="G110" s="87"/>
      <c r="H110" s="60"/>
      <c r="I110" s="53"/>
      <c r="J110" s="53"/>
      <c r="K110" s="53"/>
      <c r="L110" s="53"/>
      <c r="M110" s="53"/>
      <c r="N110" s="5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1"/>
      <c r="Z110" s="1"/>
      <c r="AA110" s="1"/>
      <c r="AB110" s="1"/>
      <c r="AC110" s="2"/>
    </row>
    <row r="111" spans="1:29">
      <c r="A111" s="86"/>
      <c r="B111" s="87"/>
      <c r="C111" s="87"/>
      <c r="D111" s="87"/>
      <c r="E111" s="87"/>
      <c r="F111" s="87"/>
      <c r="G111" s="87"/>
      <c r="H111" s="60"/>
      <c r="I111" s="53"/>
      <c r="J111" s="53"/>
      <c r="K111" s="53"/>
      <c r="L111" s="53"/>
      <c r="M111" s="53"/>
      <c r="N111" s="5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1"/>
      <c r="Z111" s="1"/>
      <c r="AA111" s="1"/>
      <c r="AB111" s="1"/>
      <c r="AC111" s="2"/>
    </row>
    <row r="112" spans="1:29">
      <c r="A112" s="86" t="s">
        <v>267</v>
      </c>
      <c r="B112" s="87"/>
      <c r="C112" s="87"/>
      <c r="D112" s="87"/>
      <c r="E112" s="87"/>
      <c r="F112" s="87"/>
      <c r="G112" s="87"/>
      <c r="H112" s="60"/>
      <c r="I112" s="53"/>
      <c r="J112" s="53"/>
      <c r="K112" s="53"/>
      <c r="L112" s="53"/>
      <c r="M112" s="53"/>
      <c r="N112" s="5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1"/>
      <c r="Z112" s="1"/>
      <c r="AA112" s="1"/>
      <c r="AB112" s="1"/>
      <c r="AC112" s="2"/>
    </row>
    <row r="113" spans="1:29">
      <c r="A113" s="150" t="s">
        <v>268</v>
      </c>
      <c r="B113" s="87"/>
      <c r="C113" s="87"/>
      <c r="D113" s="87"/>
      <c r="E113" s="87"/>
      <c r="F113" s="87"/>
      <c r="G113" s="87"/>
      <c r="H113" s="60"/>
      <c r="I113" s="53"/>
      <c r="J113" s="53"/>
      <c r="K113" s="53"/>
      <c r="L113" s="53"/>
      <c r="M113" s="53"/>
      <c r="N113" s="5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1"/>
      <c r="Z113" s="1"/>
      <c r="AA113" s="1"/>
      <c r="AB113" s="1"/>
      <c r="AC113" s="2"/>
    </row>
    <row r="114" spans="1:29">
      <c r="A114" s="86"/>
      <c r="B114" s="87"/>
      <c r="C114" s="87"/>
      <c r="D114" s="87"/>
      <c r="E114" s="87"/>
      <c r="F114" s="87"/>
      <c r="G114" s="87"/>
      <c r="H114" s="60"/>
      <c r="I114" s="53"/>
      <c r="J114" s="53"/>
      <c r="K114" s="53"/>
      <c r="L114" s="53"/>
      <c r="M114" s="53"/>
      <c r="N114" s="5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1"/>
      <c r="Z114" s="1"/>
      <c r="AA114" s="1"/>
      <c r="AB114" s="1"/>
      <c r="AC114" s="1"/>
    </row>
    <row r="115" spans="1:29" ht="25.5">
      <c r="A115" s="86"/>
      <c r="B115" s="155" t="s">
        <v>269</v>
      </c>
      <c r="C115" s="155"/>
      <c r="D115" s="156" t="s">
        <v>160</v>
      </c>
      <c r="E115" s="155" t="s">
        <v>270</v>
      </c>
      <c r="F115" s="155"/>
      <c r="G115" s="155"/>
      <c r="H115" s="60"/>
      <c r="I115" s="53"/>
      <c r="J115" s="53"/>
      <c r="K115" s="53"/>
      <c r="L115" s="53"/>
      <c r="M115" s="53"/>
      <c r="N115" s="5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1"/>
      <c r="Z115" s="1"/>
      <c r="AA115" s="1"/>
      <c r="AB115" s="1"/>
      <c r="AC115" s="1"/>
    </row>
    <row r="116" spans="1:29">
      <c r="A116" s="144"/>
      <c r="B116" s="86"/>
      <c r="C116" s="157"/>
      <c r="D116" s="158"/>
      <c r="E116" s="159"/>
      <c r="F116" s="104"/>
      <c r="G116" s="160"/>
      <c r="H116" s="98"/>
      <c r="I116" s="53"/>
      <c r="J116" s="53"/>
      <c r="K116" s="53"/>
      <c r="L116" s="53"/>
      <c r="M116" s="53"/>
      <c r="N116" s="5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1"/>
      <c r="Z116" s="1"/>
      <c r="AA116" s="1"/>
      <c r="AB116" s="1"/>
      <c r="AC116" s="1"/>
    </row>
    <row r="117" spans="1:29">
      <c r="A117" s="161"/>
      <c r="B117" s="86" t="s">
        <v>271</v>
      </c>
      <c r="C117" s="157"/>
      <c r="D117" s="147"/>
      <c r="E117" s="162"/>
      <c r="F117" s="130"/>
      <c r="G117" s="160"/>
      <c r="H117" s="105"/>
      <c r="I117" s="53"/>
      <c r="J117" s="53"/>
      <c r="K117" s="53"/>
      <c r="L117" s="53"/>
      <c r="M117" s="53"/>
      <c r="N117" s="5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1"/>
      <c r="Z117" s="1"/>
      <c r="AA117" s="1"/>
      <c r="AB117" s="1"/>
      <c r="AC117" s="1"/>
    </row>
    <row r="118" spans="1:29">
      <c r="A118" s="161"/>
      <c r="B118" s="86" t="s">
        <v>272</v>
      </c>
      <c r="C118" s="157"/>
      <c r="D118" s="147">
        <f>INTERCALCS!D118</f>
        <v>17080479.360112771</v>
      </c>
      <c r="E118" s="162">
        <f>INTERCALCS!E118</f>
        <v>0.19378270804157144</v>
      </c>
      <c r="F118" s="130"/>
      <c r="G118" s="160"/>
      <c r="H118" s="105"/>
      <c r="I118" s="53"/>
      <c r="J118" s="53"/>
      <c r="K118" s="53"/>
      <c r="L118" s="53"/>
      <c r="M118" s="53"/>
      <c r="N118" s="5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1"/>
      <c r="Z118" s="1"/>
      <c r="AA118" s="1"/>
      <c r="AB118" s="1"/>
      <c r="AC118" s="1"/>
    </row>
    <row r="119" spans="1:29">
      <c r="A119" s="163"/>
      <c r="B119" s="89" t="s">
        <v>273</v>
      </c>
      <c r="C119" s="164"/>
      <c r="D119" s="165">
        <f>INTERCALCS!D119</f>
        <v>71061953.639887229</v>
      </c>
      <c r="E119" s="166">
        <f>INTERCALCS!E119</f>
        <v>0.80621729195842851</v>
      </c>
      <c r="F119" s="138"/>
      <c r="G119" s="160"/>
      <c r="H119" s="117"/>
      <c r="I119" s="53"/>
      <c r="J119" s="53"/>
      <c r="K119" s="53"/>
      <c r="L119" s="53"/>
      <c r="M119" s="53"/>
      <c r="N119" s="5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1"/>
      <c r="Z119" s="1"/>
      <c r="AA119" s="1"/>
      <c r="AB119" s="1"/>
      <c r="AC119" s="1"/>
    </row>
    <row r="120" spans="1:29">
      <c r="A120" s="86"/>
      <c r="B120" s="87"/>
      <c r="C120" s="87"/>
      <c r="D120" s="87"/>
      <c r="E120" s="87"/>
      <c r="F120" s="87"/>
      <c r="G120" s="85"/>
      <c r="H120" s="56"/>
      <c r="I120" s="53"/>
      <c r="J120" s="53"/>
      <c r="K120" s="53"/>
      <c r="L120" s="53"/>
      <c r="M120" s="53"/>
      <c r="N120" s="5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1"/>
      <c r="Z120" s="1"/>
      <c r="AA120" s="1"/>
      <c r="AB120" s="1"/>
      <c r="AC120" s="1"/>
    </row>
    <row r="121" spans="1:29">
      <c r="A121" s="86" t="s">
        <v>274</v>
      </c>
      <c r="B121" s="118"/>
      <c r="C121" s="83"/>
      <c r="D121" s="83"/>
      <c r="E121" s="83"/>
      <c r="F121" s="83"/>
      <c r="G121" s="83"/>
      <c r="H121" s="60"/>
      <c r="I121" s="53"/>
      <c r="J121" s="53"/>
      <c r="K121" s="53"/>
      <c r="L121" s="53"/>
      <c r="M121" s="53"/>
      <c r="N121" s="5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1"/>
      <c r="Z121" s="1"/>
      <c r="AA121" s="1"/>
      <c r="AB121" s="1"/>
      <c r="AC121" s="1"/>
    </row>
    <row r="122" spans="1:29">
      <c r="A122" s="206" t="s">
        <v>293</v>
      </c>
      <c r="B122" s="207"/>
      <c r="C122" s="207"/>
      <c r="D122" s="207"/>
      <c r="E122" s="207"/>
      <c r="F122" s="207"/>
      <c r="G122" s="207"/>
      <c r="H122" s="208"/>
      <c r="I122" s="53"/>
      <c r="J122" s="53"/>
      <c r="K122" s="53"/>
      <c r="L122" s="53"/>
      <c r="M122" s="53"/>
      <c r="N122" s="5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1"/>
      <c r="Z122" s="1"/>
      <c r="AA122" s="1"/>
      <c r="AB122" s="1"/>
      <c r="AC122" s="1"/>
    </row>
    <row r="123" spans="1:29">
      <c r="A123" s="209" t="s">
        <v>294</v>
      </c>
      <c r="B123" s="210"/>
      <c r="C123" s="210"/>
      <c r="D123" s="210"/>
      <c r="E123" s="210"/>
      <c r="F123" s="210"/>
      <c r="G123" s="210"/>
      <c r="H123" s="211"/>
      <c r="I123" s="53"/>
      <c r="J123" s="53"/>
      <c r="K123" s="53"/>
      <c r="L123" s="53"/>
      <c r="M123" s="53"/>
      <c r="N123" s="5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1"/>
      <c r="Z123" s="1"/>
      <c r="AA123" s="1"/>
      <c r="AB123" s="1"/>
      <c r="AC123" s="1"/>
    </row>
    <row r="124" spans="1:29">
      <c r="A124" s="209" t="s">
        <v>284</v>
      </c>
      <c r="B124" s="210"/>
      <c r="C124" s="210"/>
      <c r="D124" s="210"/>
      <c r="E124" s="210"/>
      <c r="F124" s="210"/>
      <c r="G124" s="210"/>
      <c r="H124" s="211"/>
      <c r="I124" s="53"/>
      <c r="J124" s="53"/>
      <c r="K124" s="53"/>
      <c r="L124" s="53"/>
      <c r="M124" s="53"/>
      <c r="N124" s="5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1"/>
      <c r="Z124" s="1"/>
      <c r="AA124" s="1"/>
      <c r="AB124" s="1"/>
      <c r="AC124" s="1"/>
    </row>
    <row r="125" spans="1:29">
      <c r="A125" s="185" t="s">
        <v>285</v>
      </c>
      <c r="B125" s="186"/>
      <c r="C125" s="186"/>
      <c r="D125" s="186"/>
      <c r="E125" s="186"/>
      <c r="F125" s="186"/>
      <c r="G125" s="186"/>
      <c r="H125" s="187"/>
      <c r="I125" s="53"/>
      <c r="J125" s="53"/>
      <c r="K125" s="53"/>
      <c r="L125" s="53"/>
      <c r="M125" s="53"/>
      <c r="N125" s="5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1"/>
      <c r="Z125" s="1"/>
      <c r="AA125" s="1"/>
      <c r="AB125" s="1"/>
      <c r="AC125" s="1"/>
    </row>
    <row r="126" spans="1:29">
      <c r="A126" s="188" t="s">
        <v>286</v>
      </c>
      <c r="B126" s="189"/>
      <c r="C126" s="189"/>
      <c r="D126" s="189"/>
      <c r="E126" s="189"/>
      <c r="F126" s="189"/>
      <c r="G126" s="189"/>
      <c r="H126" s="190"/>
      <c r="I126" s="53"/>
      <c r="J126" s="53"/>
      <c r="K126" s="53"/>
      <c r="L126" s="53"/>
      <c r="M126" s="53"/>
      <c r="N126" s="5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1"/>
      <c r="Z126" s="1"/>
      <c r="AA126" s="1"/>
      <c r="AB126" s="1"/>
      <c r="AC126" s="1"/>
    </row>
    <row r="127" spans="1:29">
      <c r="A127" s="167" t="s">
        <v>228</v>
      </c>
      <c r="B127" s="168"/>
      <c r="C127" s="168"/>
      <c r="D127" s="168">
        <v>2</v>
      </c>
      <c r="E127" s="168"/>
      <c r="F127" s="168"/>
      <c r="G127" s="169"/>
      <c r="H127" s="170"/>
      <c r="I127" s="53"/>
      <c r="J127" s="53"/>
      <c r="K127" s="53"/>
      <c r="L127" s="53"/>
      <c r="M127" s="53"/>
      <c r="N127" s="5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1"/>
      <c r="Z127" s="1"/>
      <c r="AA127" s="1"/>
      <c r="AB127" s="1"/>
      <c r="AC127" s="1"/>
    </row>
    <row r="128" spans="1:29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1"/>
      <c r="Z128" s="1"/>
      <c r="AA128" s="1"/>
      <c r="AB128" s="1"/>
      <c r="AC128" s="1"/>
    </row>
    <row r="129" spans="1: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1"/>
      <c r="Z129" s="1"/>
      <c r="AA129" s="1"/>
      <c r="AB129" s="1"/>
      <c r="AC129" s="1"/>
    </row>
    <row r="130" spans="1:29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1"/>
      <c r="Z130" s="1"/>
      <c r="AA130" s="1"/>
      <c r="AB130" s="1"/>
      <c r="AC130" s="1"/>
    </row>
    <row r="131" spans="1:29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1"/>
      <c r="Z131" s="1"/>
      <c r="AA131" s="1"/>
      <c r="AB131" s="1"/>
      <c r="AC131" s="1"/>
    </row>
    <row r="132" spans="1:29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1"/>
      <c r="Z132" s="1"/>
      <c r="AA132" s="1"/>
      <c r="AB132" s="1"/>
      <c r="AC132" s="1"/>
    </row>
    <row r="133" spans="1:29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1"/>
      <c r="Z133" s="1"/>
      <c r="AA133" s="1"/>
      <c r="AB133" s="1"/>
      <c r="AC133" s="1"/>
    </row>
    <row r="134" spans="1:29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1"/>
      <c r="Z134" s="1"/>
      <c r="AA134" s="1"/>
      <c r="AB134" s="1"/>
      <c r="AC134" s="1"/>
    </row>
    <row r="135" spans="1:29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1"/>
      <c r="Z135" s="1"/>
      <c r="AA135" s="1"/>
      <c r="AB135" s="1"/>
      <c r="AC135" s="1"/>
    </row>
    <row r="136" spans="1:29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1"/>
      <c r="Z136" s="1"/>
      <c r="AA136" s="1"/>
      <c r="AB136" s="1"/>
      <c r="AC136" s="1"/>
    </row>
    <row r="137" spans="1:29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1"/>
      <c r="Z137" s="1"/>
      <c r="AA137" s="1"/>
      <c r="AB137" s="1"/>
      <c r="AC137" s="1"/>
    </row>
    <row r="138" spans="1:29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37"/>
      <c r="P138" s="37"/>
      <c r="Q138" s="37"/>
      <c r="R138" s="37"/>
      <c r="S138" s="37"/>
      <c r="T138" s="37"/>
      <c r="U138" s="37"/>
      <c r="V138" s="37"/>
      <c r="W138" s="37"/>
      <c r="X138" s="37"/>
    </row>
    <row r="139" spans="1:2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37"/>
      <c r="P139" s="37"/>
      <c r="Q139" s="37"/>
      <c r="R139" s="37"/>
      <c r="S139" s="37"/>
      <c r="T139" s="37"/>
      <c r="U139" s="37"/>
      <c r="V139" s="37"/>
      <c r="W139" s="37"/>
      <c r="X139" s="37"/>
    </row>
    <row r="140" spans="1:29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37"/>
      <c r="P140" s="37"/>
      <c r="Q140" s="37"/>
      <c r="R140" s="37"/>
      <c r="S140" s="37"/>
      <c r="T140" s="37"/>
      <c r="U140" s="37"/>
      <c r="V140" s="37"/>
      <c r="W140" s="37"/>
      <c r="X140" s="37"/>
    </row>
    <row r="141" spans="1:29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37"/>
      <c r="P141" s="37"/>
      <c r="Q141" s="37"/>
      <c r="R141" s="37"/>
      <c r="S141" s="37"/>
      <c r="T141" s="37"/>
      <c r="U141" s="37"/>
      <c r="V141" s="37"/>
      <c r="W141" s="37"/>
      <c r="X141" s="37"/>
    </row>
    <row r="142" spans="1:29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37"/>
      <c r="P142" s="37"/>
      <c r="Q142" s="37"/>
      <c r="R142" s="37"/>
      <c r="S142" s="37"/>
      <c r="T142" s="37"/>
      <c r="U142" s="37"/>
      <c r="V142" s="37"/>
      <c r="W142" s="37"/>
      <c r="X142" s="37"/>
    </row>
    <row r="143" spans="1:29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37"/>
      <c r="P143" s="37"/>
      <c r="Q143" s="37"/>
      <c r="R143" s="37"/>
      <c r="S143" s="37"/>
      <c r="T143" s="37"/>
      <c r="U143" s="37"/>
      <c r="V143" s="37"/>
      <c r="W143" s="37"/>
      <c r="X143" s="37"/>
    </row>
    <row r="144" spans="1:29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37"/>
      <c r="P144" s="37"/>
      <c r="Q144" s="37"/>
      <c r="R144" s="37"/>
      <c r="S144" s="37"/>
      <c r="T144" s="37"/>
      <c r="U144" s="37"/>
      <c r="V144" s="37"/>
      <c r="W144" s="37"/>
      <c r="X144" s="37"/>
    </row>
    <row r="145" spans="1:24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37"/>
      <c r="P145" s="37"/>
      <c r="Q145" s="37"/>
      <c r="R145" s="37"/>
      <c r="S145" s="37"/>
      <c r="T145" s="37"/>
      <c r="U145" s="37"/>
      <c r="V145" s="37"/>
      <c r="W145" s="37"/>
      <c r="X145" s="37"/>
    </row>
    <row r="146" spans="1:24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37"/>
      <c r="P146" s="37"/>
      <c r="Q146" s="37"/>
      <c r="R146" s="37"/>
      <c r="S146" s="37"/>
      <c r="T146" s="37"/>
      <c r="U146" s="37"/>
      <c r="V146" s="37"/>
      <c r="W146" s="37"/>
      <c r="X146" s="37"/>
    </row>
    <row r="147" spans="1:24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</row>
    <row r="148" spans="1:24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</row>
    <row r="149" spans="1:24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</row>
    <row r="150" spans="1:24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</row>
    <row r="151" spans="1:24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</row>
    <row r="152" spans="1:24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</row>
    <row r="153" spans="1:24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</row>
    <row r="154" spans="1:2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</row>
    <row r="155" spans="1:24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</row>
    <row r="156" spans="1:24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</row>
    <row r="157" spans="1:24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</row>
    <row r="158" spans="1:24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</row>
    <row r="159" spans="1:24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</row>
    <row r="160" spans="1:24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</row>
    <row r="161" spans="1:24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</row>
    <row r="162" spans="1:24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</row>
    <row r="163" spans="1:24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</row>
    <row r="164" spans="1:2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</row>
    <row r="165" spans="1:24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</row>
    <row r="166" spans="1:24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</row>
    <row r="167" spans="1:24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</row>
    <row r="168" spans="1:24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</row>
    <row r="169" spans="1:24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</row>
    <row r="170" spans="1:24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</row>
    <row r="171" spans="1:24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</row>
    <row r="172" spans="1:24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</row>
    <row r="173" spans="1:24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</row>
    <row r="174" spans="1:2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</row>
    <row r="175" spans="1:24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</row>
    <row r="176" spans="1:24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</row>
    <row r="177" spans="1:24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</row>
    <row r="178" spans="1:24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</row>
    <row r="179" spans="1:24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</row>
    <row r="180" spans="1:24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</row>
    <row r="181" spans="1:24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</row>
    <row r="182" spans="1:24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</row>
    <row r="183" spans="1:24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</row>
    <row r="184" spans="1:2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</row>
    <row r="185" spans="1:24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</row>
    <row r="186" spans="1:24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</row>
    <row r="187" spans="1:24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</row>
    <row r="188" spans="1:24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</row>
    <row r="189" spans="1:24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</row>
    <row r="190" spans="1:24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</row>
    <row r="191" spans="1:24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</row>
    <row r="192" spans="1:24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</row>
    <row r="193" spans="1:24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</row>
    <row r="194" spans="1:2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</row>
    <row r="195" spans="1:24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</row>
    <row r="196" spans="1:24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</row>
    <row r="197" spans="1:24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</row>
    <row r="198" spans="1:24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</row>
    <row r="199" spans="1:24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</row>
    <row r="200" spans="1:24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</row>
    <row r="201" spans="1:24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 spans="1:24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 spans="1:24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</row>
    <row r="204" spans="1:2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</row>
    <row r="205" spans="1:24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</row>
    <row r="206" spans="1:24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</row>
    <row r="207" spans="1:24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</row>
    <row r="208" spans="1:24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</row>
    <row r="209" spans="1:24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</row>
    <row r="210" spans="1:24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</row>
    <row r="211" spans="1:24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</row>
    <row r="212" spans="1:24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</row>
    <row r="213" spans="1:24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</row>
    <row r="214" spans="1:2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</row>
    <row r="215" spans="1:24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</row>
    <row r="216" spans="1:24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</row>
    <row r="217" spans="1:24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</row>
    <row r="218" spans="1:24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</row>
    <row r="219" spans="1:24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</row>
    <row r="220" spans="1:24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</row>
    <row r="221" spans="1:24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</row>
    <row r="222" spans="1:24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</row>
    <row r="223" spans="1:24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</row>
    <row r="224" spans="1: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</row>
    <row r="225" spans="1:24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</row>
    <row r="226" spans="1:24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</row>
    <row r="227" spans="1:24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</row>
    <row r="228" spans="1:24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</row>
    <row r="229" spans="1:24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</row>
    <row r="230" spans="1:24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</row>
    <row r="231" spans="1:24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</row>
    <row r="232" spans="1:24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</row>
    <row r="233" spans="1:24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</row>
    <row r="234" spans="1:2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</row>
    <row r="235" spans="1:24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</row>
    <row r="236" spans="1:24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</row>
    <row r="237" spans="1:24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</row>
    <row r="238" spans="1:24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</row>
    <row r="239" spans="1:24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</row>
    <row r="240" spans="1:24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</row>
    <row r="241" spans="1:24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</row>
    <row r="242" spans="1:24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</row>
    <row r="243" spans="1:24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</row>
    <row r="244" spans="1:2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</row>
    <row r="245" spans="1:24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</row>
    <row r="246" spans="1:24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</row>
    <row r="247" spans="1:24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</row>
    <row r="248" spans="1:24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</row>
    <row r="249" spans="1:24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</row>
    <row r="250" spans="1:24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</row>
    <row r="251" spans="1:24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</row>
    <row r="252" spans="1:24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</row>
    <row r="253" spans="1:24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</row>
    <row r="254" spans="1:2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</row>
    <row r="255" spans="1:24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</row>
    <row r="256" spans="1:24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</row>
    <row r="257" spans="1:24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</row>
    <row r="258" spans="1:24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</row>
    <row r="259" spans="1:24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</row>
    <row r="260" spans="1:24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</row>
    <row r="261" spans="1:24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</row>
    <row r="262" spans="1:24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</row>
    <row r="263" spans="1:24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</row>
    <row r="264" spans="1:2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</row>
    <row r="265" spans="1:24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</row>
    <row r="266" spans="1:24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</row>
    <row r="267" spans="1:24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</row>
    <row r="268" spans="1:24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</row>
    <row r="269" spans="1:24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</row>
    <row r="270" spans="1:24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</row>
    <row r="271" spans="1:24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</row>
    <row r="272" spans="1:24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</row>
    <row r="273" spans="1:24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</row>
    <row r="274" spans="1:2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</row>
    <row r="275" spans="1:24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</row>
    <row r="276" spans="1:24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</row>
    <row r="277" spans="1:24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</row>
    <row r="278" spans="1:24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</row>
    <row r="279" spans="1:24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</row>
    <row r="280" spans="1:24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</row>
    <row r="281" spans="1:24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</row>
    <row r="282" spans="1:24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</row>
    <row r="283" spans="1:24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</row>
    <row r="284" spans="1:2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</row>
    <row r="285" spans="1:24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</row>
    <row r="286" spans="1:24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</row>
    <row r="287" spans="1:24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</row>
    <row r="288" spans="1:24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</row>
    <row r="289" spans="1:24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</row>
    <row r="290" spans="1:24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</row>
    <row r="291" spans="1:24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</row>
    <row r="292" spans="1:24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</row>
    <row r="293" spans="1:24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</row>
    <row r="294" spans="1:2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</row>
    <row r="295" spans="1:24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</row>
    <row r="296" spans="1:24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</row>
    <row r="297" spans="1:24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</row>
    <row r="298" spans="1:24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</row>
    <row r="299" spans="1:24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</row>
    <row r="300" spans="1:24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</row>
    <row r="301" spans="1:24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</row>
    <row r="302" spans="1:24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</row>
    <row r="303" spans="1:24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</row>
    <row r="304" spans="1:2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</row>
    <row r="305" spans="1:24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</row>
    <row r="306" spans="1:24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</row>
    <row r="307" spans="1:24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</row>
    <row r="308" spans="1:24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</row>
    <row r="309" spans="1:24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</row>
    <row r="310" spans="1:24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</row>
    <row r="311" spans="1:24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</row>
    <row r="312" spans="1:24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</row>
    <row r="313" spans="1:24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</row>
    <row r="314" spans="1:2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</row>
    <row r="315" spans="1:24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</row>
    <row r="316" spans="1:24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</row>
    <row r="317" spans="1:24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</row>
    <row r="318" spans="1:24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</row>
    <row r="319" spans="1:24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</row>
    <row r="320" spans="1:24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</row>
    <row r="321" spans="1:24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</row>
    <row r="322" spans="1:24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</row>
    <row r="323" spans="1:24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</row>
    <row r="324" spans="1: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</row>
    <row r="325" spans="1:24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</row>
    <row r="326" spans="1:24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</row>
    <row r="327" spans="1:24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</row>
    <row r="328" spans="1:24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</row>
    <row r="329" spans="1:24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</row>
    <row r="330" spans="1:24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</row>
    <row r="331" spans="1:24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</row>
    <row r="332" spans="1:24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</row>
    <row r="333" spans="1:24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</row>
    <row r="334" spans="1:2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</row>
    <row r="335" spans="1:24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</row>
    <row r="336" spans="1:24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</row>
    <row r="337" spans="1:24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</row>
    <row r="338" spans="1:24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</row>
    <row r="339" spans="1:24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</row>
    <row r="340" spans="1:24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</row>
    <row r="341" spans="1:24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</row>
    <row r="342" spans="1:24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</row>
    <row r="343" spans="1:24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</row>
    <row r="344" spans="1:2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</row>
    <row r="345" spans="1:24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</row>
    <row r="346" spans="1:24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</row>
    <row r="347" spans="1:24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</row>
    <row r="348" spans="1:24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</row>
    <row r="349" spans="1:24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</row>
    <row r="350" spans="1:24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</row>
    <row r="351" spans="1:24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</row>
    <row r="352" spans="1:24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</row>
    <row r="353" spans="1:24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</row>
    <row r="354" spans="1:2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</row>
    <row r="355" spans="1:24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</row>
    <row r="356" spans="1:24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</row>
    <row r="357" spans="1:24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</row>
    <row r="358" spans="1:24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</row>
    <row r="359" spans="1:24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</row>
    <row r="360" spans="1:24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</row>
    <row r="361" spans="1:24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</row>
    <row r="362" spans="1:24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</row>
    <row r="363" spans="1:24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</row>
    <row r="364" spans="1:2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</row>
    <row r="365" spans="1:24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</row>
    <row r="366" spans="1:24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</row>
    <row r="367" spans="1:24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</row>
    <row r="368" spans="1:24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</row>
    <row r="369" spans="1:24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</row>
    <row r="370" spans="1:24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</row>
    <row r="371" spans="1:24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</row>
    <row r="372" spans="1:24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</row>
    <row r="373" spans="1:24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</row>
    <row r="374" spans="1:2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</row>
    <row r="375" spans="1:24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</row>
    <row r="376" spans="1:24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</row>
    <row r="377" spans="1:24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</row>
    <row r="378" spans="1:24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</row>
    <row r="379" spans="1:24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</row>
    <row r="380" spans="1:24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</row>
    <row r="381" spans="1:24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</row>
    <row r="382" spans="1:24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</row>
    <row r="383" spans="1:24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</row>
    <row r="384" spans="1:2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</row>
    <row r="385" spans="1:24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</row>
    <row r="386" spans="1:24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</row>
    <row r="387" spans="1:24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</row>
    <row r="388" spans="1:24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</row>
    <row r="389" spans="1:24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</row>
    <row r="390" spans="1:24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</row>
    <row r="391" spans="1:24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</row>
    <row r="392" spans="1:24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</row>
    <row r="393" spans="1:24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</row>
    <row r="394" spans="1:2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</row>
    <row r="395" spans="1:24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</row>
    <row r="396" spans="1:24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</row>
    <row r="397" spans="1:24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</row>
    <row r="398" spans="1:24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</row>
    <row r="399" spans="1:24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</row>
    <row r="400" spans="1:24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</row>
    <row r="401" spans="1:24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</row>
    <row r="402" spans="1:24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</row>
    <row r="403" spans="1:24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</row>
    <row r="404" spans="1:2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</row>
    <row r="405" spans="1:24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</row>
    <row r="406" spans="1:24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</row>
    <row r="407" spans="1:24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</row>
    <row r="408" spans="1:24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</row>
    <row r="409" spans="1:24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</row>
    <row r="410" spans="1:24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</row>
    <row r="411" spans="1:24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</row>
    <row r="412" spans="1:24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</row>
    <row r="413" spans="1:24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</row>
    <row r="414" spans="1:2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</row>
    <row r="415" spans="1:24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</row>
    <row r="416" spans="1:24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</row>
    <row r="417" spans="1:24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</row>
    <row r="418" spans="1:24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</row>
    <row r="419" spans="1:2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</row>
    <row r="420" spans="1:24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</row>
    <row r="421" spans="1:24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</row>
    <row r="422" spans="1:24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</row>
    <row r="423" spans="1:24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</row>
    <row r="424" spans="1: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</row>
    <row r="425" spans="1:24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</row>
    <row r="426" spans="1:24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</row>
    <row r="427" spans="1:24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</row>
    <row r="428" spans="1:24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</row>
    <row r="429" spans="1:24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</row>
    <row r="430" spans="1:24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</row>
    <row r="431" spans="1:24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</row>
    <row r="432" spans="1:24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</row>
    <row r="433" spans="1:24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</row>
    <row r="434" spans="1:2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</row>
    <row r="435" spans="1:24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</row>
    <row r="436" spans="1:24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</row>
    <row r="437" spans="1:24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</row>
    <row r="438" spans="1:24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</row>
    <row r="439" spans="1:24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</row>
    <row r="440" spans="1:24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</row>
    <row r="441" spans="1:24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</row>
    <row r="442" spans="1:24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</row>
    <row r="443" spans="1:24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</row>
    <row r="444" spans="1:2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</row>
    <row r="445" spans="1:24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</row>
    <row r="446" spans="1:24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</row>
    <row r="447" spans="1:24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</row>
    <row r="448" spans="1:24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</row>
    <row r="449" spans="1:24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</row>
    <row r="450" spans="1:24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</row>
    <row r="451" spans="1:24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</row>
    <row r="452" spans="1:24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</row>
    <row r="453" spans="1:24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</row>
    <row r="454" spans="1:2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</row>
    <row r="455" spans="1:24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</row>
    <row r="456" spans="1:24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</row>
    <row r="457" spans="1:24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</row>
    <row r="458" spans="1:24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</row>
    <row r="459" spans="1:24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</row>
    <row r="460" spans="1:24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</row>
    <row r="461" spans="1:24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</row>
    <row r="462" spans="1:24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</row>
    <row r="463" spans="1:24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</row>
    <row r="464" spans="1:2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</row>
    <row r="465" spans="1:24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</row>
    <row r="466" spans="1:24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</row>
    <row r="467" spans="1:24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</row>
    <row r="468" spans="1:24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</row>
    <row r="469" spans="1:24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</row>
    <row r="470" spans="1:24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</row>
    <row r="471" spans="1:24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</row>
    <row r="472" spans="1:24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</row>
    <row r="473" spans="1:24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</row>
    <row r="474" spans="1:2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</row>
    <row r="475" spans="1:24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</row>
    <row r="476" spans="1:24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</row>
    <row r="477" spans="1:24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</row>
    <row r="478" spans="1:24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</row>
    <row r="479" spans="1:24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</row>
    <row r="480" spans="1:24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</row>
    <row r="481" spans="1:24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</row>
    <row r="482" spans="1:24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</row>
    <row r="483" spans="1:24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</row>
    <row r="484" spans="1:2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</row>
    <row r="485" spans="1:24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</row>
    <row r="486" spans="1:24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</row>
    <row r="487" spans="1:24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</row>
    <row r="488" spans="1:24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</row>
    <row r="489" spans="1:24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</row>
    <row r="490" spans="1:24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</row>
    <row r="491" spans="1:24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</row>
    <row r="492" spans="1:24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</row>
    <row r="493" spans="1:24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</row>
    <row r="494" spans="1:2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</row>
    <row r="495" spans="1:24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</row>
    <row r="496" spans="1:24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</row>
    <row r="497" spans="1:24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</row>
    <row r="498" spans="1:24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</row>
    <row r="499" spans="1:24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</row>
    <row r="500" spans="1:24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</row>
    <row r="501" spans="1:24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</row>
    <row r="502" spans="1:24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</row>
    <row r="503" spans="1:24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</row>
    <row r="504" spans="1:2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</row>
    <row r="505" spans="1:24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</row>
    <row r="506" spans="1:24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</row>
    <row r="507" spans="1:24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</row>
    <row r="508" spans="1:24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</row>
    <row r="509" spans="1:24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</row>
    <row r="510" spans="1:24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</row>
    <row r="511" spans="1:24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</row>
    <row r="512" spans="1:24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</row>
    <row r="513" spans="1:24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</row>
    <row r="514" spans="1:2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</row>
    <row r="515" spans="1:24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</row>
    <row r="516" spans="1:24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</row>
    <row r="517" spans="1:24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</row>
    <row r="518" spans="1:24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</row>
    <row r="519" spans="1:24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</row>
    <row r="520" spans="1:24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</row>
    <row r="521" spans="1:24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</row>
    <row r="522" spans="1:24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</row>
    <row r="523" spans="1:24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</row>
    <row r="524" spans="1: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</row>
    <row r="525" spans="1:24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</row>
    <row r="526" spans="1:24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</row>
    <row r="527" spans="1:24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</row>
    <row r="528" spans="1:24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</row>
    <row r="529" spans="1:24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</row>
    <row r="530" spans="1:24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</row>
    <row r="531" spans="1:24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</row>
    <row r="532" spans="1:24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</row>
    <row r="533" spans="1:24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</row>
    <row r="534" spans="1:2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</row>
    <row r="535" spans="1:24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</row>
    <row r="536" spans="1:24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</row>
    <row r="537" spans="1:24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</row>
    <row r="538" spans="1:24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</row>
    <row r="539" spans="1:24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</row>
    <row r="540" spans="1:24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</row>
    <row r="541" spans="1:24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</row>
    <row r="542" spans="1:24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</row>
    <row r="543" spans="1:24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</row>
    <row r="544" spans="1:2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</row>
    <row r="545" spans="1:24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</row>
    <row r="546" spans="1:24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</row>
    <row r="547" spans="1:24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</row>
    <row r="548" spans="1:24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</row>
    <row r="549" spans="1:24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</row>
    <row r="550" spans="1:24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</row>
    <row r="551" spans="1:24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</row>
    <row r="552" spans="1:24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</row>
    <row r="553" spans="1:24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</row>
    <row r="554" spans="1:2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</row>
    <row r="555" spans="1:24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</row>
    <row r="556" spans="1:24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</row>
    <row r="557" spans="1:24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</row>
    <row r="558" spans="1:24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</row>
    <row r="559" spans="1:24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</row>
    <row r="560" spans="1:24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</row>
    <row r="561" spans="1:24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</row>
    <row r="562" spans="1:24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</row>
    <row r="563" spans="1:24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</row>
    <row r="564" spans="1:2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</row>
    <row r="565" spans="1:24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</row>
    <row r="566" spans="1:24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</row>
    <row r="567" spans="1:24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</row>
    <row r="568" spans="1:24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</row>
    <row r="569" spans="1:24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</row>
    <row r="570" spans="1:24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</row>
    <row r="571" spans="1:24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</row>
    <row r="572" spans="1:24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</row>
    <row r="573" spans="1:24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</row>
    <row r="574" spans="1:2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</row>
    <row r="575" spans="1:24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</row>
    <row r="576" spans="1:24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</row>
    <row r="577" spans="1:24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</row>
    <row r="578" spans="1:24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</row>
    <row r="579" spans="1:24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</row>
    <row r="580" spans="1:24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</row>
    <row r="581" spans="1:24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</row>
    <row r="582" spans="1:24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</row>
    <row r="583" spans="1:24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</row>
    <row r="584" spans="1:2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</row>
    <row r="585" spans="1:24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</row>
    <row r="586" spans="1:24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</row>
    <row r="587" spans="1:24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</row>
    <row r="588" spans="1:24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</row>
    <row r="589" spans="1:24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</row>
    <row r="590" spans="1:24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</row>
    <row r="591" spans="1:24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</row>
    <row r="592" spans="1:24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</row>
    <row r="593" spans="1:24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</row>
    <row r="594" spans="1:2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</row>
    <row r="595" spans="1:24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</row>
    <row r="596" spans="1:24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</row>
    <row r="597" spans="1:24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</row>
    <row r="598" spans="1:24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</row>
    <row r="599" spans="1:24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</row>
    <row r="600" spans="1:24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</row>
    <row r="601" spans="1:24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</row>
    <row r="602" spans="1:24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</row>
    <row r="603" spans="1:24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</row>
    <row r="604" spans="1:2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</row>
    <row r="605" spans="1:24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</row>
    <row r="606" spans="1:24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</row>
    <row r="607" spans="1:24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</row>
    <row r="608" spans="1:24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</row>
    <row r="609" spans="1:24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</row>
    <row r="610" spans="1:24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</row>
    <row r="611" spans="1:24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</row>
    <row r="612" spans="1:24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</row>
    <row r="613" spans="1:24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</row>
    <row r="614" spans="1:2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</row>
    <row r="615" spans="1:24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</row>
    <row r="616" spans="1:24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</row>
    <row r="617" spans="1:24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</row>
    <row r="618" spans="1:24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</row>
    <row r="619" spans="1:24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</row>
    <row r="620" spans="1:24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</row>
    <row r="621" spans="1:24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</row>
    <row r="622" spans="1:24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</row>
    <row r="623" spans="1:24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</row>
    <row r="624" spans="1: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</row>
    <row r="625" spans="1:24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</row>
    <row r="626" spans="1:24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</row>
    <row r="627" spans="1:24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</row>
    <row r="628" spans="1:24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</row>
    <row r="629" spans="1:24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</row>
    <row r="630" spans="1:24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</row>
    <row r="631" spans="1:24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</row>
    <row r="632" spans="1:24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</row>
    <row r="633" spans="1:24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</row>
    <row r="634" spans="1:2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</row>
    <row r="635" spans="1:24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</row>
    <row r="636" spans="1:24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</row>
    <row r="637" spans="1:24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</row>
    <row r="638" spans="1:24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</row>
    <row r="639" spans="1:24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</row>
    <row r="640" spans="1:24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</row>
    <row r="641" spans="1:24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</row>
    <row r="642" spans="1:24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</row>
    <row r="643" spans="1:24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</row>
    <row r="644" spans="1:2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</row>
    <row r="645" spans="1:24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</row>
    <row r="646" spans="1:24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</row>
    <row r="647" spans="1:24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</row>
    <row r="648" spans="1:24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</row>
    <row r="649" spans="1:24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</row>
    <row r="650" spans="1:24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</row>
    <row r="651" spans="1:24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</row>
    <row r="652" spans="1:24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</row>
    <row r="653" spans="1:24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</row>
    <row r="654" spans="1:2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</row>
    <row r="655" spans="1:24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</row>
    <row r="656" spans="1:24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</row>
    <row r="657" spans="1:24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</row>
    <row r="658" spans="1:24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</row>
    <row r="659" spans="1:24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</row>
    <row r="660" spans="1:24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</row>
    <row r="661" spans="1:24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</row>
    <row r="662" spans="1:24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</row>
    <row r="663" spans="1:24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</row>
    <row r="664" spans="1:2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</row>
    <row r="665" spans="1:24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</row>
    <row r="666" spans="1:24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</row>
    <row r="667" spans="1:24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</row>
    <row r="668" spans="1:24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</row>
    <row r="669" spans="1:24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</row>
    <row r="670" spans="1:24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</row>
    <row r="671" spans="1:24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</row>
    <row r="672" spans="1:24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</row>
    <row r="673" spans="1:24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</row>
    <row r="674" spans="1:2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</row>
    <row r="675" spans="1:24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</row>
    <row r="676" spans="1:24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</row>
    <row r="677" spans="1:24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</row>
    <row r="678" spans="1:24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</row>
    <row r="679" spans="1:24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</row>
    <row r="680" spans="1:24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</row>
    <row r="681" spans="1:24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</row>
    <row r="682" spans="1:24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</row>
    <row r="683" spans="1:24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</row>
    <row r="684" spans="1:2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</row>
    <row r="685" spans="1:24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</row>
    <row r="686" spans="1:24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</row>
    <row r="687" spans="1:24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</row>
    <row r="688" spans="1:24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</row>
    <row r="689" spans="1:24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</row>
    <row r="690" spans="1:24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</row>
    <row r="691" spans="1:24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</row>
    <row r="692" spans="1:24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</row>
    <row r="693" spans="1:24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</row>
    <row r="694" spans="1:2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</row>
    <row r="695" spans="1:24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</row>
    <row r="696" spans="1:24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</row>
    <row r="697" spans="1:24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</row>
    <row r="698" spans="1:24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</row>
    <row r="699" spans="1:24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</row>
    <row r="700" spans="1:24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</row>
    <row r="701" spans="1:24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</row>
    <row r="702" spans="1:24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</row>
    <row r="703" spans="1:24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</row>
    <row r="704" spans="1:2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</row>
    <row r="705" spans="1:24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</row>
    <row r="706" spans="1:24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</row>
    <row r="707" spans="1:24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</row>
    <row r="708" spans="1:24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</row>
    <row r="709" spans="1:24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</row>
    <row r="710" spans="1:24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</row>
    <row r="711" spans="1:24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</row>
    <row r="712" spans="1:24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</row>
    <row r="713" spans="1:24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</row>
    <row r="714" spans="1:2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</row>
    <row r="715" spans="1:24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</row>
    <row r="716" spans="1:24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</row>
    <row r="717" spans="1:24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</row>
    <row r="718" spans="1:24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</row>
    <row r="719" spans="1:24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</row>
    <row r="720" spans="1:24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</row>
    <row r="721" spans="1:24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</row>
    <row r="722" spans="1:24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</row>
    <row r="723" spans="1:24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</row>
    <row r="724" spans="1: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</row>
    <row r="725" spans="1:24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</row>
    <row r="726" spans="1:24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</row>
    <row r="727" spans="1:24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</row>
    <row r="728" spans="1:24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</row>
    <row r="729" spans="1:24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</row>
    <row r="730" spans="1:24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</row>
    <row r="731" spans="1:24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</row>
    <row r="732" spans="1:24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</row>
    <row r="733" spans="1:24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</row>
    <row r="734" spans="1:2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</row>
    <row r="735" spans="1:24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</row>
    <row r="736" spans="1:24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</row>
    <row r="737" spans="1:24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</row>
    <row r="738" spans="1:24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</row>
    <row r="739" spans="1:24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</row>
    <row r="740" spans="1:24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</row>
    <row r="741" spans="1:24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</row>
    <row r="742" spans="1:24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</row>
    <row r="743" spans="1:24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</row>
    <row r="744" spans="1:2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</row>
    <row r="745" spans="1:24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</row>
    <row r="746" spans="1:24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</row>
    <row r="747" spans="1:24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</row>
    <row r="748" spans="1:24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</row>
    <row r="749" spans="1:24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</row>
    <row r="750" spans="1:24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</row>
    <row r="751" spans="1:24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</row>
    <row r="752" spans="1:24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</row>
    <row r="753" spans="1:24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</row>
    <row r="754" spans="1:2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</row>
    <row r="755" spans="1:24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</row>
    <row r="756" spans="1:24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</row>
    <row r="757" spans="1:24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</row>
    <row r="758" spans="1:24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</row>
    <row r="759" spans="1:24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</row>
    <row r="760" spans="1:24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</row>
    <row r="761" spans="1:24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</row>
    <row r="762" spans="1:24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</row>
    <row r="763" spans="1:24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</row>
    <row r="764" spans="1:2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</row>
    <row r="765" spans="1:24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</row>
    <row r="766" spans="1:24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</row>
    <row r="767" spans="1:24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</row>
    <row r="768" spans="1:24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</row>
    <row r="769" spans="1:24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</row>
    <row r="770" spans="1:24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</row>
    <row r="771" spans="1:24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</row>
    <row r="772" spans="1:24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</row>
    <row r="773" spans="1:24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</row>
    <row r="774" spans="1:2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</row>
    <row r="775" spans="1:24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</row>
    <row r="776" spans="1:24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</row>
    <row r="777" spans="1:24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</row>
    <row r="778" spans="1:24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</row>
    <row r="779" spans="1:24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</row>
    <row r="780" spans="1:24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</row>
    <row r="781" spans="1:24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</row>
    <row r="782" spans="1:24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</row>
    <row r="783" spans="1:24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</row>
    <row r="784" spans="1:2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</row>
    <row r="785" spans="1:24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</row>
    <row r="786" spans="1:24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</row>
    <row r="787" spans="1:24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</row>
    <row r="788" spans="1:24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</row>
    <row r="789" spans="1:24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</row>
    <row r="790" spans="1:24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</row>
    <row r="791" spans="1:24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</row>
    <row r="792" spans="1:24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</row>
    <row r="793" spans="1:24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</row>
    <row r="794" spans="1:2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</row>
    <row r="795" spans="1:24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</row>
    <row r="796" spans="1:24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</row>
    <row r="797" spans="1:24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</row>
    <row r="798" spans="1:24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</row>
    <row r="799" spans="1:24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</row>
    <row r="800" spans="1:24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</row>
    <row r="801" spans="1:24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</row>
    <row r="802" spans="1:24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</row>
    <row r="803" spans="1:24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</row>
    <row r="804" spans="1:2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</row>
    <row r="805" spans="1:24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</row>
    <row r="806" spans="1:24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</row>
    <row r="807" spans="1:24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</row>
    <row r="808" spans="1:24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</row>
    <row r="809" spans="1:24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</row>
    <row r="810" spans="1:24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</row>
    <row r="811" spans="1:24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</row>
    <row r="812" spans="1:24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</row>
    <row r="813" spans="1:24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</row>
    <row r="814" spans="1:2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</row>
    <row r="815" spans="1:24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</row>
    <row r="816" spans="1:24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</row>
    <row r="817" spans="1:24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</row>
    <row r="818" spans="1:24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</row>
    <row r="819" spans="1:24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</row>
    <row r="820" spans="1:24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</row>
    <row r="821" spans="1:24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</row>
    <row r="822" spans="1:24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</row>
    <row r="823" spans="1:24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</row>
    <row r="824" spans="1: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</row>
    <row r="825" spans="1:24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</row>
    <row r="826" spans="1:24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</row>
    <row r="827" spans="1:24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</row>
    <row r="828" spans="1:24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</row>
    <row r="829" spans="1:24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</row>
    <row r="830" spans="1:24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</row>
    <row r="831" spans="1:24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</row>
    <row r="832" spans="1:24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</row>
    <row r="833" spans="1:24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</row>
    <row r="834" spans="1:2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</row>
    <row r="835" spans="1:24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</row>
    <row r="836" spans="1:24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</row>
    <row r="837" spans="1:24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</row>
    <row r="838" spans="1:24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</row>
    <row r="839" spans="1:24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</row>
    <row r="840" spans="1:24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</row>
    <row r="841" spans="1:24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</row>
    <row r="842" spans="1:24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</row>
    <row r="843" spans="1:24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</row>
    <row r="844" spans="1:2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</row>
    <row r="845" spans="1:24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</row>
    <row r="846" spans="1:24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</row>
    <row r="847" spans="1:24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</row>
    <row r="848" spans="1:24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</row>
    <row r="849" spans="1:24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</row>
    <row r="850" spans="1:24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</row>
    <row r="851" spans="1:24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</row>
    <row r="852" spans="1:24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</row>
    <row r="853" spans="1:24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</row>
    <row r="854" spans="1:2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</row>
    <row r="855" spans="1:24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</row>
    <row r="856" spans="1:24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</row>
    <row r="857" spans="1:24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</row>
    <row r="858" spans="1:24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</row>
    <row r="859" spans="1:24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</row>
    <row r="860" spans="1:24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</row>
    <row r="861" spans="1:24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</row>
    <row r="862" spans="1:24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</row>
    <row r="863" spans="1:24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</row>
    <row r="864" spans="1:2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</row>
    <row r="865" spans="1:24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</row>
    <row r="866" spans="1:24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</row>
    <row r="867" spans="1:24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</row>
    <row r="868" spans="1:24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</row>
    <row r="869" spans="1:24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</row>
    <row r="870" spans="1:24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</row>
    <row r="871" spans="1:24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</row>
    <row r="872" spans="1:24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</row>
    <row r="873" spans="1:24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</row>
    <row r="874" spans="1:2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</row>
    <row r="875" spans="1:24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</row>
    <row r="876" spans="1:24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</row>
    <row r="877" spans="1:24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</row>
    <row r="878" spans="1:24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</row>
    <row r="879" spans="1:24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</row>
    <row r="880" spans="1:24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</row>
    <row r="881" spans="1:24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</row>
    <row r="882" spans="1:24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</row>
    <row r="883" spans="1:24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</row>
    <row r="884" spans="1:2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</row>
    <row r="885" spans="1:24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</row>
    <row r="886" spans="1:24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</row>
    <row r="887" spans="1:24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</row>
    <row r="888" spans="1:24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</row>
    <row r="889" spans="1:24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</row>
    <row r="890" spans="1:24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</row>
    <row r="891" spans="1:24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</row>
    <row r="892" spans="1:24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</row>
    <row r="893" spans="1:24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</row>
    <row r="894" spans="1:2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</row>
    <row r="895" spans="1:24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</row>
    <row r="896" spans="1:24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</row>
    <row r="897" spans="1:24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</row>
    <row r="898" spans="1:24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</row>
    <row r="899" spans="1:24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</row>
    <row r="900" spans="1:24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</row>
    <row r="901" spans="1:24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</row>
    <row r="902" spans="1:24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</row>
    <row r="903" spans="1:24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</row>
    <row r="904" spans="1:2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</row>
    <row r="905" spans="1:24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</row>
    <row r="906" spans="1:24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</row>
    <row r="907" spans="1:24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</row>
    <row r="908" spans="1:24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</row>
    <row r="909" spans="1:24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</row>
    <row r="910" spans="1:24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</row>
    <row r="911" spans="1:24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</row>
    <row r="912" spans="1:24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</row>
    <row r="913" spans="1:24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</row>
    <row r="914" spans="1:2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</row>
    <row r="915" spans="1:24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</row>
    <row r="916" spans="1:24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</row>
    <row r="917" spans="1:24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</row>
    <row r="918" spans="1:24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</row>
    <row r="919" spans="1:24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</row>
    <row r="920" spans="1:24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</row>
    <row r="921" spans="1:24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</row>
    <row r="922" spans="1:24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</row>
    <row r="923" spans="1:24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</row>
    <row r="924" spans="1: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</row>
    <row r="925" spans="1:24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</row>
    <row r="926" spans="1:24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</row>
    <row r="927" spans="1:24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</row>
    <row r="928" spans="1:24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</row>
    <row r="929" spans="1:24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</row>
    <row r="930" spans="1:24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</row>
    <row r="931" spans="1:24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</row>
    <row r="932" spans="1:24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</row>
    <row r="933" spans="1:24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</row>
    <row r="934" spans="1:2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</row>
    <row r="935" spans="1:24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</row>
    <row r="936" spans="1:24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</row>
    <row r="937" spans="1:24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</row>
    <row r="938" spans="1:24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</row>
    <row r="939" spans="1:24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</row>
    <row r="940" spans="1:24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</row>
    <row r="941" spans="1:24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</row>
    <row r="942" spans="1:24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</row>
    <row r="943" spans="1:24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</row>
    <row r="944" spans="1:2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</row>
    <row r="945" spans="1:24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</row>
    <row r="946" spans="1:24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</row>
    <row r="947" spans="1:24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</row>
    <row r="948" spans="1:24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</row>
    <row r="949" spans="1:24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</row>
    <row r="950" spans="1:24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</row>
    <row r="951" spans="1:24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</row>
    <row r="952" spans="1:24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</row>
    <row r="953" spans="1:24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</row>
    <row r="954" spans="1:2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</row>
    <row r="955" spans="1:24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</row>
    <row r="956" spans="1:24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</row>
    <row r="957" spans="1:24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</row>
    <row r="958" spans="1:24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</row>
    <row r="959" spans="1:24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</row>
    <row r="960" spans="1:24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</row>
    <row r="961" spans="1:24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</row>
    <row r="962" spans="1:24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</row>
    <row r="963" spans="1:24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</row>
    <row r="964" spans="1:2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</row>
    <row r="965" spans="1:24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</row>
    <row r="966" spans="1:24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</row>
    <row r="967" spans="1:24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</row>
    <row r="968" spans="1:24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</row>
    <row r="969" spans="1:24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</row>
    <row r="970" spans="1:24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</row>
    <row r="971" spans="1:24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</row>
    <row r="972" spans="1:24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</row>
    <row r="973" spans="1:24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</row>
    <row r="974" spans="1:2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</row>
    <row r="975" spans="1:24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</row>
    <row r="976" spans="1:24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</row>
    <row r="977" spans="1:24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</row>
    <row r="978" spans="1:24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</row>
    <row r="979" spans="1:24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</row>
    <row r="980" spans="1:24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</row>
    <row r="981" spans="1:24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</row>
    <row r="982" spans="1:24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</row>
    <row r="983" spans="1:24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</row>
    <row r="984" spans="1:2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</row>
    <row r="985" spans="1:24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</row>
    <row r="986" spans="1:24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</row>
    <row r="987" spans="1:24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</row>
    <row r="988" spans="1:24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</row>
    <row r="989" spans="1:24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</row>
    <row r="990" spans="1:24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</row>
    <row r="991" spans="1:24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</row>
    <row r="992" spans="1:24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</row>
    <row r="993" spans="1:24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</row>
    <row r="994" spans="1:2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</row>
    <row r="995" spans="1:24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</row>
    <row r="996" spans="1:24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</row>
    <row r="997" spans="1:24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</row>
    <row r="998" spans="1:24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</row>
    <row r="999" spans="1:24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</row>
    <row r="1000" spans="1:24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</row>
    <row r="1001" spans="1:24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</row>
    <row r="1002" spans="1:24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</row>
    <row r="1003" spans="1:24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</row>
    <row r="1004" spans="1:24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</row>
    <row r="1005" spans="1:24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</row>
    <row r="1006" spans="1:24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</row>
    <row r="1007" spans="1:24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</row>
    <row r="1008" spans="1:24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</row>
    <row r="1009" spans="1:24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</row>
    <row r="1010" spans="1:24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</row>
    <row r="1011" spans="1:24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</row>
    <row r="1012" spans="1:24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</row>
    <row r="1013" spans="1:24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</row>
    <row r="1014" spans="1:24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</row>
    <row r="1015" spans="1:24">
      <c r="A1015" s="37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</row>
    <row r="1016" spans="1:24">
      <c r="A1016" s="37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</row>
    <row r="1017" spans="1:24">
      <c r="A1017" s="37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</row>
    <row r="1018" spans="1:24">
      <c r="A1018" s="37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</row>
    <row r="1019" spans="1:24">
      <c r="A1019" s="37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</row>
    <row r="1020" spans="1:24">
      <c r="A1020" s="37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</row>
    <row r="1021" spans="1:24">
      <c r="A1021" s="37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</row>
    <row r="1022" spans="1:24">
      <c r="A1022" s="37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</row>
    <row r="1023" spans="1:24">
      <c r="A1023" s="37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</row>
    <row r="1024" spans="1:24">
      <c r="A1024" s="37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</row>
    <row r="1025" spans="1:24">
      <c r="A1025" s="37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</row>
    <row r="1026" spans="1:24">
      <c r="A1026" s="37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</row>
    <row r="1027" spans="1:24">
      <c r="A1027" s="37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</row>
    <row r="1028" spans="1:24">
      <c r="A1028" s="37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</row>
    <row r="1029" spans="1:24">
      <c r="A1029" s="37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</row>
    <row r="1030" spans="1:24">
      <c r="A1030" s="37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</row>
    <row r="1031" spans="1:24">
      <c r="A1031" s="37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</row>
    <row r="1032" spans="1:24">
      <c r="A1032" s="37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</row>
    <row r="1033" spans="1:24">
      <c r="A1033" s="37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</row>
    <row r="1034" spans="1:24">
      <c r="A1034" s="37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</row>
    <row r="1035" spans="1:24">
      <c r="A1035" s="37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</row>
    <row r="1036" spans="1:24">
      <c r="A1036" s="37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</row>
    <row r="1037" spans="1:24">
      <c r="A1037" s="37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</row>
    <row r="1038" spans="1:24">
      <c r="A1038" s="37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</row>
    <row r="1039" spans="1:24">
      <c r="A1039" s="37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</row>
    <row r="1040" spans="1:24">
      <c r="A1040" s="37"/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</row>
    <row r="1041" spans="1:24">
      <c r="A1041" s="37"/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</row>
    <row r="1042" spans="1:24">
      <c r="A1042" s="37"/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</row>
    <row r="1043" spans="1:24">
      <c r="A1043" s="37"/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</row>
    <row r="1044" spans="1:24">
      <c r="A1044" s="37"/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</row>
    <row r="1045" spans="1:24">
      <c r="A1045" s="37"/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</row>
    <row r="1046" spans="1:24">
      <c r="A1046" s="37"/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</row>
    <row r="1047" spans="1:24">
      <c r="A1047" s="37"/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</row>
    <row r="1048" spans="1:24">
      <c r="A1048" s="37"/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</row>
    <row r="1049" spans="1:24">
      <c r="A1049" s="37"/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</row>
    <row r="1050" spans="1:24">
      <c r="A1050" s="37"/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</row>
    <row r="1051" spans="1:24">
      <c r="A1051" s="37"/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</row>
    <row r="1052" spans="1:24">
      <c r="A1052" s="37"/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</row>
    <row r="1053" spans="1:24">
      <c r="A1053" s="37"/>
      <c r="B1053" s="37"/>
      <c r="C1053" s="37"/>
      <c r="D1053" s="37"/>
      <c r="E1053" s="3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</row>
    <row r="1054" spans="1:24">
      <c r="A1054" s="37"/>
      <c r="B1054" s="37"/>
      <c r="C1054" s="37"/>
      <c r="D1054" s="37"/>
      <c r="E1054" s="37"/>
      <c r="F1054" s="37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</row>
    <row r="1055" spans="1:24">
      <c r="A1055" s="37"/>
      <c r="B1055" s="37"/>
      <c r="C1055" s="37"/>
      <c r="D1055" s="37"/>
      <c r="E1055" s="37"/>
      <c r="F1055" s="37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</row>
    <row r="1056" spans="1:24">
      <c r="A1056" s="37"/>
      <c r="B1056" s="37"/>
      <c r="C1056" s="37"/>
      <c r="D1056" s="37"/>
      <c r="E1056" s="37"/>
      <c r="F1056" s="37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</row>
    <row r="1057" spans="1:24">
      <c r="A1057" s="37"/>
      <c r="B1057" s="37"/>
      <c r="C1057" s="37"/>
      <c r="D1057" s="37"/>
      <c r="E1057" s="37"/>
      <c r="F1057" s="37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</row>
    <row r="1058" spans="1:24">
      <c r="A1058" s="37"/>
      <c r="B1058" s="37"/>
      <c r="C1058" s="37"/>
      <c r="D1058" s="37"/>
      <c r="E1058" s="37"/>
      <c r="F1058" s="37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</row>
    <row r="1059" spans="1:24">
      <c r="A1059" s="37"/>
      <c r="B1059" s="37"/>
      <c r="C1059" s="37"/>
      <c r="D1059" s="37"/>
      <c r="E1059" s="37"/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</row>
    <row r="1060" spans="1:24">
      <c r="A1060" s="37"/>
      <c r="B1060" s="37"/>
      <c r="C1060" s="37"/>
      <c r="D1060" s="37"/>
      <c r="E1060" s="37"/>
      <c r="F1060" s="37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</row>
    <row r="1061" spans="1:24">
      <c r="A1061" s="37"/>
      <c r="B1061" s="37"/>
      <c r="C1061" s="37"/>
      <c r="D1061" s="37"/>
      <c r="E1061" s="37"/>
      <c r="F1061" s="37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</row>
    <row r="1062" spans="1:24">
      <c r="A1062" s="37"/>
      <c r="B1062" s="37"/>
      <c r="C1062" s="37"/>
      <c r="D1062" s="37"/>
      <c r="E1062" s="37"/>
      <c r="F1062" s="37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</row>
    <row r="1063" spans="1:24">
      <c r="A1063" s="37"/>
      <c r="B1063" s="37"/>
      <c r="C1063" s="37"/>
      <c r="D1063" s="37"/>
      <c r="E1063" s="37"/>
      <c r="F1063" s="37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</row>
    <row r="1064" spans="1:24">
      <c r="A1064" s="37"/>
      <c r="B1064" s="37"/>
      <c r="C1064" s="37"/>
      <c r="D1064" s="37"/>
      <c r="E1064" s="37"/>
      <c r="F1064" s="37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</row>
    <row r="1065" spans="1:24">
      <c r="A1065" s="37"/>
      <c r="B1065" s="37"/>
      <c r="C1065" s="37"/>
      <c r="D1065" s="37"/>
      <c r="E1065" s="37"/>
      <c r="F1065" s="37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</row>
    <row r="1066" spans="1:24">
      <c r="A1066" s="37"/>
      <c r="B1066" s="37"/>
      <c r="C1066" s="37"/>
      <c r="D1066" s="37"/>
      <c r="E1066" s="37"/>
      <c r="F1066" s="37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</row>
    <row r="1067" spans="1:24">
      <c r="A1067" s="37"/>
      <c r="B1067" s="37"/>
      <c r="C1067" s="37"/>
      <c r="D1067" s="37"/>
      <c r="E1067" s="37"/>
      <c r="F1067" s="37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</row>
    <row r="1068" spans="1:24">
      <c r="A1068" s="37"/>
      <c r="B1068" s="37"/>
      <c r="C1068" s="37"/>
      <c r="D1068" s="37"/>
      <c r="E1068" s="37"/>
      <c r="F1068" s="37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</row>
    <row r="1069" spans="1:24">
      <c r="A1069" s="37"/>
      <c r="B1069" s="37"/>
      <c r="C1069" s="37"/>
      <c r="D1069" s="37"/>
      <c r="E1069" s="37"/>
      <c r="F1069" s="37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</row>
    <row r="1070" spans="1:24">
      <c r="A1070" s="37"/>
      <c r="B1070" s="37"/>
      <c r="C1070" s="37"/>
      <c r="D1070" s="37"/>
      <c r="E1070" s="37"/>
      <c r="F1070" s="37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</row>
    <row r="1071" spans="1:24">
      <c r="A1071" s="37"/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</row>
    <row r="1072" spans="1:24">
      <c r="A1072" s="37"/>
      <c r="B1072" s="37"/>
      <c r="C1072" s="37"/>
      <c r="D1072" s="37"/>
      <c r="E1072" s="37"/>
      <c r="F1072" s="37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</row>
    <row r="1073" spans="1:24">
      <c r="A1073" s="37"/>
      <c r="B1073" s="37"/>
      <c r="C1073" s="37"/>
      <c r="D1073" s="37"/>
      <c r="E1073" s="3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</row>
    <row r="1074" spans="1:24">
      <c r="A1074" s="37"/>
      <c r="B1074" s="37"/>
      <c r="C1074" s="37"/>
      <c r="D1074" s="37"/>
      <c r="E1074" s="37"/>
      <c r="F1074" s="37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</row>
    <row r="1075" spans="1:24">
      <c r="A1075" s="37"/>
      <c r="B1075" s="37"/>
      <c r="C1075" s="37"/>
      <c r="D1075" s="37"/>
      <c r="E1075" s="37"/>
      <c r="F1075" s="37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</row>
    <row r="1076" spans="1:24">
      <c r="A1076" s="37"/>
      <c r="B1076" s="37"/>
      <c r="C1076" s="37"/>
      <c r="D1076" s="37"/>
      <c r="E1076" s="37"/>
      <c r="F1076" s="37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</row>
    <row r="1077" spans="1:24">
      <c r="A1077" s="37"/>
      <c r="B1077" s="37"/>
      <c r="C1077" s="37"/>
      <c r="D1077" s="37"/>
      <c r="E1077" s="37"/>
      <c r="F1077" s="37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</row>
    <row r="1078" spans="1:24">
      <c r="A1078" s="37"/>
      <c r="B1078" s="37"/>
      <c r="C1078" s="37"/>
      <c r="D1078" s="37"/>
      <c r="E1078" s="37"/>
      <c r="F1078" s="37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</row>
    <row r="1079" spans="1:24">
      <c r="A1079" s="37"/>
      <c r="B1079" s="37"/>
      <c r="C1079" s="37"/>
      <c r="D1079" s="37"/>
      <c r="E1079" s="37"/>
      <c r="F1079" s="37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</row>
    <row r="1080" spans="1:24">
      <c r="A1080" s="37"/>
      <c r="B1080" s="37"/>
      <c r="C1080" s="37"/>
      <c r="D1080" s="37"/>
      <c r="E1080" s="37"/>
      <c r="F1080" s="37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</row>
    <row r="1081" spans="1:24">
      <c r="A1081" s="37"/>
      <c r="B1081" s="37"/>
      <c r="C1081" s="37"/>
      <c r="D1081" s="37"/>
      <c r="E1081" s="37"/>
      <c r="F1081" s="37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</row>
    <row r="1082" spans="1:24">
      <c r="A1082" s="37"/>
      <c r="B1082" s="37"/>
      <c r="C1082" s="37"/>
      <c r="D1082" s="37"/>
      <c r="E1082" s="37"/>
      <c r="F1082" s="37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</row>
    <row r="1083" spans="1:24">
      <c r="A1083" s="37"/>
      <c r="B1083" s="37"/>
      <c r="C1083" s="37"/>
      <c r="D1083" s="37"/>
      <c r="E1083" s="37"/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</row>
    <row r="1084" spans="1:24">
      <c r="A1084" s="37"/>
      <c r="B1084" s="37"/>
      <c r="C1084" s="37"/>
      <c r="D1084" s="37"/>
      <c r="E1084" s="37"/>
      <c r="F1084" s="37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</row>
    <row r="1085" spans="1:24">
      <c r="A1085" s="37"/>
      <c r="B1085" s="37"/>
      <c r="C1085" s="37"/>
      <c r="D1085" s="37"/>
      <c r="E1085" s="37"/>
      <c r="F1085" s="37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</row>
    <row r="1086" spans="1:24">
      <c r="A1086" s="37"/>
      <c r="B1086" s="37"/>
      <c r="C1086" s="37"/>
      <c r="D1086" s="37"/>
      <c r="E1086" s="37"/>
      <c r="F1086" s="37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</row>
    <row r="1087" spans="1:24">
      <c r="A1087" s="37"/>
      <c r="B1087" s="37"/>
      <c r="C1087" s="37"/>
      <c r="D1087" s="37"/>
      <c r="E1087" s="37"/>
      <c r="F1087" s="37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</row>
    <row r="1088" spans="1:24">
      <c r="A1088" s="37"/>
      <c r="B1088" s="37"/>
      <c r="C1088" s="37"/>
      <c r="D1088" s="37"/>
      <c r="E1088" s="37"/>
      <c r="F1088" s="37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</row>
    <row r="1089" spans="1:24">
      <c r="A1089" s="37"/>
      <c r="B1089" s="37"/>
      <c r="C1089" s="37"/>
      <c r="D1089" s="37"/>
      <c r="E1089" s="37"/>
      <c r="F1089" s="37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</row>
    <row r="1090" spans="1:24">
      <c r="A1090" s="37"/>
      <c r="B1090" s="37"/>
      <c r="C1090" s="37"/>
      <c r="D1090" s="37"/>
      <c r="E1090" s="3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</row>
    <row r="1091" spans="1:24">
      <c r="A1091" s="37"/>
      <c r="B1091" s="37"/>
      <c r="C1091" s="37"/>
      <c r="D1091" s="37"/>
      <c r="E1091" s="37"/>
      <c r="F1091" s="37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</row>
    <row r="1092" spans="1:24">
      <c r="A1092" s="37"/>
      <c r="B1092" s="37"/>
      <c r="C1092" s="37"/>
      <c r="D1092" s="37"/>
      <c r="E1092" s="37"/>
      <c r="F1092" s="37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</row>
    <row r="1093" spans="1:24">
      <c r="A1093" s="37"/>
      <c r="B1093" s="37"/>
      <c r="C1093" s="37"/>
      <c r="D1093" s="37"/>
      <c r="E1093" s="37"/>
      <c r="F1093" s="37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</row>
    <row r="1094" spans="1:24">
      <c r="A1094" s="37"/>
      <c r="B1094" s="37"/>
      <c r="C1094" s="37"/>
      <c r="D1094" s="37"/>
      <c r="E1094" s="37"/>
      <c r="F1094" s="37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</row>
    <row r="1095" spans="1:24">
      <c r="A1095" s="37"/>
      <c r="B1095" s="37"/>
      <c r="C1095" s="37"/>
      <c r="D1095" s="37"/>
      <c r="E1095" s="37"/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</row>
    <row r="1096" spans="1:24">
      <c r="A1096" s="37"/>
      <c r="B1096" s="37"/>
      <c r="C1096" s="37"/>
      <c r="D1096" s="37"/>
      <c r="E1096" s="37"/>
      <c r="F1096" s="37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</row>
    <row r="1097" spans="1:24">
      <c r="A1097" s="37"/>
      <c r="B1097" s="37"/>
      <c r="C1097" s="37"/>
      <c r="D1097" s="37"/>
      <c r="E1097" s="37"/>
      <c r="F1097" s="37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</row>
    <row r="1098" spans="1:24">
      <c r="A1098" s="37"/>
      <c r="B1098" s="37"/>
      <c r="C1098" s="37"/>
      <c r="D1098" s="37"/>
      <c r="E1098" s="37"/>
      <c r="F1098" s="37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</row>
    <row r="1099" spans="1:24">
      <c r="A1099" s="37"/>
      <c r="B1099" s="37"/>
      <c r="C1099" s="37"/>
      <c r="D1099" s="37"/>
      <c r="E1099" s="37"/>
      <c r="F1099" s="37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</row>
    <row r="1100" spans="1:24">
      <c r="A1100" s="37"/>
      <c r="B1100" s="37"/>
      <c r="C1100" s="37"/>
      <c r="D1100" s="37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</row>
    <row r="1101" spans="1:24">
      <c r="A1101" s="37"/>
      <c r="B1101" s="37"/>
      <c r="C1101" s="37"/>
      <c r="D1101" s="37"/>
      <c r="E1101" s="37"/>
      <c r="F1101" s="37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</row>
    <row r="1102" spans="1:24">
      <c r="A1102" s="37"/>
      <c r="B1102" s="37"/>
      <c r="C1102" s="37"/>
      <c r="D1102" s="37"/>
      <c r="E1102" s="37"/>
      <c r="F1102" s="37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</row>
    <row r="1103" spans="1:24">
      <c r="A1103" s="37"/>
      <c r="B1103" s="37"/>
      <c r="C1103" s="37"/>
      <c r="D1103" s="37"/>
      <c r="E1103" s="37"/>
      <c r="F1103" s="37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</row>
    <row r="1104" spans="1:24">
      <c r="A1104" s="37"/>
      <c r="B1104" s="37"/>
      <c r="C1104" s="37"/>
      <c r="D1104" s="37"/>
      <c r="E1104" s="37"/>
      <c r="F1104" s="37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</row>
    <row r="1105" spans="1:24">
      <c r="A1105" s="37"/>
      <c r="B1105" s="37"/>
      <c r="C1105" s="37"/>
      <c r="D1105" s="37"/>
      <c r="E1105" s="37"/>
      <c r="F1105" s="37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</row>
    <row r="1106" spans="1:24">
      <c r="A1106" s="37"/>
      <c r="B1106" s="37"/>
      <c r="C1106" s="37"/>
      <c r="D1106" s="37"/>
      <c r="E1106" s="37"/>
      <c r="F1106" s="37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</row>
    <row r="1107" spans="1:24">
      <c r="A1107" s="37"/>
      <c r="B1107" s="37"/>
      <c r="C1107" s="37"/>
      <c r="D1107" s="37"/>
      <c r="E1107" s="37"/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</row>
    <row r="1108" spans="1:24">
      <c r="A1108" s="37"/>
      <c r="B1108" s="37"/>
      <c r="C1108" s="37"/>
      <c r="D1108" s="37"/>
      <c r="E1108" s="37"/>
      <c r="F1108" s="37"/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</row>
    <row r="1109" spans="1:24">
      <c r="A1109" s="37"/>
      <c r="B1109" s="37"/>
      <c r="C1109" s="37"/>
      <c r="D1109" s="37"/>
      <c r="E1109" s="37"/>
      <c r="F1109" s="37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</row>
    <row r="1110" spans="1:24">
      <c r="A1110" s="37"/>
      <c r="B1110" s="37"/>
      <c r="C1110" s="37"/>
      <c r="D1110" s="37"/>
      <c r="E1110" s="37"/>
      <c r="F1110" s="37"/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</row>
    <row r="1111" spans="1:24">
      <c r="A1111" s="37"/>
      <c r="B1111" s="37"/>
      <c r="C1111" s="37"/>
      <c r="D1111" s="37"/>
      <c r="E1111" s="37"/>
      <c r="F1111" s="37"/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</row>
    <row r="1112" spans="1:24">
      <c r="A1112" s="37"/>
      <c r="B1112" s="37"/>
      <c r="C1112" s="37"/>
      <c r="D1112" s="37"/>
      <c r="E1112" s="37"/>
      <c r="F1112" s="37"/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</row>
    <row r="1113" spans="1:24">
      <c r="A1113" s="37"/>
      <c r="B1113" s="37"/>
      <c r="C1113" s="37"/>
      <c r="D1113" s="37"/>
      <c r="E1113" s="37"/>
      <c r="F1113" s="37"/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</row>
    <row r="1114" spans="1:24">
      <c r="A1114" s="37"/>
      <c r="B1114" s="37"/>
      <c r="C1114" s="37"/>
      <c r="D1114" s="37"/>
      <c r="E1114" s="37"/>
      <c r="F1114" s="37"/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</row>
    <row r="1115" spans="1:24">
      <c r="A1115" s="37"/>
      <c r="B1115" s="37"/>
      <c r="C1115" s="37"/>
      <c r="D1115" s="37"/>
      <c r="E1115" s="37"/>
      <c r="F1115" s="37"/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</row>
    <row r="1116" spans="1:24">
      <c r="A1116" s="37"/>
      <c r="B1116" s="37"/>
      <c r="C1116" s="37"/>
      <c r="D1116" s="37"/>
      <c r="E1116" s="37"/>
      <c r="F1116" s="37"/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</row>
    <row r="1117" spans="1:24">
      <c r="A1117" s="37"/>
      <c r="B1117" s="37"/>
      <c r="C1117" s="37"/>
      <c r="D1117" s="37"/>
      <c r="E1117" s="37"/>
      <c r="F1117" s="37"/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</row>
    <row r="1118" spans="1:24">
      <c r="A1118" s="37"/>
      <c r="B1118" s="37"/>
      <c r="C1118" s="37"/>
      <c r="D1118" s="37"/>
      <c r="E1118" s="37"/>
      <c r="F1118" s="37"/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</row>
    <row r="1119" spans="1:24">
      <c r="A1119" s="37"/>
      <c r="B1119" s="37"/>
      <c r="C1119" s="37"/>
      <c r="D1119" s="37"/>
      <c r="E1119" s="37"/>
      <c r="F1119" s="37"/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</row>
    <row r="1120" spans="1:24">
      <c r="A1120" s="37"/>
      <c r="B1120" s="37"/>
      <c r="C1120" s="37"/>
      <c r="D1120" s="37"/>
      <c r="E1120" s="37"/>
      <c r="F1120" s="37"/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</row>
    <row r="1121" spans="1:24">
      <c r="A1121" s="37"/>
      <c r="B1121" s="37"/>
      <c r="C1121" s="37"/>
      <c r="D1121" s="37"/>
      <c r="E1121" s="37"/>
      <c r="F1121" s="37"/>
      <c r="G1121" s="37"/>
      <c r="H1121" s="37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</row>
    <row r="1122" spans="1:24">
      <c r="A1122" s="37"/>
      <c r="B1122" s="37"/>
      <c r="C1122" s="37"/>
      <c r="D1122" s="37"/>
      <c r="E1122" s="37"/>
      <c r="F1122" s="37"/>
      <c r="G1122" s="37"/>
      <c r="H1122" s="37"/>
      <c r="I1122" s="37"/>
      <c r="J1122" s="37"/>
      <c r="K1122" s="37"/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7"/>
    </row>
    <row r="1123" spans="1:24">
      <c r="A1123" s="37"/>
      <c r="B1123" s="37"/>
      <c r="C1123" s="37"/>
      <c r="D1123" s="37"/>
      <c r="E1123" s="37"/>
      <c r="F1123" s="37"/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</row>
    <row r="1124" spans="1:24">
      <c r="A1124" s="37"/>
      <c r="B1124" s="37"/>
      <c r="C1124" s="37"/>
      <c r="D1124" s="37"/>
      <c r="E1124" s="37"/>
      <c r="F1124" s="37"/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</row>
    <row r="1125" spans="1:24">
      <c r="A1125" s="37"/>
      <c r="B1125" s="37"/>
      <c r="C1125" s="37"/>
      <c r="D1125" s="37"/>
      <c r="E1125" s="37"/>
      <c r="F1125" s="37"/>
      <c r="G1125" s="37"/>
      <c r="H1125" s="37"/>
      <c r="I1125" s="37"/>
      <c r="J1125" s="37"/>
      <c r="K1125" s="37"/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7"/>
    </row>
    <row r="1126" spans="1:24">
      <c r="A1126" s="37"/>
      <c r="B1126" s="37"/>
      <c r="C1126" s="37"/>
      <c r="D1126" s="37"/>
      <c r="E1126" s="37"/>
      <c r="F1126" s="37"/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</row>
    <row r="1127" spans="1:24">
      <c r="A1127" s="37"/>
      <c r="B1127" s="37"/>
      <c r="C1127" s="37"/>
      <c r="D1127" s="37"/>
      <c r="E1127" s="37"/>
      <c r="F1127" s="37"/>
      <c r="G1127" s="37"/>
      <c r="H1127" s="37"/>
      <c r="I1127" s="37"/>
      <c r="J1127" s="37"/>
      <c r="K1127" s="37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7"/>
    </row>
    <row r="1128" spans="1:24">
      <c r="A1128" s="37"/>
      <c r="B1128" s="37"/>
      <c r="C1128" s="37"/>
      <c r="D1128" s="37"/>
      <c r="E1128" s="37"/>
      <c r="F1128" s="37"/>
      <c r="G1128" s="37"/>
      <c r="H1128" s="37"/>
      <c r="I1128" s="37"/>
      <c r="J1128" s="37"/>
      <c r="K1128" s="37"/>
      <c r="L1128" s="37"/>
      <c r="M1128" s="37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7"/>
    </row>
    <row r="1129" spans="1:24">
      <c r="A1129" s="37"/>
      <c r="B1129" s="37"/>
      <c r="C1129" s="37"/>
      <c r="D1129" s="37"/>
      <c r="E1129" s="37"/>
      <c r="F1129" s="37"/>
      <c r="G1129" s="37"/>
      <c r="H1129" s="37"/>
      <c r="I1129" s="37"/>
      <c r="J1129" s="37"/>
      <c r="K1129" s="37"/>
      <c r="L1129" s="37"/>
      <c r="M1129" s="37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7"/>
    </row>
    <row r="1130" spans="1:24">
      <c r="A1130" s="37"/>
      <c r="B1130" s="37"/>
      <c r="C1130" s="37"/>
      <c r="D1130" s="37"/>
      <c r="E1130" s="37"/>
      <c r="F1130" s="37"/>
      <c r="G1130" s="37"/>
      <c r="H1130" s="37"/>
      <c r="I1130" s="37"/>
      <c r="J1130" s="37"/>
      <c r="K1130" s="37"/>
      <c r="L1130" s="37"/>
      <c r="M1130" s="37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7"/>
    </row>
    <row r="1131" spans="1:24">
      <c r="A1131" s="37"/>
      <c r="B1131" s="37"/>
      <c r="C1131" s="37"/>
      <c r="D1131" s="37"/>
      <c r="E1131" s="37"/>
      <c r="F1131" s="37"/>
      <c r="G1131" s="37"/>
      <c r="H1131" s="37"/>
      <c r="I1131" s="37"/>
      <c r="J1131" s="37"/>
      <c r="K1131" s="37"/>
      <c r="L1131" s="37"/>
      <c r="M1131" s="37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7"/>
    </row>
    <row r="1132" spans="1:24">
      <c r="A1132" s="37"/>
      <c r="B1132" s="37"/>
      <c r="C1132" s="37"/>
      <c r="D1132" s="37"/>
      <c r="E1132" s="37"/>
      <c r="F1132" s="37"/>
      <c r="G1132" s="37"/>
      <c r="H1132" s="37"/>
      <c r="I1132" s="37"/>
      <c r="J1132" s="37"/>
      <c r="K1132" s="37"/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7"/>
    </row>
    <row r="1133" spans="1:24">
      <c r="A1133" s="37"/>
      <c r="B1133" s="37"/>
      <c r="C1133" s="37"/>
      <c r="D1133" s="37"/>
      <c r="E1133" s="37"/>
      <c r="F1133" s="37"/>
      <c r="G1133" s="37"/>
      <c r="H1133" s="37"/>
      <c r="I1133" s="37"/>
      <c r="J1133" s="37"/>
      <c r="K1133" s="37"/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7"/>
    </row>
    <row r="1134" spans="1:24">
      <c r="A1134" s="37"/>
      <c r="B1134" s="37"/>
      <c r="C1134" s="37"/>
      <c r="D1134" s="37"/>
      <c r="E1134" s="37"/>
      <c r="F1134" s="37"/>
      <c r="G1134" s="37"/>
      <c r="H1134" s="37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7"/>
    </row>
    <row r="1135" spans="1:24">
      <c r="A1135" s="37"/>
      <c r="B1135" s="37"/>
      <c r="C1135" s="37"/>
      <c r="D1135" s="37"/>
      <c r="E1135" s="37"/>
      <c r="F1135" s="37"/>
      <c r="G1135" s="37"/>
      <c r="H1135" s="37"/>
      <c r="I1135" s="37"/>
      <c r="J1135" s="37"/>
      <c r="K1135" s="37"/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7"/>
    </row>
    <row r="1136" spans="1:24">
      <c r="A1136" s="37"/>
      <c r="B1136" s="37"/>
      <c r="C1136" s="37"/>
      <c r="D1136" s="37"/>
      <c r="E1136" s="37"/>
      <c r="F1136" s="37"/>
      <c r="G1136" s="37"/>
      <c r="H1136" s="37"/>
      <c r="I1136" s="37"/>
      <c r="J1136" s="37"/>
      <c r="K1136" s="37"/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7"/>
    </row>
    <row r="1137" spans="1:24">
      <c r="A1137" s="37"/>
      <c r="B1137" s="37"/>
      <c r="C1137" s="37"/>
      <c r="D1137" s="37"/>
      <c r="E1137" s="37"/>
      <c r="F1137" s="37"/>
      <c r="G1137" s="37"/>
      <c r="H1137" s="37"/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</row>
    <row r="1138" spans="1:24">
      <c r="A1138" s="37"/>
      <c r="B1138" s="37"/>
      <c r="C1138" s="37"/>
      <c r="D1138" s="37"/>
      <c r="E1138" s="37"/>
      <c r="F1138" s="37"/>
      <c r="G1138" s="37"/>
      <c r="H1138" s="37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</row>
    <row r="1139" spans="1:24">
      <c r="A1139" s="37"/>
      <c r="B1139" s="37"/>
      <c r="C1139" s="37"/>
      <c r="D1139" s="37"/>
      <c r="E1139" s="37"/>
      <c r="F1139" s="37"/>
      <c r="G1139" s="37"/>
      <c r="H1139" s="37"/>
      <c r="I1139" s="37"/>
      <c r="J1139" s="37"/>
      <c r="K1139" s="37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</row>
    <row r="1140" spans="1:24">
      <c r="A1140" s="37"/>
      <c r="B1140" s="37"/>
      <c r="C1140" s="37"/>
      <c r="D1140" s="37"/>
      <c r="E1140" s="37"/>
      <c r="F1140" s="37"/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</row>
    <row r="1141" spans="1:24">
      <c r="A1141" s="37"/>
      <c r="B1141" s="37"/>
      <c r="C1141" s="37"/>
      <c r="D1141" s="37"/>
      <c r="E1141" s="37"/>
      <c r="F1141" s="37"/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</row>
    <row r="1142" spans="1:24">
      <c r="A1142" s="37"/>
      <c r="B1142" s="37"/>
      <c r="C1142" s="37"/>
      <c r="D1142" s="37"/>
      <c r="E1142" s="37"/>
      <c r="F1142" s="37"/>
      <c r="G1142" s="37"/>
      <c r="H1142" s="37"/>
      <c r="I1142" s="37"/>
      <c r="J1142" s="37"/>
      <c r="K1142" s="37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</row>
    <row r="1143" spans="1:24">
      <c r="A1143" s="37"/>
      <c r="B1143" s="37"/>
      <c r="C1143" s="37"/>
      <c r="D1143" s="37"/>
      <c r="E1143" s="37"/>
      <c r="F1143" s="37"/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</row>
    <row r="1144" spans="1:24">
      <c r="A1144" s="37"/>
      <c r="B1144" s="37"/>
      <c r="C1144" s="37"/>
      <c r="D1144" s="37"/>
      <c r="E1144" s="37"/>
      <c r="F1144" s="37"/>
      <c r="G1144" s="37"/>
      <c r="H1144" s="37"/>
      <c r="I1144" s="37"/>
      <c r="J1144" s="37"/>
      <c r="K1144" s="37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</row>
    <row r="1145" spans="1:24">
      <c r="A1145" s="37"/>
      <c r="B1145" s="37"/>
      <c r="C1145" s="37"/>
      <c r="D1145" s="37"/>
      <c r="E1145" s="37"/>
      <c r="F1145" s="37"/>
      <c r="G1145" s="37"/>
      <c r="H1145" s="37"/>
      <c r="I1145" s="37"/>
      <c r="J1145" s="37"/>
      <c r="K1145" s="37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</row>
    <row r="1146" spans="1:24">
      <c r="A1146" s="37"/>
      <c r="B1146" s="37"/>
      <c r="C1146" s="37"/>
      <c r="D1146" s="37"/>
      <c r="E1146" s="37"/>
      <c r="F1146" s="37"/>
      <c r="G1146" s="37"/>
      <c r="H1146" s="37"/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</row>
    <row r="1147" spans="1:24">
      <c r="A1147" s="37"/>
      <c r="B1147" s="37"/>
      <c r="C1147" s="37"/>
      <c r="D1147" s="37"/>
      <c r="E1147" s="37"/>
      <c r="F1147" s="37"/>
      <c r="G1147" s="37"/>
      <c r="H1147" s="37"/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</row>
    <row r="1148" spans="1:24">
      <c r="A1148" s="37"/>
      <c r="B1148" s="37"/>
      <c r="C1148" s="37"/>
      <c r="D1148" s="37"/>
      <c r="E1148" s="37"/>
      <c r="F1148" s="37"/>
      <c r="G1148" s="37"/>
      <c r="H1148" s="37"/>
      <c r="I1148" s="37"/>
      <c r="J1148" s="37"/>
      <c r="K1148" s="37"/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7"/>
    </row>
    <row r="1149" spans="1:24">
      <c r="A1149" s="37"/>
      <c r="B1149" s="37"/>
      <c r="C1149" s="37"/>
      <c r="D1149" s="37"/>
      <c r="E1149" s="37"/>
      <c r="F1149" s="37"/>
      <c r="G1149" s="37"/>
      <c r="H1149" s="37"/>
      <c r="I1149" s="37"/>
      <c r="J1149" s="37"/>
      <c r="K1149" s="37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</row>
    <row r="1150" spans="1:24">
      <c r="A1150" s="37"/>
      <c r="B1150" s="37"/>
      <c r="C1150" s="37"/>
      <c r="D1150" s="37"/>
      <c r="E1150" s="37"/>
      <c r="F1150" s="37"/>
      <c r="G1150" s="37"/>
      <c r="H1150" s="37"/>
      <c r="I1150" s="37"/>
      <c r="J1150" s="37"/>
      <c r="K1150" s="37"/>
      <c r="L1150" s="37"/>
      <c r="M1150" s="37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7"/>
    </row>
    <row r="1151" spans="1:24">
      <c r="A1151" s="37"/>
      <c r="B1151" s="37"/>
      <c r="C1151" s="37"/>
      <c r="D1151" s="37"/>
      <c r="E1151" s="37"/>
      <c r="F1151" s="37"/>
      <c r="G1151" s="37"/>
      <c r="H1151" s="37"/>
      <c r="I1151" s="37"/>
      <c r="J1151" s="37"/>
      <c r="K1151" s="37"/>
      <c r="L1151" s="37"/>
      <c r="M1151" s="37"/>
      <c r="N1151" s="37"/>
      <c r="O1151" s="37"/>
      <c r="P1151" s="37"/>
      <c r="Q1151" s="37"/>
      <c r="R1151" s="37"/>
      <c r="S1151" s="37"/>
      <c r="T1151" s="37"/>
      <c r="U1151" s="37"/>
      <c r="V1151" s="37"/>
      <c r="W1151" s="37"/>
      <c r="X1151" s="37"/>
    </row>
    <row r="1152" spans="1:24">
      <c r="A1152" s="37"/>
      <c r="B1152" s="37"/>
      <c r="C1152" s="37"/>
      <c r="D1152" s="37"/>
      <c r="E1152" s="37"/>
      <c r="F1152" s="37"/>
      <c r="G1152" s="37"/>
      <c r="H1152" s="37"/>
      <c r="I1152" s="37"/>
      <c r="J1152" s="37"/>
      <c r="K1152" s="37"/>
      <c r="L1152" s="37"/>
      <c r="M1152" s="37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7"/>
    </row>
    <row r="1153" spans="1:24">
      <c r="A1153" s="37"/>
      <c r="B1153" s="37"/>
      <c r="C1153" s="37"/>
      <c r="D1153" s="37"/>
      <c r="E1153" s="37"/>
      <c r="F1153" s="37"/>
      <c r="G1153" s="37"/>
      <c r="H1153" s="37"/>
      <c r="I1153" s="37"/>
      <c r="J1153" s="37"/>
      <c r="K1153" s="37"/>
      <c r="L1153" s="37"/>
      <c r="M1153" s="37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7"/>
    </row>
    <row r="1154" spans="1:24">
      <c r="A1154" s="37"/>
      <c r="B1154" s="37"/>
      <c r="C1154" s="37"/>
      <c r="D1154" s="37"/>
      <c r="E1154" s="37"/>
      <c r="F1154" s="37"/>
      <c r="G1154" s="37"/>
      <c r="H1154" s="37"/>
      <c r="I1154" s="37"/>
      <c r="J1154" s="37"/>
      <c r="K1154" s="37"/>
      <c r="L1154" s="37"/>
      <c r="M1154" s="37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7"/>
    </row>
    <row r="1155" spans="1:24">
      <c r="A1155" s="37"/>
      <c r="B1155" s="37"/>
      <c r="C1155" s="37"/>
      <c r="D1155" s="37"/>
      <c r="E1155" s="37"/>
      <c r="F1155" s="37"/>
      <c r="G1155" s="37"/>
      <c r="H1155" s="37"/>
      <c r="I1155" s="37"/>
      <c r="J1155" s="37"/>
      <c r="K1155" s="37"/>
      <c r="L1155" s="37"/>
      <c r="M1155" s="37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7"/>
    </row>
    <row r="1156" spans="1:24">
      <c r="A1156" s="37"/>
      <c r="B1156" s="37"/>
      <c r="C1156" s="37"/>
      <c r="D1156" s="37"/>
      <c r="E1156" s="37"/>
      <c r="F1156" s="37"/>
      <c r="G1156" s="37"/>
      <c r="H1156" s="37"/>
      <c r="I1156" s="37"/>
      <c r="J1156" s="37"/>
      <c r="K1156" s="37"/>
      <c r="L1156" s="37"/>
      <c r="M1156" s="37"/>
      <c r="N1156" s="37"/>
      <c r="O1156" s="37"/>
      <c r="P1156" s="37"/>
      <c r="Q1156" s="37"/>
      <c r="R1156" s="37"/>
      <c r="S1156" s="37"/>
      <c r="T1156" s="37"/>
      <c r="U1156" s="37"/>
      <c r="V1156" s="37"/>
      <c r="W1156" s="37"/>
      <c r="X1156" s="37"/>
    </row>
    <row r="1157" spans="1:24">
      <c r="A1157" s="37"/>
      <c r="B1157" s="37"/>
      <c r="C1157" s="37"/>
      <c r="D1157" s="37"/>
      <c r="E1157" s="37"/>
      <c r="F1157" s="37"/>
      <c r="G1157" s="37"/>
      <c r="H1157" s="37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</row>
    <row r="1158" spans="1:24">
      <c r="A1158" s="37"/>
      <c r="B1158" s="37"/>
      <c r="C1158" s="37"/>
      <c r="D1158" s="37"/>
      <c r="E1158" s="37"/>
      <c r="F1158" s="37"/>
      <c r="G1158" s="37"/>
      <c r="H1158" s="37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</row>
    <row r="1159" spans="1:24">
      <c r="A1159" s="37"/>
      <c r="B1159" s="37"/>
      <c r="C1159" s="37"/>
      <c r="D1159" s="37"/>
      <c r="E1159" s="37"/>
      <c r="F1159" s="37"/>
      <c r="G1159" s="37"/>
      <c r="H1159" s="37"/>
      <c r="I1159" s="37"/>
      <c r="J1159" s="37"/>
      <c r="K1159" s="37"/>
      <c r="L1159" s="3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7"/>
    </row>
    <row r="1160" spans="1:24">
      <c r="A1160" s="37"/>
      <c r="B1160" s="37"/>
      <c r="C1160" s="37"/>
      <c r="D1160" s="37"/>
      <c r="E1160" s="37"/>
      <c r="F1160" s="37"/>
      <c r="G1160" s="37"/>
      <c r="H1160" s="37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</row>
    <row r="1161" spans="1:24">
      <c r="A1161" s="37"/>
      <c r="B1161" s="37"/>
      <c r="C1161" s="37"/>
      <c r="D1161" s="37"/>
      <c r="E1161" s="37"/>
      <c r="F1161" s="37"/>
      <c r="G1161" s="37"/>
      <c r="H1161" s="37"/>
      <c r="I1161" s="37"/>
      <c r="J1161" s="37"/>
      <c r="K1161" s="37"/>
      <c r="L1161" s="37"/>
      <c r="M1161" s="37"/>
      <c r="N1161" s="37"/>
      <c r="O1161" s="37"/>
      <c r="P1161" s="37"/>
      <c r="Q1161" s="37"/>
      <c r="R1161" s="37"/>
      <c r="S1161" s="37"/>
      <c r="T1161" s="37"/>
      <c r="U1161" s="37"/>
      <c r="V1161" s="37"/>
      <c r="W1161" s="37"/>
      <c r="X1161" s="37"/>
    </row>
    <row r="1162" spans="1:24">
      <c r="A1162" s="37"/>
      <c r="B1162" s="37"/>
      <c r="C1162" s="37"/>
      <c r="D1162" s="37"/>
      <c r="E1162" s="37"/>
      <c r="F1162" s="37"/>
      <c r="G1162" s="37"/>
      <c r="H1162" s="37"/>
      <c r="I1162" s="37"/>
      <c r="J1162" s="37"/>
      <c r="K1162" s="37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</row>
    <row r="1163" spans="1:24">
      <c r="A1163" s="37"/>
      <c r="B1163" s="37"/>
      <c r="C1163" s="37"/>
      <c r="D1163" s="37"/>
      <c r="E1163" s="37"/>
      <c r="F1163" s="37"/>
      <c r="G1163" s="37"/>
      <c r="H1163" s="37"/>
      <c r="I1163" s="37"/>
      <c r="J1163" s="37"/>
      <c r="K1163" s="37"/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7"/>
    </row>
    <row r="1164" spans="1:24">
      <c r="A1164" s="37"/>
      <c r="B1164" s="37"/>
      <c r="C1164" s="37"/>
      <c r="D1164" s="37"/>
      <c r="E1164" s="37"/>
      <c r="F1164" s="37"/>
      <c r="G1164" s="37"/>
      <c r="H1164" s="37"/>
      <c r="I1164" s="37"/>
      <c r="J1164" s="37"/>
      <c r="K1164" s="37"/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7"/>
    </row>
    <row r="1165" spans="1:24">
      <c r="A1165" s="37"/>
      <c r="B1165" s="37"/>
      <c r="C1165" s="37"/>
      <c r="D1165" s="37"/>
      <c r="E1165" s="37"/>
      <c r="F1165" s="37"/>
      <c r="G1165" s="37"/>
      <c r="H1165" s="37"/>
      <c r="I1165" s="37"/>
      <c r="J1165" s="37"/>
      <c r="K1165" s="37"/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7"/>
    </row>
    <row r="1166" spans="1:24">
      <c r="A1166" s="37"/>
      <c r="B1166" s="37"/>
      <c r="C1166" s="37"/>
      <c r="D1166" s="37"/>
      <c r="E1166" s="37"/>
      <c r="F1166" s="37"/>
      <c r="G1166" s="37"/>
      <c r="H1166" s="37"/>
      <c r="I1166" s="37"/>
      <c r="J1166" s="37"/>
      <c r="K1166" s="37"/>
      <c r="L1166" s="37"/>
      <c r="M1166" s="37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7"/>
    </row>
    <row r="1167" spans="1:24">
      <c r="A1167" s="37"/>
      <c r="B1167" s="37"/>
      <c r="C1167" s="37"/>
      <c r="D1167" s="37"/>
      <c r="E1167" s="37"/>
      <c r="F1167" s="37"/>
      <c r="G1167" s="37"/>
      <c r="H1167" s="37"/>
      <c r="I1167" s="37"/>
      <c r="J1167" s="37"/>
      <c r="K1167" s="37"/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7"/>
    </row>
    <row r="1168" spans="1:24">
      <c r="A1168" s="37"/>
      <c r="B1168" s="37"/>
      <c r="C1168" s="37"/>
      <c r="D1168" s="37"/>
      <c r="E1168" s="37"/>
      <c r="F1168" s="37"/>
      <c r="G1168" s="37"/>
      <c r="H1168" s="37"/>
      <c r="I1168" s="37"/>
      <c r="J1168" s="37"/>
      <c r="K1168" s="37"/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7"/>
    </row>
    <row r="1169" spans="1:24">
      <c r="A1169" s="37"/>
      <c r="B1169" s="37"/>
      <c r="C1169" s="37"/>
      <c r="D1169" s="37"/>
      <c r="E1169" s="37"/>
      <c r="F1169" s="37"/>
      <c r="G1169" s="37"/>
      <c r="H1169" s="37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</row>
    <row r="1170" spans="1:24">
      <c r="A1170" s="37"/>
      <c r="B1170" s="37"/>
      <c r="C1170" s="37"/>
      <c r="D1170" s="37"/>
      <c r="E1170" s="37"/>
      <c r="F1170" s="37"/>
      <c r="G1170" s="37"/>
      <c r="H1170" s="37"/>
      <c r="I1170" s="37"/>
      <c r="J1170" s="37"/>
      <c r="K1170" s="37"/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7"/>
    </row>
    <row r="1171" spans="1:24">
      <c r="A1171" s="37"/>
      <c r="B1171" s="37"/>
      <c r="C1171" s="37"/>
      <c r="D1171" s="37"/>
      <c r="E1171" s="37"/>
      <c r="F1171" s="37"/>
      <c r="G1171" s="37"/>
      <c r="H1171" s="37"/>
      <c r="I1171" s="37"/>
      <c r="J1171" s="37"/>
      <c r="K1171" s="37"/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7"/>
    </row>
    <row r="1172" spans="1:24">
      <c r="A1172" s="37"/>
      <c r="B1172" s="37"/>
      <c r="C1172" s="37"/>
      <c r="D1172" s="37"/>
      <c r="E1172" s="37"/>
      <c r="F1172" s="37"/>
      <c r="G1172" s="37"/>
      <c r="H1172" s="37"/>
      <c r="I1172" s="37"/>
      <c r="J1172" s="37"/>
      <c r="K1172" s="37"/>
      <c r="L1172" s="37"/>
      <c r="M1172" s="37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7"/>
    </row>
    <row r="1173" spans="1:24">
      <c r="A1173" s="37"/>
      <c r="B1173" s="37"/>
      <c r="C1173" s="37"/>
      <c r="D1173" s="37"/>
      <c r="E1173" s="37"/>
      <c r="F1173" s="37"/>
      <c r="G1173" s="37"/>
      <c r="H1173" s="37"/>
      <c r="I1173" s="37"/>
      <c r="J1173" s="37"/>
      <c r="K1173" s="37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</row>
    <row r="1174" spans="1:24">
      <c r="A1174" s="37"/>
      <c r="B1174" s="37"/>
      <c r="C1174" s="37"/>
      <c r="D1174" s="37"/>
      <c r="E1174" s="37"/>
      <c r="F1174" s="37"/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</row>
    <row r="1175" spans="1:24">
      <c r="A1175" s="37"/>
      <c r="B1175" s="37"/>
      <c r="C1175" s="37"/>
      <c r="D1175" s="37"/>
      <c r="E1175" s="37"/>
      <c r="F1175" s="37"/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</row>
    <row r="1176" spans="1:24">
      <c r="A1176" s="37"/>
      <c r="B1176" s="37"/>
      <c r="C1176" s="37"/>
      <c r="D1176" s="37"/>
      <c r="E1176" s="37"/>
      <c r="F1176" s="37"/>
      <c r="G1176" s="37"/>
      <c r="H1176" s="37"/>
      <c r="I1176" s="37"/>
      <c r="J1176" s="37"/>
      <c r="K1176" s="37"/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7"/>
    </row>
    <row r="1177" spans="1:24">
      <c r="A1177" s="37"/>
      <c r="B1177" s="37"/>
      <c r="C1177" s="37"/>
      <c r="D1177" s="37"/>
      <c r="E1177" s="37"/>
      <c r="F1177" s="37"/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</row>
    <row r="1178" spans="1:24">
      <c r="A1178" s="37"/>
      <c r="B1178" s="37"/>
      <c r="C1178" s="37"/>
      <c r="D1178" s="37"/>
      <c r="E1178" s="37"/>
      <c r="F1178" s="37"/>
      <c r="G1178" s="37"/>
      <c r="H1178" s="37"/>
      <c r="I1178" s="37"/>
      <c r="J1178" s="37"/>
      <c r="K1178" s="37"/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7"/>
    </row>
    <row r="1179" spans="1:24">
      <c r="A1179" s="37"/>
      <c r="B1179" s="37"/>
      <c r="C1179" s="37"/>
      <c r="D1179" s="37"/>
      <c r="E1179" s="37"/>
      <c r="F1179" s="37"/>
      <c r="G1179" s="37"/>
      <c r="H1179" s="37"/>
      <c r="I1179" s="37"/>
      <c r="J1179" s="37"/>
      <c r="K1179" s="37"/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7"/>
    </row>
    <row r="1180" spans="1:24">
      <c r="A1180" s="37"/>
      <c r="B1180" s="37"/>
      <c r="C1180" s="37"/>
      <c r="D1180" s="37"/>
      <c r="E1180" s="37"/>
      <c r="F1180" s="37"/>
      <c r="G1180" s="37"/>
      <c r="H1180" s="37"/>
      <c r="I1180" s="37"/>
      <c r="J1180" s="37"/>
      <c r="K1180" s="37"/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7"/>
    </row>
    <row r="1181" spans="1:24">
      <c r="A1181" s="37"/>
      <c r="B1181" s="37"/>
      <c r="C1181" s="37"/>
      <c r="D1181" s="37"/>
      <c r="E1181" s="37"/>
      <c r="F1181" s="37"/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</row>
    <row r="1182" spans="1:24">
      <c r="A1182" s="37"/>
      <c r="B1182" s="37"/>
      <c r="C1182" s="37"/>
      <c r="D1182" s="37"/>
      <c r="E1182" s="37"/>
      <c r="F1182" s="37"/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</row>
    <row r="1183" spans="1:24">
      <c r="A1183" s="37"/>
      <c r="B1183" s="37"/>
      <c r="C1183" s="37"/>
      <c r="D1183" s="37"/>
      <c r="E1183" s="37"/>
      <c r="F1183" s="37"/>
      <c r="G1183" s="37"/>
      <c r="H1183" s="37"/>
      <c r="I1183" s="37"/>
      <c r="J1183" s="37"/>
      <c r="K1183" s="37"/>
      <c r="L1183" s="37"/>
      <c r="M1183" s="37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7"/>
    </row>
    <row r="1184" spans="1:24">
      <c r="A1184" s="37"/>
      <c r="B1184" s="37"/>
      <c r="C1184" s="37"/>
      <c r="D1184" s="37"/>
      <c r="E1184" s="37"/>
      <c r="F1184" s="37"/>
      <c r="G1184" s="37"/>
      <c r="H1184" s="37"/>
      <c r="I1184" s="37"/>
      <c r="J1184" s="37"/>
      <c r="K1184" s="37"/>
      <c r="L1184" s="37"/>
      <c r="M1184" s="37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7"/>
    </row>
    <row r="1185" spans="1:24">
      <c r="A1185" s="37"/>
      <c r="B1185" s="37"/>
      <c r="C1185" s="37"/>
      <c r="D1185" s="37"/>
      <c r="E1185" s="37"/>
      <c r="F1185" s="37"/>
      <c r="G1185" s="37"/>
      <c r="H1185" s="37"/>
      <c r="I1185" s="37"/>
      <c r="J1185" s="37"/>
      <c r="K1185" s="37"/>
      <c r="L1185" s="37"/>
      <c r="M1185" s="37"/>
      <c r="N1185" s="37"/>
      <c r="O1185" s="37"/>
      <c r="P1185" s="37"/>
      <c r="Q1185" s="37"/>
      <c r="R1185" s="37"/>
      <c r="S1185" s="37"/>
      <c r="T1185" s="37"/>
      <c r="U1185" s="37"/>
      <c r="V1185" s="37"/>
      <c r="W1185" s="37"/>
      <c r="X1185" s="37"/>
    </row>
    <row r="1186" spans="1:24">
      <c r="A1186" s="37"/>
      <c r="B1186" s="37"/>
      <c r="C1186" s="37"/>
      <c r="D1186" s="37"/>
      <c r="E1186" s="37"/>
      <c r="F1186" s="37"/>
      <c r="G1186" s="37"/>
      <c r="H1186" s="37"/>
      <c r="I1186" s="37"/>
      <c r="J1186" s="37"/>
      <c r="K1186" s="37"/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7"/>
    </row>
    <row r="1187" spans="1:24">
      <c r="A1187" s="37"/>
      <c r="B1187" s="37"/>
      <c r="C1187" s="37"/>
      <c r="D1187" s="37"/>
      <c r="E1187" s="37"/>
      <c r="F1187" s="37"/>
      <c r="G1187" s="37"/>
      <c r="H1187" s="37"/>
      <c r="I1187" s="37"/>
      <c r="J1187" s="37"/>
      <c r="K1187" s="37"/>
      <c r="L1187" s="37"/>
      <c r="M1187" s="37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7"/>
    </row>
    <row r="1188" spans="1:24">
      <c r="A1188" s="37"/>
      <c r="B1188" s="37"/>
      <c r="C1188" s="37"/>
      <c r="D1188" s="37"/>
      <c r="E1188" s="37"/>
      <c r="F1188" s="37"/>
      <c r="G1188" s="37"/>
      <c r="H1188" s="37"/>
      <c r="I1188" s="37"/>
      <c r="J1188" s="37"/>
      <c r="K1188" s="37"/>
      <c r="L1188" s="37"/>
      <c r="M1188" s="37"/>
      <c r="N1188" s="37"/>
      <c r="O1188" s="37"/>
      <c r="P1188" s="37"/>
      <c r="Q1188" s="37"/>
      <c r="R1188" s="37"/>
      <c r="S1188" s="37"/>
      <c r="T1188" s="37"/>
      <c r="U1188" s="37"/>
      <c r="V1188" s="37"/>
      <c r="W1188" s="37"/>
      <c r="X1188" s="37"/>
    </row>
    <row r="1189" spans="1:24">
      <c r="A1189" s="37"/>
      <c r="B1189" s="37"/>
      <c r="C1189" s="37"/>
      <c r="D1189" s="37"/>
      <c r="E1189" s="37"/>
      <c r="F1189" s="37"/>
      <c r="G1189" s="37"/>
      <c r="H1189" s="37"/>
      <c r="I1189" s="37"/>
      <c r="J1189" s="37"/>
      <c r="K1189" s="37"/>
      <c r="L1189" s="37"/>
      <c r="M1189" s="37"/>
      <c r="N1189" s="37"/>
      <c r="O1189" s="37"/>
      <c r="P1189" s="37"/>
      <c r="Q1189" s="37"/>
      <c r="R1189" s="37"/>
      <c r="S1189" s="37"/>
      <c r="T1189" s="37"/>
      <c r="U1189" s="37"/>
      <c r="V1189" s="37"/>
      <c r="W1189" s="37"/>
      <c r="X1189" s="37"/>
    </row>
    <row r="1190" spans="1:24">
      <c r="A1190" s="37"/>
      <c r="B1190" s="37"/>
      <c r="C1190" s="37"/>
      <c r="D1190" s="37"/>
      <c r="E1190" s="37"/>
      <c r="F1190" s="37"/>
      <c r="G1190" s="37"/>
      <c r="H1190" s="37"/>
      <c r="I1190" s="37"/>
      <c r="J1190" s="37"/>
      <c r="K1190" s="37"/>
      <c r="L1190" s="37"/>
      <c r="M1190" s="37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7"/>
    </row>
    <row r="1191" spans="1:24">
      <c r="A1191" s="37"/>
      <c r="B1191" s="37"/>
      <c r="C1191" s="37"/>
      <c r="D1191" s="37"/>
      <c r="E1191" s="37"/>
      <c r="F1191" s="37"/>
      <c r="G1191" s="37"/>
      <c r="H1191" s="37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</row>
    <row r="1192" spans="1:24">
      <c r="A1192" s="37"/>
      <c r="B1192" s="37"/>
      <c r="C1192" s="37"/>
      <c r="D1192" s="37"/>
      <c r="E1192" s="37"/>
      <c r="F1192" s="37"/>
      <c r="G1192" s="37"/>
      <c r="H1192" s="37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</row>
    <row r="1193" spans="1:24">
      <c r="A1193" s="37"/>
      <c r="B1193" s="37"/>
      <c r="C1193" s="37"/>
      <c r="D1193" s="37"/>
      <c r="E1193" s="37"/>
      <c r="F1193" s="37"/>
      <c r="G1193" s="37"/>
      <c r="H1193" s="37"/>
      <c r="I1193" s="37"/>
      <c r="J1193" s="37"/>
      <c r="K1193" s="37"/>
      <c r="L1193" s="37"/>
      <c r="M1193" s="37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7"/>
    </row>
    <row r="1194" spans="1:24">
      <c r="A1194" s="37"/>
      <c r="B1194" s="37"/>
      <c r="C1194" s="37"/>
      <c r="D1194" s="37"/>
      <c r="E1194" s="37"/>
      <c r="F1194" s="37"/>
      <c r="G1194" s="37"/>
      <c r="H1194" s="37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</row>
    <row r="1195" spans="1:24">
      <c r="A1195" s="37"/>
      <c r="B1195" s="37"/>
      <c r="C1195" s="37"/>
      <c r="D1195" s="37"/>
      <c r="E1195" s="37"/>
      <c r="F1195" s="37"/>
      <c r="G1195" s="37"/>
      <c r="H1195" s="37"/>
      <c r="I1195" s="37"/>
      <c r="J1195" s="37"/>
      <c r="K1195" s="37"/>
      <c r="L1195" s="37"/>
      <c r="M1195" s="37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7"/>
    </row>
    <row r="1196" spans="1:24">
      <c r="A1196" s="37"/>
      <c r="B1196" s="37"/>
      <c r="C1196" s="37"/>
      <c r="D1196" s="37"/>
      <c r="E1196" s="37"/>
      <c r="F1196" s="37"/>
      <c r="G1196" s="37"/>
      <c r="H1196" s="37"/>
      <c r="I1196" s="37"/>
      <c r="J1196" s="37"/>
      <c r="K1196" s="37"/>
      <c r="L1196" s="37"/>
      <c r="M1196" s="37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7"/>
    </row>
    <row r="1197" spans="1:24">
      <c r="A1197" s="37"/>
      <c r="B1197" s="37"/>
      <c r="C1197" s="37"/>
      <c r="D1197" s="37"/>
      <c r="E1197" s="37"/>
      <c r="F1197" s="37"/>
      <c r="G1197" s="37"/>
      <c r="H1197" s="37"/>
      <c r="I1197" s="37"/>
      <c r="J1197" s="37"/>
      <c r="K1197" s="37"/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7"/>
    </row>
    <row r="1198" spans="1:24">
      <c r="A1198" s="37"/>
      <c r="B1198" s="37"/>
      <c r="C1198" s="37"/>
      <c r="D1198" s="37"/>
      <c r="E1198" s="37"/>
      <c r="F1198" s="37"/>
      <c r="G1198" s="37"/>
      <c r="H1198" s="37"/>
      <c r="I1198" s="37"/>
      <c r="J1198" s="37"/>
      <c r="K1198" s="37"/>
      <c r="L1198" s="37"/>
      <c r="M1198" s="37"/>
      <c r="N1198" s="37"/>
      <c r="O1198" s="37"/>
      <c r="P1198" s="37"/>
      <c r="Q1198" s="37"/>
      <c r="R1198" s="37"/>
      <c r="S1198" s="37"/>
      <c r="T1198" s="37"/>
      <c r="U1198" s="37"/>
      <c r="V1198" s="37"/>
      <c r="W1198" s="37"/>
      <c r="X1198" s="37"/>
    </row>
    <row r="1199" spans="1:24">
      <c r="A1199" s="37"/>
      <c r="B1199" s="37"/>
      <c r="C1199" s="37"/>
      <c r="D1199" s="37"/>
      <c r="E1199" s="37"/>
      <c r="F1199" s="37"/>
      <c r="G1199" s="37"/>
      <c r="H1199" s="37"/>
      <c r="I1199" s="37"/>
      <c r="J1199" s="37"/>
      <c r="K1199" s="37"/>
      <c r="L1199" s="37"/>
      <c r="M1199" s="37"/>
      <c r="N1199" s="37"/>
      <c r="O1199" s="37"/>
      <c r="P1199" s="37"/>
      <c r="Q1199" s="37"/>
      <c r="R1199" s="37"/>
      <c r="S1199" s="37"/>
      <c r="T1199" s="37"/>
      <c r="U1199" s="37"/>
      <c r="V1199" s="37"/>
      <c r="W1199" s="37"/>
      <c r="X1199" s="37"/>
    </row>
    <row r="1200" spans="1:24">
      <c r="A1200" s="37"/>
      <c r="B1200" s="37"/>
      <c r="C1200" s="37"/>
      <c r="D1200" s="37"/>
      <c r="E1200" s="37"/>
      <c r="F1200" s="37"/>
      <c r="G1200" s="37"/>
      <c r="H1200" s="37"/>
      <c r="I1200" s="37"/>
      <c r="J1200" s="37"/>
      <c r="K1200" s="37"/>
      <c r="L1200" s="37"/>
      <c r="M1200" s="37"/>
      <c r="N1200" s="37"/>
      <c r="O1200" s="37"/>
      <c r="P1200" s="37"/>
      <c r="Q1200" s="37"/>
      <c r="R1200" s="37"/>
      <c r="S1200" s="37"/>
      <c r="T1200" s="37"/>
      <c r="U1200" s="37"/>
      <c r="V1200" s="37"/>
      <c r="W1200" s="37"/>
      <c r="X1200" s="37"/>
    </row>
    <row r="1201" spans="1:24">
      <c r="A1201" s="37"/>
      <c r="B1201" s="37"/>
      <c r="C1201" s="37"/>
      <c r="D1201" s="37"/>
      <c r="E1201" s="37"/>
      <c r="F1201" s="37"/>
      <c r="G1201" s="37"/>
      <c r="H1201" s="37"/>
      <c r="I1201" s="37"/>
      <c r="J1201" s="37"/>
      <c r="K1201" s="37"/>
      <c r="L1201" s="37"/>
      <c r="M1201" s="37"/>
      <c r="N1201" s="37"/>
      <c r="O1201" s="37"/>
      <c r="P1201" s="37"/>
      <c r="Q1201" s="37"/>
      <c r="R1201" s="37"/>
      <c r="S1201" s="37"/>
      <c r="T1201" s="37"/>
      <c r="U1201" s="37"/>
      <c r="V1201" s="37"/>
      <c r="W1201" s="37"/>
      <c r="X1201" s="37"/>
    </row>
    <row r="1202" spans="1:24">
      <c r="A1202" s="37"/>
      <c r="B1202" s="37"/>
      <c r="C1202" s="37"/>
      <c r="D1202" s="37"/>
      <c r="E1202" s="37"/>
      <c r="F1202" s="37"/>
      <c r="G1202" s="37"/>
      <c r="H1202" s="37"/>
      <c r="I1202" s="37"/>
      <c r="J1202" s="37"/>
      <c r="K1202" s="37"/>
      <c r="L1202" s="37"/>
      <c r="M1202" s="37"/>
      <c r="N1202" s="37"/>
      <c r="O1202" s="37"/>
      <c r="P1202" s="37"/>
      <c r="Q1202" s="37"/>
      <c r="R1202" s="37"/>
      <c r="S1202" s="37"/>
      <c r="T1202" s="37"/>
      <c r="U1202" s="37"/>
      <c r="V1202" s="37"/>
      <c r="W1202" s="37"/>
      <c r="X1202" s="37"/>
    </row>
    <row r="1203" spans="1:24">
      <c r="A1203" s="37"/>
      <c r="B1203" s="37"/>
      <c r="C1203" s="37"/>
      <c r="D1203" s="37"/>
      <c r="E1203" s="37"/>
      <c r="F1203" s="37"/>
      <c r="G1203" s="37"/>
      <c r="H1203" s="37"/>
      <c r="I1203" s="37"/>
      <c r="J1203" s="37"/>
      <c r="K1203" s="37"/>
      <c r="L1203" s="37"/>
      <c r="M1203" s="37"/>
      <c r="N1203" s="37"/>
      <c r="O1203" s="37"/>
      <c r="P1203" s="37"/>
      <c r="Q1203" s="37"/>
      <c r="R1203" s="37"/>
      <c r="S1203" s="37"/>
      <c r="T1203" s="37"/>
      <c r="U1203" s="37"/>
      <c r="V1203" s="37"/>
      <c r="W1203" s="37"/>
      <c r="X1203" s="37"/>
    </row>
    <row r="1204" spans="1:24">
      <c r="A1204" s="37"/>
      <c r="B1204" s="37"/>
      <c r="C1204" s="37"/>
      <c r="D1204" s="37"/>
      <c r="E1204" s="37"/>
      <c r="F1204" s="37"/>
      <c r="G1204" s="37"/>
      <c r="H1204" s="37"/>
      <c r="I1204" s="37"/>
      <c r="J1204" s="37"/>
      <c r="K1204" s="37"/>
      <c r="L1204" s="37"/>
      <c r="M1204" s="37"/>
      <c r="N1204" s="37"/>
      <c r="O1204" s="37"/>
      <c r="P1204" s="37"/>
      <c r="Q1204" s="37"/>
      <c r="R1204" s="37"/>
      <c r="S1204" s="37"/>
      <c r="T1204" s="37"/>
      <c r="U1204" s="37"/>
      <c r="V1204" s="37"/>
      <c r="W1204" s="37"/>
      <c r="X1204" s="37"/>
    </row>
    <row r="1205" spans="1:24">
      <c r="A1205" s="37"/>
      <c r="B1205" s="37"/>
      <c r="C1205" s="37"/>
      <c r="D1205" s="37"/>
      <c r="E1205" s="37"/>
      <c r="F1205" s="37"/>
      <c r="G1205" s="37"/>
      <c r="H1205" s="37"/>
      <c r="I1205" s="37"/>
      <c r="J1205" s="37"/>
      <c r="K1205" s="37"/>
      <c r="L1205" s="37"/>
      <c r="M1205" s="37"/>
      <c r="N1205" s="37"/>
      <c r="O1205" s="37"/>
      <c r="P1205" s="37"/>
      <c r="Q1205" s="37"/>
      <c r="R1205" s="37"/>
      <c r="S1205" s="37"/>
      <c r="T1205" s="37"/>
      <c r="U1205" s="37"/>
      <c r="V1205" s="37"/>
      <c r="W1205" s="37"/>
      <c r="X1205" s="37"/>
    </row>
    <row r="1206" spans="1:24">
      <c r="A1206" s="37"/>
      <c r="B1206" s="37"/>
      <c r="C1206" s="37"/>
      <c r="D1206" s="37"/>
      <c r="E1206" s="37"/>
      <c r="F1206" s="37"/>
      <c r="G1206" s="37"/>
      <c r="H1206" s="37"/>
      <c r="I1206" s="37"/>
      <c r="J1206" s="37"/>
      <c r="K1206" s="37"/>
      <c r="L1206" s="37"/>
      <c r="M1206" s="37"/>
      <c r="N1206" s="37"/>
      <c r="O1206" s="37"/>
      <c r="P1206" s="37"/>
      <c r="Q1206" s="37"/>
      <c r="R1206" s="37"/>
      <c r="S1206" s="37"/>
      <c r="T1206" s="37"/>
      <c r="U1206" s="37"/>
      <c r="V1206" s="37"/>
      <c r="W1206" s="37"/>
      <c r="X1206" s="37"/>
    </row>
    <row r="1207" spans="1:24">
      <c r="A1207" s="37"/>
      <c r="B1207" s="37"/>
      <c r="C1207" s="37"/>
      <c r="D1207" s="37"/>
      <c r="E1207" s="37"/>
      <c r="F1207" s="37"/>
      <c r="G1207" s="37"/>
      <c r="H1207" s="37"/>
      <c r="I1207" s="37"/>
      <c r="J1207" s="37"/>
      <c r="K1207" s="37"/>
      <c r="L1207" s="37"/>
      <c r="M1207" s="37"/>
      <c r="N1207" s="37"/>
      <c r="O1207" s="37"/>
      <c r="P1207" s="37"/>
      <c r="Q1207" s="37"/>
      <c r="R1207" s="37"/>
      <c r="S1207" s="37"/>
      <c r="T1207" s="37"/>
      <c r="U1207" s="37"/>
      <c r="V1207" s="37"/>
      <c r="W1207" s="37"/>
      <c r="X1207" s="37"/>
    </row>
    <row r="1208" spans="1:24">
      <c r="A1208" s="37"/>
      <c r="B1208" s="37"/>
      <c r="C1208" s="37"/>
      <c r="D1208" s="37"/>
      <c r="E1208" s="37"/>
      <c r="F1208" s="37"/>
      <c r="G1208" s="37"/>
      <c r="H1208" s="37"/>
      <c r="I1208" s="37"/>
      <c r="J1208" s="37"/>
      <c r="K1208" s="37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</row>
    <row r="1209" spans="1:24">
      <c r="A1209" s="37"/>
      <c r="B1209" s="37"/>
      <c r="C1209" s="37"/>
      <c r="D1209" s="37"/>
      <c r="E1209" s="37"/>
      <c r="F1209" s="37"/>
      <c r="G1209" s="37"/>
      <c r="H1209" s="37"/>
      <c r="I1209" s="37"/>
      <c r="J1209" s="37"/>
      <c r="K1209" s="37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</row>
    <row r="1210" spans="1:24">
      <c r="A1210" s="37"/>
      <c r="B1210" s="37"/>
      <c r="C1210" s="37"/>
      <c r="D1210" s="37"/>
      <c r="E1210" s="37"/>
      <c r="F1210" s="37"/>
      <c r="G1210" s="37"/>
      <c r="H1210" s="37"/>
      <c r="I1210" s="37"/>
      <c r="J1210" s="37"/>
      <c r="K1210" s="37"/>
      <c r="L1210" s="37"/>
      <c r="M1210" s="37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7"/>
    </row>
    <row r="1211" spans="1:24">
      <c r="A1211" s="37"/>
      <c r="B1211" s="37"/>
      <c r="C1211" s="37"/>
      <c r="D1211" s="37"/>
      <c r="E1211" s="37"/>
      <c r="F1211" s="37"/>
      <c r="G1211" s="37"/>
      <c r="H1211" s="37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</row>
    <row r="1212" spans="1:24">
      <c r="A1212" s="37"/>
      <c r="B1212" s="37"/>
      <c r="C1212" s="37"/>
      <c r="D1212" s="37"/>
      <c r="E1212" s="37"/>
      <c r="F1212" s="37"/>
      <c r="G1212" s="37"/>
      <c r="H1212" s="37"/>
      <c r="I1212" s="37"/>
      <c r="J1212" s="37"/>
      <c r="K1212" s="37"/>
      <c r="L1212" s="37"/>
      <c r="M1212" s="37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7"/>
    </row>
    <row r="1213" spans="1:24">
      <c r="A1213" s="37"/>
      <c r="B1213" s="37"/>
      <c r="C1213" s="37"/>
      <c r="D1213" s="37"/>
      <c r="E1213" s="37"/>
      <c r="F1213" s="37"/>
      <c r="G1213" s="37"/>
      <c r="H1213" s="37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</row>
    <row r="1214" spans="1:24">
      <c r="A1214" s="37"/>
      <c r="B1214" s="37"/>
      <c r="C1214" s="37"/>
      <c r="D1214" s="37"/>
      <c r="E1214" s="37"/>
      <c r="F1214" s="37"/>
      <c r="G1214" s="37"/>
      <c r="H1214" s="37"/>
      <c r="I1214" s="37"/>
      <c r="J1214" s="37"/>
      <c r="K1214" s="37"/>
      <c r="L1214" s="37"/>
      <c r="M1214" s="37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7"/>
    </row>
    <row r="1215" spans="1:24">
      <c r="A1215" s="37"/>
      <c r="B1215" s="37"/>
      <c r="C1215" s="37"/>
      <c r="D1215" s="37"/>
      <c r="E1215" s="37"/>
      <c r="F1215" s="37"/>
      <c r="G1215" s="37"/>
      <c r="H1215" s="37"/>
      <c r="I1215" s="37"/>
      <c r="J1215" s="37"/>
      <c r="K1215" s="37"/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7"/>
    </row>
    <row r="1216" spans="1:24">
      <c r="A1216" s="37"/>
      <c r="B1216" s="37"/>
      <c r="C1216" s="37"/>
      <c r="D1216" s="37"/>
      <c r="E1216" s="37"/>
      <c r="F1216" s="37"/>
      <c r="G1216" s="37"/>
      <c r="H1216" s="37"/>
      <c r="I1216" s="37"/>
      <c r="J1216" s="37"/>
      <c r="K1216" s="37"/>
      <c r="L1216" s="37"/>
      <c r="M1216" s="37"/>
      <c r="N1216" s="37"/>
      <c r="O1216" s="37"/>
      <c r="P1216" s="37"/>
      <c r="Q1216" s="37"/>
      <c r="R1216" s="37"/>
      <c r="S1216" s="37"/>
      <c r="T1216" s="37"/>
      <c r="U1216" s="37"/>
      <c r="V1216" s="37"/>
      <c r="W1216" s="37"/>
      <c r="X1216" s="37"/>
    </row>
    <row r="1217" spans="1:24">
      <c r="A1217" s="37"/>
      <c r="B1217" s="37"/>
      <c r="C1217" s="37"/>
      <c r="D1217" s="37"/>
      <c r="E1217" s="37"/>
      <c r="F1217" s="37"/>
      <c r="G1217" s="37"/>
      <c r="H1217" s="37"/>
      <c r="I1217" s="37"/>
      <c r="J1217" s="37"/>
      <c r="K1217" s="37"/>
      <c r="L1217" s="37"/>
      <c r="M1217" s="37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7"/>
    </row>
    <row r="1218" spans="1:24">
      <c r="A1218" s="37"/>
      <c r="B1218" s="37"/>
      <c r="C1218" s="37"/>
      <c r="D1218" s="37"/>
      <c r="E1218" s="37"/>
      <c r="F1218" s="37"/>
      <c r="G1218" s="37"/>
      <c r="H1218" s="37"/>
      <c r="I1218" s="37"/>
      <c r="J1218" s="37"/>
      <c r="K1218" s="37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</row>
    <row r="1219" spans="1:24">
      <c r="A1219" s="37"/>
      <c r="B1219" s="37"/>
      <c r="C1219" s="37"/>
      <c r="D1219" s="37"/>
      <c r="E1219" s="37"/>
      <c r="F1219" s="37"/>
      <c r="G1219" s="37"/>
      <c r="H1219" s="37"/>
      <c r="I1219" s="37"/>
      <c r="J1219" s="37"/>
      <c r="K1219" s="37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</row>
    <row r="1220" spans="1:24">
      <c r="A1220" s="37"/>
      <c r="B1220" s="37"/>
      <c r="C1220" s="37"/>
      <c r="D1220" s="37"/>
      <c r="E1220" s="37"/>
      <c r="F1220" s="37"/>
      <c r="G1220" s="37"/>
      <c r="H1220" s="37"/>
      <c r="I1220" s="37"/>
      <c r="J1220" s="37"/>
      <c r="K1220" s="37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</row>
    <row r="1221" spans="1:24">
      <c r="A1221" s="37"/>
      <c r="B1221" s="37"/>
      <c r="C1221" s="37"/>
      <c r="D1221" s="37"/>
      <c r="E1221" s="37"/>
      <c r="F1221" s="37"/>
      <c r="G1221" s="37"/>
      <c r="H1221" s="37"/>
      <c r="I1221" s="37"/>
      <c r="J1221" s="37"/>
      <c r="K1221" s="37"/>
      <c r="L1221" s="37"/>
      <c r="M1221" s="37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7"/>
    </row>
    <row r="1222" spans="1:24">
      <c r="A1222" s="37"/>
      <c r="B1222" s="37"/>
      <c r="C1222" s="37"/>
      <c r="D1222" s="37"/>
      <c r="E1222" s="37"/>
      <c r="F1222" s="37"/>
      <c r="G1222" s="37"/>
      <c r="H1222" s="37"/>
      <c r="I1222" s="37"/>
      <c r="J1222" s="37"/>
      <c r="K1222" s="37"/>
      <c r="L1222" s="37"/>
      <c r="M1222" s="37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7"/>
    </row>
    <row r="1223" spans="1:24">
      <c r="A1223" s="37"/>
      <c r="B1223" s="37"/>
      <c r="C1223" s="37"/>
      <c r="D1223" s="37"/>
      <c r="E1223" s="37"/>
      <c r="F1223" s="37"/>
      <c r="G1223" s="37"/>
      <c r="H1223" s="37"/>
      <c r="I1223" s="37"/>
      <c r="J1223" s="37"/>
      <c r="K1223" s="37"/>
      <c r="L1223" s="37"/>
      <c r="M1223" s="37"/>
      <c r="N1223" s="37"/>
      <c r="O1223" s="37"/>
      <c r="P1223" s="37"/>
      <c r="Q1223" s="37"/>
      <c r="R1223" s="37"/>
      <c r="S1223" s="37"/>
      <c r="T1223" s="37"/>
      <c r="U1223" s="37"/>
      <c r="V1223" s="37"/>
      <c r="W1223" s="37"/>
      <c r="X1223" s="37"/>
    </row>
    <row r="1224" spans="1:24">
      <c r="A1224" s="37"/>
      <c r="B1224" s="37"/>
      <c r="C1224" s="37"/>
      <c r="D1224" s="37"/>
      <c r="E1224" s="37"/>
      <c r="F1224" s="37"/>
      <c r="G1224" s="37"/>
      <c r="H1224" s="37"/>
      <c r="I1224" s="37"/>
      <c r="J1224" s="37"/>
      <c r="K1224" s="37"/>
      <c r="L1224" s="37"/>
      <c r="M1224" s="37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7"/>
    </row>
    <row r="1225" spans="1:24">
      <c r="A1225" s="37"/>
      <c r="B1225" s="37"/>
      <c r="C1225" s="37"/>
      <c r="D1225" s="37"/>
      <c r="E1225" s="37"/>
      <c r="F1225" s="37"/>
      <c r="G1225" s="37"/>
      <c r="H1225" s="37"/>
      <c r="I1225" s="37"/>
      <c r="J1225" s="37"/>
      <c r="K1225" s="37"/>
      <c r="L1225" s="37"/>
      <c r="M1225" s="37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7"/>
    </row>
    <row r="1226" spans="1:24">
      <c r="A1226" s="37"/>
      <c r="B1226" s="37"/>
      <c r="C1226" s="37"/>
      <c r="D1226" s="37"/>
      <c r="E1226" s="37"/>
      <c r="F1226" s="37"/>
      <c r="G1226" s="37"/>
      <c r="H1226" s="37"/>
      <c r="I1226" s="37"/>
      <c r="J1226" s="37"/>
      <c r="K1226" s="37"/>
      <c r="L1226" s="37"/>
      <c r="M1226" s="37"/>
      <c r="N1226" s="37"/>
      <c r="O1226" s="37"/>
      <c r="P1226" s="37"/>
      <c r="Q1226" s="37"/>
      <c r="R1226" s="37"/>
      <c r="S1226" s="37"/>
      <c r="T1226" s="37"/>
      <c r="U1226" s="37"/>
      <c r="V1226" s="37"/>
      <c r="W1226" s="37"/>
      <c r="X1226" s="37"/>
    </row>
    <row r="1227" spans="1:24">
      <c r="A1227" s="37"/>
      <c r="B1227" s="37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</row>
    <row r="1228" spans="1:24">
      <c r="A1228" s="37"/>
      <c r="B1228" s="37"/>
      <c r="C1228" s="37"/>
      <c r="D1228" s="37"/>
      <c r="E1228" s="37"/>
      <c r="F1228" s="37"/>
      <c r="G1228" s="37"/>
      <c r="H1228" s="37"/>
      <c r="I1228" s="37"/>
      <c r="J1228" s="37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</row>
    <row r="1229" spans="1:24">
      <c r="A1229" s="37"/>
      <c r="B1229" s="37"/>
      <c r="C1229" s="37"/>
      <c r="D1229" s="37"/>
      <c r="E1229" s="37"/>
      <c r="F1229" s="37"/>
      <c r="G1229" s="37"/>
      <c r="H1229" s="37"/>
      <c r="I1229" s="37"/>
      <c r="J1229" s="37"/>
      <c r="K1229" s="37"/>
      <c r="L1229" s="37"/>
      <c r="M1229" s="37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7"/>
    </row>
    <row r="1230" spans="1:24">
      <c r="A1230" s="37"/>
      <c r="B1230" s="37"/>
      <c r="C1230" s="37"/>
      <c r="D1230" s="37"/>
      <c r="E1230" s="37"/>
      <c r="F1230" s="37"/>
      <c r="G1230" s="37"/>
      <c r="H1230" s="37"/>
      <c r="I1230" s="37"/>
      <c r="J1230" s="37"/>
      <c r="K1230" s="37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</row>
    <row r="1231" spans="1:24">
      <c r="A1231" s="37"/>
      <c r="B1231" s="37"/>
      <c r="C1231" s="37"/>
      <c r="D1231" s="37"/>
      <c r="E1231" s="37"/>
      <c r="F1231" s="37"/>
      <c r="G1231" s="37"/>
      <c r="H1231" s="37"/>
      <c r="I1231" s="37"/>
      <c r="J1231" s="37"/>
      <c r="K1231" s="37"/>
      <c r="L1231" s="37"/>
      <c r="M1231" s="37"/>
      <c r="N1231" s="37"/>
      <c r="O1231" s="37"/>
      <c r="P1231" s="37"/>
      <c r="Q1231" s="37"/>
      <c r="R1231" s="37"/>
      <c r="S1231" s="37"/>
      <c r="T1231" s="37"/>
      <c r="U1231" s="37"/>
      <c r="V1231" s="37"/>
      <c r="W1231" s="37"/>
      <c r="X1231" s="37"/>
    </row>
    <row r="1232" spans="1:24">
      <c r="A1232" s="37"/>
      <c r="B1232" s="37"/>
      <c r="C1232" s="37"/>
      <c r="D1232" s="37"/>
      <c r="E1232" s="37"/>
      <c r="F1232" s="37"/>
      <c r="G1232" s="37"/>
      <c r="H1232" s="37"/>
      <c r="I1232" s="37"/>
      <c r="J1232" s="37"/>
      <c r="K1232" s="37"/>
      <c r="L1232" s="37"/>
      <c r="M1232" s="37"/>
      <c r="N1232" s="37"/>
      <c r="O1232" s="37"/>
      <c r="P1232" s="37"/>
      <c r="Q1232" s="37"/>
      <c r="R1232" s="37"/>
      <c r="S1232" s="37"/>
      <c r="T1232" s="37"/>
      <c r="U1232" s="37"/>
      <c r="V1232" s="37"/>
      <c r="W1232" s="37"/>
      <c r="X1232" s="37"/>
    </row>
    <row r="1233" spans="1:24">
      <c r="A1233" s="37"/>
      <c r="B1233" s="37"/>
      <c r="C1233" s="37"/>
      <c r="D1233" s="37"/>
      <c r="E1233" s="37"/>
      <c r="F1233" s="37"/>
      <c r="G1233" s="37"/>
      <c r="H1233" s="37"/>
      <c r="I1233" s="37"/>
      <c r="J1233" s="37"/>
      <c r="K1233" s="37"/>
      <c r="L1233" s="37"/>
      <c r="M1233" s="37"/>
      <c r="N1233" s="37"/>
      <c r="O1233" s="37"/>
      <c r="P1233" s="37"/>
      <c r="Q1233" s="37"/>
      <c r="R1233" s="37"/>
      <c r="S1233" s="37"/>
      <c r="T1233" s="37"/>
      <c r="U1233" s="37"/>
      <c r="V1233" s="37"/>
      <c r="W1233" s="37"/>
      <c r="X1233" s="37"/>
    </row>
    <row r="1234" spans="1:24">
      <c r="A1234" s="37"/>
      <c r="B1234" s="37"/>
      <c r="C1234" s="37"/>
      <c r="D1234" s="37"/>
      <c r="E1234" s="37"/>
      <c r="F1234" s="37"/>
      <c r="G1234" s="37"/>
      <c r="H1234" s="37"/>
      <c r="I1234" s="37"/>
      <c r="J1234" s="37"/>
      <c r="K1234" s="37"/>
      <c r="L1234" s="37"/>
      <c r="M1234" s="37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7"/>
    </row>
    <row r="1235" spans="1:24">
      <c r="A1235" s="37"/>
      <c r="B1235" s="37"/>
      <c r="C1235" s="37"/>
      <c r="D1235" s="37"/>
      <c r="E1235" s="37"/>
      <c r="F1235" s="37"/>
      <c r="G1235" s="37"/>
      <c r="H1235" s="37"/>
      <c r="I1235" s="37"/>
      <c r="J1235" s="37"/>
      <c r="K1235" s="37"/>
      <c r="L1235" s="37"/>
      <c r="M1235" s="37"/>
      <c r="N1235" s="37"/>
      <c r="O1235" s="37"/>
      <c r="P1235" s="37"/>
      <c r="Q1235" s="37"/>
      <c r="R1235" s="37"/>
      <c r="S1235" s="37"/>
      <c r="T1235" s="37"/>
      <c r="U1235" s="37"/>
      <c r="V1235" s="37"/>
      <c r="W1235" s="37"/>
      <c r="X1235" s="37"/>
    </row>
    <row r="1236" spans="1:24">
      <c r="A1236" s="37"/>
      <c r="B1236" s="37"/>
      <c r="C1236" s="37"/>
      <c r="D1236" s="37"/>
      <c r="E1236" s="37"/>
      <c r="F1236" s="37"/>
      <c r="G1236" s="37"/>
      <c r="H1236" s="37"/>
      <c r="I1236" s="37"/>
      <c r="J1236" s="37"/>
      <c r="K1236" s="37"/>
      <c r="L1236" s="37"/>
      <c r="M1236" s="37"/>
      <c r="N1236" s="37"/>
      <c r="O1236" s="37"/>
      <c r="P1236" s="37"/>
      <c r="Q1236" s="37"/>
      <c r="R1236" s="37"/>
      <c r="S1236" s="37"/>
      <c r="T1236" s="37"/>
      <c r="U1236" s="37"/>
      <c r="V1236" s="37"/>
      <c r="W1236" s="37"/>
      <c r="X1236" s="37"/>
    </row>
    <row r="1237" spans="1:24">
      <c r="A1237" s="37"/>
      <c r="B1237" s="37"/>
      <c r="C1237" s="37"/>
      <c r="D1237" s="37"/>
      <c r="E1237" s="37"/>
      <c r="F1237" s="37"/>
      <c r="G1237" s="37"/>
      <c r="H1237" s="37"/>
      <c r="I1237" s="37"/>
      <c r="J1237" s="37"/>
      <c r="K1237" s="37"/>
      <c r="L1237" s="37"/>
      <c r="M1237" s="37"/>
      <c r="N1237" s="37"/>
      <c r="O1237" s="37"/>
      <c r="P1237" s="37"/>
      <c r="Q1237" s="37"/>
      <c r="R1237" s="37"/>
      <c r="S1237" s="37"/>
      <c r="T1237" s="37"/>
      <c r="U1237" s="37"/>
      <c r="V1237" s="37"/>
      <c r="W1237" s="37"/>
      <c r="X1237" s="37"/>
    </row>
    <row r="1238" spans="1:24">
      <c r="A1238" s="37"/>
      <c r="B1238" s="37"/>
      <c r="C1238" s="37"/>
      <c r="D1238" s="37"/>
      <c r="E1238" s="37"/>
      <c r="F1238" s="37"/>
      <c r="G1238" s="37"/>
      <c r="H1238" s="37"/>
      <c r="I1238" s="37"/>
      <c r="J1238" s="37"/>
      <c r="K1238" s="37"/>
      <c r="L1238" s="37"/>
      <c r="M1238" s="37"/>
      <c r="N1238" s="37"/>
      <c r="O1238" s="37"/>
      <c r="P1238" s="37"/>
      <c r="Q1238" s="37"/>
      <c r="R1238" s="37"/>
      <c r="S1238" s="37"/>
      <c r="T1238" s="37"/>
      <c r="U1238" s="37"/>
      <c r="V1238" s="37"/>
      <c r="W1238" s="37"/>
      <c r="X1238" s="37"/>
    </row>
    <row r="1239" spans="1:24">
      <c r="A1239" s="37"/>
      <c r="B1239" s="37"/>
      <c r="C1239" s="37"/>
      <c r="D1239" s="37"/>
      <c r="E1239" s="37"/>
      <c r="F1239" s="37"/>
      <c r="G1239" s="37"/>
      <c r="H1239" s="37"/>
      <c r="I1239" s="37"/>
      <c r="J1239" s="37"/>
      <c r="K1239" s="37"/>
      <c r="L1239" s="37"/>
      <c r="M1239" s="37"/>
      <c r="N1239" s="37"/>
      <c r="O1239" s="37"/>
      <c r="P1239" s="37"/>
      <c r="Q1239" s="37"/>
      <c r="R1239" s="37"/>
      <c r="S1239" s="37"/>
      <c r="T1239" s="37"/>
      <c r="U1239" s="37"/>
      <c r="V1239" s="37"/>
      <c r="W1239" s="37"/>
      <c r="X1239" s="37"/>
    </row>
    <row r="1240" spans="1:24">
      <c r="A1240" s="37"/>
      <c r="B1240" s="37"/>
      <c r="C1240" s="37"/>
      <c r="D1240" s="37"/>
      <c r="E1240" s="37"/>
      <c r="F1240" s="37"/>
      <c r="G1240" s="37"/>
      <c r="H1240" s="37"/>
      <c r="I1240" s="37"/>
      <c r="J1240" s="37"/>
      <c r="K1240" s="37"/>
      <c r="L1240" s="37"/>
      <c r="M1240" s="37"/>
      <c r="N1240" s="37"/>
      <c r="O1240" s="37"/>
      <c r="P1240" s="37"/>
      <c r="Q1240" s="37"/>
      <c r="R1240" s="37"/>
      <c r="S1240" s="37"/>
      <c r="T1240" s="37"/>
      <c r="U1240" s="37"/>
      <c r="V1240" s="37"/>
      <c r="W1240" s="37"/>
      <c r="X1240" s="37"/>
    </row>
    <row r="1241" spans="1:24">
      <c r="A1241" s="37"/>
      <c r="B1241" s="37"/>
      <c r="C1241" s="37"/>
      <c r="D1241" s="37"/>
      <c r="E1241" s="37"/>
      <c r="F1241" s="37"/>
      <c r="G1241" s="37"/>
      <c r="H1241" s="37"/>
      <c r="I1241" s="37"/>
      <c r="J1241" s="37"/>
      <c r="K1241" s="37"/>
      <c r="L1241" s="37"/>
      <c r="M1241" s="37"/>
      <c r="N1241" s="37"/>
      <c r="O1241" s="37"/>
      <c r="P1241" s="37"/>
      <c r="Q1241" s="37"/>
      <c r="R1241" s="37"/>
      <c r="S1241" s="37"/>
      <c r="T1241" s="37"/>
      <c r="U1241" s="37"/>
      <c r="V1241" s="37"/>
      <c r="W1241" s="37"/>
      <c r="X1241" s="37"/>
    </row>
    <row r="1242" spans="1:24">
      <c r="A1242" s="37"/>
      <c r="B1242" s="37"/>
      <c r="C1242" s="37"/>
      <c r="D1242" s="37"/>
      <c r="E1242" s="37"/>
      <c r="F1242" s="37"/>
      <c r="G1242" s="37"/>
      <c r="H1242" s="37"/>
      <c r="I1242" s="37"/>
      <c r="J1242" s="37"/>
      <c r="K1242" s="37"/>
      <c r="L1242" s="37"/>
      <c r="M1242" s="37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7"/>
    </row>
    <row r="1243" spans="1:24">
      <c r="A1243" s="37"/>
      <c r="B1243" s="37"/>
      <c r="C1243" s="37"/>
      <c r="D1243" s="37"/>
      <c r="E1243" s="37"/>
      <c r="F1243" s="37"/>
      <c r="G1243" s="37"/>
      <c r="H1243" s="37"/>
      <c r="I1243" s="37"/>
      <c r="J1243" s="37"/>
      <c r="K1243" s="37"/>
      <c r="L1243" s="37"/>
      <c r="M1243" s="37"/>
      <c r="N1243" s="37"/>
      <c r="O1243" s="37"/>
      <c r="P1243" s="37"/>
      <c r="Q1243" s="37"/>
      <c r="R1243" s="37"/>
      <c r="S1243" s="37"/>
      <c r="T1243" s="37"/>
      <c r="U1243" s="37"/>
      <c r="V1243" s="37"/>
      <c r="W1243" s="37"/>
      <c r="X1243" s="37"/>
    </row>
    <row r="1244" spans="1:24">
      <c r="A1244" s="37"/>
      <c r="B1244" s="37"/>
      <c r="C1244" s="37"/>
      <c r="D1244" s="37"/>
      <c r="E1244" s="37"/>
      <c r="F1244" s="37"/>
      <c r="G1244" s="37"/>
      <c r="H1244" s="37"/>
      <c r="I1244" s="37"/>
      <c r="J1244" s="37"/>
      <c r="K1244" s="37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</row>
    <row r="1245" spans="1:24">
      <c r="A1245" s="37"/>
      <c r="B1245" s="37"/>
      <c r="C1245" s="37"/>
      <c r="D1245" s="37"/>
      <c r="E1245" s="37"/>
      <c r="F1245" s="37"/>
      <c r="G1245" s="37"/>
      <c r="H1245" s="37"/>
      <c r="I1245" s="37"/>
      <c r="J1245" s="37"/>
      <c r="K1245" s="37"/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7"/>
    </row>
    <row r="1246" spans="1:24">
      <c r="A1246" s="37"/>
      <c r="B1246" s="37"/>
      <c r="C1246" s="37"/>
      <c r="D1246" s="37"/>
      <c r="E1246" s="37"/>
      <c r="F1246" s="37"/>
      <c r="G1246" s="37"/>
      <c r="H1246" s="37"/>
      <c r="I1246" s="37"/>
      <c r="J1246" s="37"/>
      <c r="K1246" s="37"/>
      <c r="L1246" s="37"/>
      <c r="M1246" s="37"/>
      <c r="N1246" s="37"/>
      <c r="O1246" s="37"/>
      <c r="P1246" s="37"/>
      <c r="Q1246" s="37"/>
      <c r="R1246" s="37"/>
      <c r="S1246" s="37"/>
      <c r="T1246" s="37"/>
      <c r="U1246" s="37"/>
      <c r="V1246" s="37"/>
      <c r="W1246" s="37"/>
      <c r="X1246" s="37"/>
    </row>
    <row r="1247" spans="1:24">
      <c r="A1247" s="37"/>
      <c r="B1247" s="37"/>
      <c r="C1247" s="37"/>
      <c r="D1247" s="37"/>
      <c r="E1247" s="37"/>
      <c r="F1247" s="37"/>
      <c r="G1247" s="37"/>
      <c r="H1247" s="37"/>
      <c r="I1247" s="37"/>
      <c r="J1247" s="37"/>
      <c r="K1247" s="37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</row>
    <row r="1248" spans="1:24">
      <c r="A1248" s="37"/>
      <c r="B1248" s="37"/>
      <c r="C1248" s="37"/>
      <c r="D1248" s="37"/>
      <c r="E1248" s="37"/>
      <c r="F1248" s="37"/>
      <c r="G1248" s="37"/>
      <c r="H1248" s="37"/>
      <c r="I1248" s="37"/>
      <c r="J1248" s="37"/>
      <c r="K1248" s="37"/>
      <c r="L1248" s="37"/>
      <c r="M1248" s="37"/>
      <c r="N1248" s="37"/>
      <c r="O1248" s="37"/>
      <c r="P1248" s="37"/>
      <c r="Q1248" s="37"/>
      <c r="R1248" s="37"/>
      <c r="S1248" s="37"/>
      <c r="T1248" s="37"/>
      <c r="U1248" s="37"/>
      <c r="V1248" s="37"/>
      <c r="W1248" s="37"/>
      <c r="X1248" s="37"/>
    </row>
    <row r="1249" spans="1:24">
      <c r="A1249" s="37"/>
      <c r="B1249" s="37"/>
      <c r="C1249" s="37"/>
      <c r="D1249" s="37"/>
      <c r="E1249" s="37"/>
      <c r="F1249" s="37"/>
      <c r="G1249" s="37"/>
      <c r="H1249" s="37"/>
      <c r="I1249" s="37"/>
      <c r="J1249" s="37"/>
      <c r="K1249" s="37"/>
      <c r="L1249" s="37"/>
      <c r="M1249" s="37"/>
      <c r="N1249" s="37"/>
      <c r="O1249" s="37"/>
      <c r="P1249" s="37"/>
      <c r="Q1249" s="37"/>
      <c r="R1249" s="37"/>
      <c r="S1249" s="37"/>
      <c r="T1249" s="37"/>
      <c r="U1249" s="37"/>
      <c r="V1249" s="37"/>
      <c r="W1249" s="37"/>
      <c r="X1249" s="37"/>
    </row>
    <row r="1250" spans="1:24">
      <c r="A1250" s="37"/>
      <c r="B1250" s="37"/>
      <c r="C1250" s="37"/>
      <c r="D1250" s="37"/>
      <c r="E1250" s="37"/>
      <c r="F1250" s="37"/>
      <c r="G1250" s="37"/>
      <c r="H1250" s="37"/>
      <c r="I1250" s="37"/>
      <c r="J1250" s="37"/>
      <c r="K1250" s="37"/>
      <c r="L1250" s="37"/>
      <c r="M1250" s="37"/>
      <c r="N1250" s="37"/>
      <c r="O1250" s="37"/>
      <c r="P1250" s="37"/>
      <c r="Q1250" s="37"/>
      <c r="R1250" s="37"/>
      <c r="S1250" s="37"/>
      <c r="T1250" s="37"/>
      <c r="U1250" s="37"/>
      <c r="V1250" s="37"/>
      <c r="W1250" s="37"/>
      <c r="X1250" s="37"/>
    </row>
    <row r="1251" spans="1:24">
      <c r="A1251" s="37"/>
      <c r="B1251" s="37"/>
      <c r="C1251" s="37"/>
      <c r="D1251" s="37"/>
      <c r="E1251" s="37"/>
      <c r="F1251" s="37"/>
      <c r="G1251" s="37"/>
      <c r="H1251" s="37"/>
      <c r="I1251" s="37"/>
      <c r="J1251" s="37"/>
      <c r="K1251" s="37"/>
      <c r="L1251" s="37"/>
      <c r="M1251" s="37"/>
      <c r="N1251" s="37"/>
      <c r="O1251" s="37"/>
      <c r="P1251" s="37"/>
      <c r="Q1251" s="37"/>
      <c r="R1251" s="37"/>
      <c r="S1251" s="37"/>
      <c r="T1251" s="37"/>
      <c r="U1251" s="37"/>
      <c r="V1251" s="37"/>
      <c r="W1251" s="37"/>
      <c r="X1251" s="37"/>
    </row>
    <row r="1252" spans="1:24">
      <c r="A1252" s="37"/>
      <c r="B1252" s="37"/>
      <c r="C1252" s="37"/>
      <c r="D1252" s="37"/>
      <c r="E1252" s="37"/>
      <c r="F1252" s="37"/>
      <c r="G1252" s="37"/>
      <c r="H1252" s="37"/>
      <c r="I1252" s="37"/>
      <c r="J1252" s="37"/>
      <c r="K1252" s="37"/>
      <c r="L1252" s="37"/>
      <c r="M1252" s="37"/>
      <c r="N1252" s="37"/>
      <c r="O1252" s="37"/>
      <c r="P1252" s="37"/>
      <c r="Q1252" s="37"/>
      <c r="R1252" s="37"/>
      <c r="S1252" s="37"/>
      <c r="T1252" s="37"/>
      <c r="U1252" s="37"/>
      <c r="V1252" s="37"/>
      <c r="W1252" s="37"/>
      <c r="X1252" s="37"/>
    </row>
    <row r="1253" spans="1:24">
      <c r="A1253" s="37"/>
      <c r="B1253" s="37"/>
      <c r="C1253" s="37"/>
      <c r="D1253" s="37"/>
      <c r="E1253" s="37"/>
      <c r="F1253" s="37"/>
      <c r="G1253" s="37"/>
      <c r="H1253" s="37"/>
      <c r="I1253" s="37"/>
      <c r="J1253" s="37"/>
      <c r="K1253" s="37"/>
      <c r="L1253" s="37"/>
      <c r="M1253" s="37"/>
      <c r="N1253" s="37"/>
      <c r="O1253" s="37"/>
      <c r="P1253" s="37"/>
      <c r="Q1253" s="37"/>
      <c r="R1253" s="37"/>
      <c r="S1253" s="37"/>
      <c r="T1253" s="37"/>
      <c r="U1253" s="37"/>
      <c r="V1253" s="37"/>
      <c r="W1253" s="37"/>
      <c r="X1253" s="37"/>
    </row>
    <row r="1254" spans="1:24">
      <c r="A1254" s="37"/>
      <c r="B1254" s="37"/>
      <c r="C1254" s="37"/>
      <c r="D1254" s="37"/>
      <c r="E1254" s="37"/>
      <c r="F1254" s="37"/>
      <c r="G1254" s="37"/>
      <c r="H1254" s="37"/>
      <c r="I1254" s="37"/>
      <c r="J1254" s="37"/>
      <c r="K1254" s="37"/>
      <c r="L1254" s="37"/>
      <c r="M1254" s="37"/>
      <c r="N1254" s="37"/>
      <c r="O1254" s="37"/>
      <c r="P1254" s="37"/>
      <c r="Q1254" s="37"/>
      <c r="R1254" s="37"/>
      <c r="S1254" s="37"/>
      <c r="T1254" s="37"/>
      <c r="U1254" s="37"/>
      <c r="V1254" s="37"/>
      <c r="W1254" s="37"/>
      <c r="X1254" s="37"/>
    </row>
    <row r="1255" spans="1:24">
      <c r="A1255" s="37"/>
      <c r="B1255" s="37"/>
      <c r="C1255" s="37"/>
      <c r="D1255" s="37"/>
      <c r="E1255" s="37"/>
      <c r="F1255" s="37"/>
      <c r="G1255" s="37"/>
      <c r="H1255" s="37"/>
      <c r="I1255" s="37"/>
      <c r="J1255" s="37"/>
      <c r="K1255" s="37"/>
      <c r="L1255" s="37"/>
      <c r="M1255" s="37"/>
      <c r="N1255" s="37"/>
      <c r="O1255" s="37"/>
      <c r="P1255" s="37"/>
      <c r="Q1255" s="37"/>
      <c r="R1255" s="37"/>
      <c r="S1255" s="37"/>
      <c r="T1255" s="37"/>
      <c r="U1255" s="37"/>
      <c r="V1255" s="37"/>
      <c r="W1255" s="37"/>
      <c r="X1255" s="37"/>
    </row>
    <row r="1256" spans="1:24">
      <c r="A1256" s="37"/>
      <c r="B1256" s="37"/>
      <c r="C1256" s="37"/>
      <c r="D1256" s="37"/>
      <c r="E1256" s="37"/>
      <c r="F1256" s="37"/>
      <c r="G1256" s="37"/>
      <c r="H1256" s="37"/>
      <c r="I1256" s="37"/>
      <c r="J1256" s="37"/>
      <c r="K1256" s="37"/>
      <c r="L1256" s="37"/>
      <c r="M1256" s="37"/>
      <c r="N1256" s="37"/>
      <c r="O1256" s="37"/>
      <c r="P1256" s="37"/>
      <c r="Q1256" s="37"/>
      <c r="R1256" s="37"/>
      <c r="S1256" s="37"/>
      <c r="T1256" s="37"/>
      <c r="U1256" s="37"/>
      <c r="V1256" s="37"/>
      <c r="W1256" s="37"/>
      <c r="X1256" s="37"/>
    </row>
    <row r="1257" spans="1:24">
      <c r="A1257" s="37"/>
      <c r="B1257" s="37"/>
      <c r="C1257" s="37"/>
      <c r="D1257" s="37"/>
      <c r="E1257" s="37"/>
      <c r="F1257" s="37"/>
      <c r="G1257" s="37"/>
      <c r="H1257" s="37"/>
      <c r="I1257" s="37"/>
      <c r="J1257" s="37"/>
      <c r="K1257" s="37"/>
      <c r="L1257" s="37"/>
      <c r="M1257" s="37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7"/>
    </row>
    <row r="1258" spans="1:24">
      <c r="A1258" s="37"/>
      <c r="B1258" s="37"/>
      <c r="C1258" s="37"/>
      <c r="D1258" s="37"/>
      <c r="E1258" s="37"/>
      <c r="F1258" s="37"/>
      <c r="G1258" s="37"/>
      <c r="H1258" s="37"/>
      <c r="I1258" s="37"/>
      <c r="J1258" s="37"/>
      <c r="K1258" s="37"/>
      <c r="L1258" s="37"/>
      <c r="M1258" s="37"/>
      <c r="N1258" s="37"/>
      <c r="O1258" s="37"/>
      <c r="P1258" s="37"/>
      <c r="Q1258" s="37"/>
      <c r="R1258" s="37"/>
      <c r="S1258" s="37"/>
      <c r="T1258" s="37"/>
      <c r="U1258" s="37"/>
      <c r="V1258" s="37"/>
      <c r="W1258" s="37"/>
      <c r="X1258" s="37"/>
    </row>
    <row r="1259" spans="1:24">
      <c r="A1259" s="37"/>
      <c r="B1259" s="37"/>
      <c r="C1259" s="37"/>
      <c r="D1259" s="37"/>
      <c r="E1259" s="37"/>
      <c r="F1259" s="37"/>
      <c r="G1259" s="37"/>
      <c r="H1259" s="37"/>
      <c r="I1259" s="37"/>
      <c r="J1259" s="37"/>
      <c r="K1259" s="37"/>
      <c r="L1259" s="37"/>
      <c r="M1259" s="37"/>
      <c r="N1259" s="37"/>
      <c r="O1259" s="37"/>
      <c r="P1259" s="37"/>
      <c r="Q1259" s="37"/>
      <c r="R1259" s="37"/>
      <c r="S1259" s="37"/>
      <c r="T1259" s="37"/>
      <c r="U1259" s="37"/>
      <c r="V1259" s="37"/>
      <c r="W1259" s="37"/>
      <c r="X1259" s="37"/>
    </row>
    <row r="1260" spans="1:24">
      <c r="A1260" s="37"/>
      <c r="B1260" s="37"/>
      <c r="C1260" s="37"/>
      <c r="D1260" s="37"/>
      <c r="E1260" s="37"/>
      <c r="F1260" s="37"/>
      <c r="G1260" s="37"/>
      <c r="H1260" s="37"/>
      <c r="I1260" s="37"/>
      <c r="J1260" s="37"/>
      <c r="K1260" s="37"/>
      <c r="L1260" s="37"/>
      <c r="M1260" s="37"/>
      <c r="N1260" s="37"/>
      <c r="O1260" s="37"/>
      <c r="P1260" s="37"/>
      <c r="Q1260" s="37"/>
      <c r="R1260" s="37"/>
      <c r="S1260" s="37"/>
      <c r="T1260" s="37"/>
      <c r="U1260" s="37"/>
      <c r="V1260" s="37"/>
      <c r="W1260" s="37"/>
      <c r="X1260" s="37"/>
    </row>
    <row r="1261" spans="1:24">
      <c r="A1261" s="37"/>
      <c r="B1261" s="37"/>
      <c r="C1261" s="37"/>
      <c r="D1261" s="37"/>
      <c r="E1261" s="37"/>
      <c r="F1261" s="37"/>
      <c r="G1261" s="37"/>
      <c r="H1261" s="37"/>
      <c r="I1261" s="37"/>
      <c r="J1261" s="37"/>
      <c r="K1261" s="37"/>
      <c r="L1261" s="37"/>
      <c r="M1261" s="37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7"/>
    </row>
    <row r="1262" spans="1:24">
      <c r="A1262" s="37"/>
      <c r="B1262" s="37"/>
      <c r="C1262" s="37"/>
      <c r="D1262" s="37"/>
      <c r="E1262" s="37"/>
      <c r="F1262" s="37"/>
      <c r="G1262" s="37"/>
      <c r="H1262" s="37"/>
      <c r="I1262" s="37"/>
      <c r="J1262" s="37"/>
      <c r="K1262" s="37"/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7"/>
    </row>
    <row r="1263" spans="1:24">
      <c r="A1263" s="37"/>
      <c r="B1263" s="37"/>
      <c r="C1263" s="37"/>
      <c r="D1263" s="37"/>
      <c r="E1263" s="37"/>
      <c r="F1263" s="37"/>
      <c r="G1263" s="37"/>
      <c r="H1263" s="37"/>
      <c r="I1263" s="37"/>
      <c r="J1263" s="37"/>
      <c r="K1263" s="37"/>
      <c r="L1263" s="37"/>
      <c r="M1263" s="37"/>
      <c r="N1263" s="37"/>
      <c r="O1263" s="37"/>
      <c r="P1263" s="37"/>
      <c r="Q1263" s="37"/>
      <c r="R1263" s="37"/>
      <c r="S1263" s="37"/>
      <c r="T1263" s="37"/>
      <c r="U1263" s="37"/>
      <c r="V1263" s="37"/>
      <c r="W1263" s="37"/>
      <c r="X1263" s="37"/>
    </row>
    <row r="1264" spans="1:24">
      <c r="A1264" s="37"/>
      <c r="B1264" s="37"/>
      <c r="C1264" s="37"/>
      <c r="D1264" s="37"/>
      <c r="E1264" s="37"/>
      <c r="F1264" s="37"/>
      <c r="G1264" s="37"/>
      <c r="H1264" s="37"/>
      <c r="I1264" s="37"/>
      <c r="J1264" s="37"/>
      <c r="K1264" s="37"/>
      <c r="L1264" s="37"/>
      <c r="M1264" s="37"/>
      <c r="N1264" s="37"/>
      <c r="O1264" s="37"/>
      <c r="P1264" s="37"/>
      <c r="Q1264" s="37"/>
      <c r="R1264" s="37"/>
      <c r="S1264" s="37"/>
      <c r="T1264" s="37"/>
      <c r="U1264" s="37"/>
      <c r="V1264" s="37"/>
      <c r="W1264" s="37"/>
      <c r="X1264" s="37"/>
    </row>
    <row r="1265" spans="1:24">
      <c r="A1265" s="37"/>
      <c r="B1265" s="37"/>
      <c r="C1265" s="37"/>
      <c r="D1265" s="37"/>
      <c r="E1265" s="37"/>
      <c r="F1265" s="37"/>
      <c r="G1265" s="37"/>
      <c r="H1265" s="37"/>
      <c r="I1265" s="37"/>
      <c r="J1265" s="37"/>
      <c r="K1265" s="37"/>
      <c r="L1265" s="37"/>
      <c r="M1265" s="37"/>
      <c r="N1265" s="37"/>
      <c r="O1265" s="37"/>
      <c r="P1265" s="37"/>
      <c r="Q1265" s="37"/>
      <c r="R1265" s="37"/>
      <c r="S1265" s="37"/>
      <c r="T1265" s="37"/>
      <c r="U1265" s="37"/>
      <c r="V1265" s="37"/>
      <c r="W1265" s="37"/>
      <c r="X1265" s="37"/>
    </row>
    <row r="1266" spans="1:24">
      <c r="A1266" s="37"/>
      <c r="B1266" s="37"/>
      <c r="C1266" s="37"/>
      <c r="D1266" s="37"/>
      <c r="E1266" s="37"/>
      <c r="F1266" s="37"/>
      <c r="G1266" s="37"/>
      <c r="H1266" s="37"/>
      <c r="I1266" s="37"/>
      <c r="J1266" s="37"/>
      <c r="K1266" s="37"/>
      <c r="L1266" s="37"/>
      <c r="M1266" s="37"/>
      <c r="N1266" s="37"/>
      <c r="O1266" s="37"/>
      <c r="P1266" s="37"/>
      <c r="Q1266" s="37"/>
      <c r="R1266" s="37"/>
      <c r="S1266" s="37"/>
      <c r="T1266" s="37"/>
      <c r="U1266" s="37"/>
      <c r="V1266" s="37"/>
      <c r="W1266" s="37"/>
      <c r="X1266" s="37"/>
    </row>
    <row r="1267" spans="1:24">
      <c r="A1267" s="37"/>
      <c r="B1267" s="37"/>
      <c r="C1267" s="37"/>
      <c r="D1267" s="37"/>
      <c r="E1267" s="37"/>
      <c r="F1267" s="37"/>
      <c r="G1267" s="37"/>
      <c r="H1267" s="37"/>
      <c r="I1267" s="37"/>
      <c r="J1267" s="37"/>
      <c r="K1267" s="37"/>
      <c r="L1267" s="37"/>
      <c r="M1267" s="37"/>
      <c r="N1267" s="37"/>
      <c r="O1267" s="37"/>
      <c r="P1267" s="37"/>
      <c r="Q1267" s="37"/>
      <c r="R1267" s="37"/>
      <c r="S1267" s="37"/>
      <c r="T1267" s="37"/>
      <c r="U1267" s="37"/>
      <c r="V1267" s="37"/>
      <c r="W1267" s="37"/>
      <c r="X1267" s="37"/>
    </row>
    <row r="1268" spans="1:24">
      <c r="A1268" s="37"/>
      <c r="B1268" s="37"/>
      <c r="C1268" s="37"/>
      <c r="D1268" s="37"/>
      <c r="E1268" s="37"/>
      <c r="F1268" s="37"/>
      <c r="G1268" s="37"/>
      <c r="H1268" s="37"/>
      <c r="I1268" s="37"/>
      <c r="J1268" s="37"/>
      <c r="K1268" s="37"/>
      <c r="L1268" s="37"/>
      <c r="M1268" s="37"/>
      <c r="N1268" s="37"/>
      <c r="O1268" s="37"/>
      <c r="P1268" s="37"/>
      <c r="Q1268" s="37"/>
      <c r="R1268" s="37"/>
      <c r="S1268" s="37"/>
      <c r="T1268" s="37"/>
      <c r="U1268" s="37"/>
      <c r="V1268" s="37"/>
      <c r="W1268" s="37"/>
      <c r="X1268" s="37"/>
    </row>
    <row r="1269" spans="1:24">
      <c r="A1269" s="37"/>
      <c r="B1269" s="37"/>
      <c r="C1269" s="37"/>
      <c r="D1269" s="37"/>
      <c r="E1269" s="37"/>
      <c r="F1269" s="37"/>
      <c r="G1269" s="37"/>
      <c r="H1269" s="37"/>
      <c r="I1269" s="37"/>
      <c r="J1269" s="37"/>
      <c r="K1269" s="37"/>
      <c r="L1269" s="37"/>
      <c r="M1269" s="37"/>
      <c r="N1269" s="37"/>
      <c r="O1269" s="37"/>
      <c r="P1269" s="37"/>
      <c r="Q1269" s="37"/>
      <c r="R1269" s="37"/>
      <c r="S1269" s="37"/>
      <c r="T1269" s="37"/>
      <c r="U1269" s="37"/>
      <c r="V1269" s="37"/>
      <c r="W1269" s="37"/>
      <c r="X1269" s="37"/>
    </row>
    <row r="1270" spans="1:24">
      <c r="A1270" s="37"/>
      <c r="B1270" s="37"/>
      <c r="C1270" s="37"/>
      <c r="D1270" s="37"/>
      <c r="E1270" s="37"/>
      <c r="F1270" s="37"/>
      <c r="G1270" s="37"/>
      <c r="H1270" s="37"/>
      <c r="I1270" s="37"/>
      <c r="J1270" s="37"/>
      <c r="K1270" s="37"/>
      <c r="L1270" s="37"/>
      <c r="M1270" s="37"/>
      <c r="N1270" s="37"/>
      <c r="O1270" s="37"/>
      <c r="P1270" s="37"/>
      <c r="Q1270" s="37"/>
      <c r="R1270" s="37"/>
      <c r="S1270" s="37"/>
      <c r="T1270" s="37"/>
      <c r="U1270" s="37"/>
      <c r="V1270" s="37"/>
      <c r="W1270" s="37"/>
      <c r="X1270" s="37"/>
    </row>
    <row r="1271" spans="1:24">
      <c r="A1271" s="37"/>
      <c r="B1271" s="37"/>
      <c r="C1271" s="37"/>
      <c r="D1271" s="37"/>
      <c r="E1271" s="37"/>
      <c r="F1271" s="37"/>
      <c r="G1271" s="37"/>
      <c r="H1271" s="37"/>
      <c r="I1271" s="37"/>
      <c r="J1271" s="37"/>
      <c r="K1271" s="37"/>
      <c r="L1271" s="37"/>
      <c r="M1271" s="37"/>
      <c r="N1271" s="37"/>
      <c r="O1271" s="37"/>
      <c r="P1271" s="37"/>
      <c r="Q1271" s="37"/>
      <c r="R1271" s="37"/>
      <c r="S1271" s="37"/>
      <c r="T1271" s="37"/>
      <c r="U1271" s="37"/>
      <c r="V1271" s="37"/>
      <c r="W1271" s="37"/>
      <c r="X1271" s="37"/>
    </row>
    <row r="1272" spans="1:24">
      <c r="A1272" s="37"/>
      <c r="B1272" s="37"/>
      <c r="C1272" s="37"/>
      <c r="D1272" s="37"/>
      <c r="E1272" s="37"/>
      <c r="F1272" s="37"/>
      <c r="G1272" s="37"/>
      <c r="H1272" s="37"/>
      <c r="I1272" s="37"/>
      <c r="J1272" s="37"/>
      <c r="K1272" s="37"/>
      <c r="L1272" s="37"/>
      <c r="M1272" s="37"/>
      <c r="N1272" s="37"/>
      <c r="O1272" s="37"/>
      <c r="P1272" s="37"/>
      <c r="Q1272" s="37"/>
      <c r="R1272" s="37"/>
      <c r="S1272" s="37"/>
      <c r="T1272" s="37"/>
      <c r="U1272" s="37"/>
      <c r="V1272" s="37"/>
      <c r="W1272" s="37"/>
      <c r="X1272" s="37"/>
    </row>
    <row r="1273" spans="1:24">
      <c r="A1273" s="37"/>
      <c r="B1273" s="37"/>
      <c r="C1273" s="37"/>
      <c r="D1273" s="37"/>
      <c r="E1273" s="37"/>
      <c r="F1273" s="37"/>
      <c r="G1273" s="37"/>
      <c r="H1273" s="37"/>
      <c r="I1273" s="37"/>
      <c r="J1273" s="37"/>
      <c r="K1273" s="37"/>
      <c r="L1273" s="37"/>
      <c r="M1273" s="37"/>
      <c r="N1273" s="37"/>
      <c r="O1273" s="37"/>
      <c r="P1273" s="37"/>
      <c r="Q1273" s="37"/>
      <c r="R1273" s="37"/>
      <c r="S1273" s="37"/>
      <c r="T1273" s="37"/>
      <c r="U1273" s="37"/>
      <c r="V1273" s="37"/>
      <c r="W1273" s="37"/>
      <c r="X1273" s="37"/>
    </row>
    <row r="1274" spans="1:24">
      <c r="A1274" s="37"/>
      <c r="B1274" s="37"/>
      <c r="C1274" s="37"/>
      <c r="D1274" s="37"/>
      <c r="E1274" s="37"/>
      <c r="F1274" s="37"/>
      <c r="G1274" s="37"/>
      <c r="H1274" s="37"/>
      <c r="I1274" s="37"/>
      <c r="J1274" s="37"/>
      <c r="K1274" s="37"/>
      <c r="L1274" s="37"/>
      <c r="M1274" s="37"/>
      <c r="N1274" s="37"/>
      <c r="O1274" s="37"/>
      <c r="P1274" s="37"/>
      <c r="Q1274" s="37"/>
      <c r="R1274" s="37"/>
      <c r="S1274" s="37"/>
      <c r="T1274" s="37"/>
      <c r="U1274" s="37"/>
      <c r="V1274" s="37"/>
      <c r="W1274" s="37"/>
      <c r="X1274" s="37"/>
    </row>
    <row r="1275" spans="1:24">
      <c r="A1275" s="37"/>
      <c r="B1275" s="37"/>
      <c r="C1275" s="37"/>
      <c r="D1275" s="37"/>
      <c r="E1275" s="37"/>
      <c r="F1275" s="37"/>
      <c r="G1275" s="37"/>
      <c r="H1275" s="37"/>
      <c r="I1275" s="37"/>
      <c r="J1275" s="37"/>
      <c r="K1275" s="37"/>
      <c r="L1275" s="37"/>
      <c r="M1275" s="37"/>
      <c r="N1275" s="37"/>
      <c r="O1275" s="37"/>
      <c r="P1275" s="37"/>
      <c r="Q1275" s="37"/>
      <c r="R1275" s="37"/>
      <c r="S1275" s="37"/>
      <c r="T1275" s="37"/>
      <c r="U1275" s="37"/>
      <c r="V1275" s="37"/>
      <c r="W1275" s="37"/>
      <c r="X1275" s="37"/>
    </row>
    <row r="1276" spans="1:24">
      <c r="A1276" s="37"/>
      <c r="B1276" s="37"/>
      <c r="C1276" s="37"/>
      <c r="D1276" s="37"/>
      <c r="E1276" s="37"/>
      <c r="F1276" s="37"/>
      <c r="G1276" s="37"/>
      <c r="H1276" s="37"/>
      <c r="I1276" s="37"/>
      <c r="J1276" s="37"/>
      <c r="K1276" s="37"/>
      <c r="L1276" s="37"/>
      <c r="M1276" s="37"/>
      <c r="N1276" s="37"/>
      <c r="O1276" s="37"/>
      <c r="P1276" s="37"/>
      <c r="Q1276" s="37"/>
      <c r="R1276" s="37"/>
      <c r="S1276" s="37"/>
      <c r="T1276" s="37"/>
      <c r="U1276" s="37"/>
      <c r="V1276" s="37"/>
      <c r="W1276" s="37"/>
      <c r="X1276" s="37"/>
    </row>
    <row r="1277" spans="1:24">
      <c r="A1277" s="37"/>
      <c r="B1277" s="37"/>
      <c r="C1277" s="37"/>
      <c r="D1277" s="37"/>
      <c r="E1277" s="37"/>
      <c r="F1277" s="37"/>
      <c r="G1277" s="37"/>
      <c r="H1277" s="37"/>
      <c r="I1277" s="37"/>
      <c r="J1277" s="37"/>
      <c r="K1277" s="37"/>
      <c r="L1277" s="37"/>
      <c r="M1277" s="37"/>
      <c r="N1277" s="37"/>
      <c r="O1277" s="37"/>
      <c r="P1277" s="37"/>
      <c r="Q1277" s="37"/>
      <c r="R1277" s="37"/>
      <c r="S1277" s="37"/>
      <c r="T1277" s="37"/>
      <c r="U1277" s="37"/>
      <c r="V1277" s="37"/>
      <c r="W1277" s="37"/>
      <c r="X1277" s="37"/>
    </row>
    <row r="1278" spans="1:24">
      <c r="A1278" s="37"/>
      <c r="B1278" s="37"/>
      <c r="C1278" s="37"/>
      <c r="D1278" s="37"/>
      <c r="E1278" s="37"/>
      <c r="F1278" s="37"/>
      <c r="G1278" s="37"/>
      <c r="H1278" s="37"/>
      <c r="I1278" s="37"/>
      <c r="J1278" s="37"/>
      <c r="K1278" s="37"/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7"/>
    </row>
    <row r="1279" spans="1:24">
      <c r="A1279" s="37"/>
      <c r="B1279" s="37"/>
      <c r="C1279" s="37"/>
      <c r="D1279" s="37"/>
      <c r="E1279" s="37"/>
      <c r="F1279" s="37"/>
      <c r="G1279" s="37"/>
      <c r="H1279" s="37"/>
      <c r="I1279" s="37"/>
      <c r="J1279" s="37"/>
      <c r="K1279" s="37"/>
      <c r="L1279" s="37"/>
      <c r="M1279" s="37"/>
      <c r="N1279" s="37"/>
      <c r="O1279" s="37"/>
      <c r="P1279" s="37"/>
      <c r="Q1279" s="37"/>
      <c r="R1279" s="37"/>
      <c r="S1279" s="37"/>
      <c r="T1279" s="37"/>
      <c r="U1279" s="37"/>
      <c r="V1279" s="37"/>
      <c r="W1279" s="37"/>
      <c r="X1279" s="37"/>
    </row>
    <row r="1280" spans="1:24">
      <c r="A1280" s="37"/>
      <c r="B1280" s="37"/>
      <c r="C1280" s="37"/>
      <c r="D1280" s="37"/>
      <c r="E1280" s="37"/>
      <c r="F1280" s="37"/>
      <c r="G1280" s="37"/>
      <c r="H1280" s="37"/>
      <c r="I1280" s="37"/>
      <c r="J1280" s="37"/>
      <c r="K1280" s="37"/>
      <c r="L1280" s="37"/>
      <c r="M1280" s="37"/>
      <c r="N1280" s="37"/>
      <c r="O1280" s="37"/>
      <c r="P1280" s="37"/>
      <c r="Q1280" s="37"/>
      <c r="R1280" s="37"/>
      <c r="S1280" s="37"/>
      <c r="T1280" s="37"/>
      <c r="U1280" s="37"/>
      <c r="V1280" s="37"/>
      <c r="W1280" s="37"/>
      <c r="X1280" s="37"/>
    </row>
    <row r="1281" spans="1:24">
      <c r="A1281" s="37"/>
      <c r="B1281" s="37"/>
      <c r="C1281" s="37"/>
      <c r="D1281" s="37"/>
      <c r="E1281" s="37"/>
      <c r="F1281" s="37"/>
      <c r="G1281" s="37"/>
      <c r="H1281" s="37"/>
      <c r="I1281" s="37"/>
      <c r="J1281" s="37"/>
      <c r="K1281" s="37"/>
      <c r="L1281" s="37"/>
      <c r="M1281" s="37"/>
      <c r="N1281" s="37"/>
      <c r="O1281" s="37"/>
      <c r="P1281" s="37"/>
      <c r="Q1281" s="37"/>
      <c r="R1281" s="37"/>
      <c r="S1281" s="37"/>
      <c r="T1281" s="37"/>
      <c r="U1281" s="37"/>
      <c r="V1281" s="37"/>
      <c r="W1281" s="37"/>
      <c r="X1281" s="37"/>
    </row>
    <row r="1282" spans="1:24">
      <c r="A1282" s="37"/>
      <c r="B1282" s="37"/>
      <c r="C1282" s="37"/>
      <c r="D1282" s="37"/>
      <c r="E1282" s="37"/>
      <c r="F1282" s="37"/>
      <c r="G1282" s="37"/>
      <c r="H1282" s="37"/>
      <c r="I1282" s="37"/>
      <c r="J1282" s="37"/>
      <c r="K1282" s="37"/>
      <c r="L1282" s="37"/>
      <c r="M1282" s="37"/>
      <c r="N1282" s="37"/>
      <c r="O1282" s="37"/>
      <c r="P1282" s="37"/>
      <c r="Q1282" s="37"/>
      <c r="R1282" s="37"/>
      <c r="S1282" s="37"/>
      <c r="T1282" s="37"/>
      <c r="U1282" s="37"/>
      <c r="V1282" s="37"/>
      <c r="W1282" s="37"/>
      <c r="X1282" s="37"/>
    </row>
    <row r="1283" spans="1:24">
      <c r="A1283" s="37"/>
      <c r="B1283" s="37"/>
      <c r="C1283" s="37"/>
      <c r="D1283" s="37"/>
      <c r="E1283" s="37"/>
      <c r="F1283" s="37"/>
      <c r="G1283" s="37"/>
      <c r="H1283" s="37"/>
      <c r="I1283" s="37"/>
      <c r="J1283" s="37"/>
      <c r="K1283" s="37"/>
      <c r="L1283" s="37"/>
      <c r="M1283" s="37"/>
      <c r="N1283" s="37"/>
      <c r="O1283" s="37"/>
      <c r="P1283" s="37"/>
      <c r="Q1283" s="37"/>
      <c r="R1283" s="37"/>
      <c r="S1283" s="37"/>
      <c r="T1283" s="37"/>
      <c r="U1283" s="37"/>
      <c r="V1283" s="37"/>
      <c r="W1283" s="37"/>
      <c r="X1283" s="37"/>
    </row>
    <row r="1284" spans="1:24">
      <c r="A1284" s="37"/>
      <c r="B1284" s="37"/>
      <c r="C1284" s="37"/>
      <c r="D1284" s="37"/>
      <c r="E1284" s="37"/>
      <c r="F1284" s="37"/>
      <c r="G1284" s="37"/>
      <c r="H1284" s="37"/>
      <c r="I1284" s="37"/>
      <c r="J1284" s="37"/>
      <c r="K1284" s="37"/>
      <c r="L1284" s="37"/>
      <c r="M1284" s="37"/>
      <c r="N1284" s="37"/>
      <c r="O1284" s="37"/>
      <c r="P1284" s="37"/>
      <c r="Q1284" s="37"/>
      <c r="R1284" s="37"/>
      <c r="S1284" s="37"/>
      <c r="T1284" s="37"/>
      <c r="U1284" s="37"/>
      <c r="V1284" s="37"/>
      <c r="W1284" s="37"/>
      <c r="X1284" s="37"/>
    </row>
    <row r="1285" spans="1:24">
      <c r="A1285" s="37"/>
      <c r="B1285" s="37"/>
      <c r="C1285" s="37"/>
      <c r="D1285" s="37"/>
      <c r="E1285" s="37"/>
      <c r="F1285" s="37"/>
      <c r="G1285" s="37"/>
      <c r="H1285" s="37"/>
      <c r="I1285" s="37"/>
      <c r="J1285" s="37"/>
      <c r="K1285" s="37"/>
      <c r="L1285" s="37"/>
      <c r="M1285" s="37"/>
      <c r="N1285" s="37"/>
      <c r="O1285" s="37"/>
      <c r="P1285" s="37"/>
      <c r="Q1285" s="37"/>
      <c r="R1285" s="37"/>
      <c r="S1285" s="37"/>
      <c r="T1285" s="37"/>
      <c r="U1285" s="37"/>
      <c r="V1285" s="37"/>
      <c r="W1285" s="37"/>
      <c r="X1285" s="37"/>
    </row>
    <row r="1286" spans="1:24">
      <c r="A1286" s="37"/>
      <c r="B1286" s="37"/>
      <c r="C1286" s="37"/>
      <c r="D1286" s="37"/>
      <c r="E1286" s="37"/>
      <c r="F1286" s="37"/>
      <c r="G1286" s="37"/>
      <c r="H1286" s="37"/>
      <c r="I1286" s="37"/>
      <c r="J1286" s="37"/>
      <c r="K1286" s="37"/>
      <c r="L1286" s="37"/>
      <c r="M1286" s="37"/>
      <c r="N1286" s="37"/>
      <c r="O1286" s="37"/>
      <c r="P1286" s="37"/>
      <c r="Q1286" s="37"/>
      <c r="R1286" s="37"/>
      <c r="S1286" s="37"/>
      <c r="T1286" s="37"/>
      <c r="U1286" s="37"/>
      <c r="V1286" s="37"/>
      <c r="W1286" s="37"/>
      <c r="X1286" s="37"/>
    </row>
    <row r="1287" spans="1:24">
      <c r="A1287" s="37"/>
      <c r="B1287" s="37"/>
      <c r="C1287" s="37"/>
      <c r="D1287" s="37"/>
      <c r="E1287" s="37"/>
      <c r="F1287" s="37"/>
      <c r="G1287" s="37"/>
      <c r="H1287" s="37"/>
      <c r="I1287" s="37"/>
      <c r="J1287" s="37"/>
      <c r="K1287" s="37"/>
      <c r="L1287" s="37"/>
      <c r="M1287" s="37"/>
      <c r="N1287" s="37"/>
      <c r="O1287" s="37"/>
      <c r="P1287" s="37"/>
      <c r="Q1287" s="37"/>
      <c r="R1287" s="37"/>
      <c r="S1287" s="37"/>
      <c r="T1287" s="37"/>
      <c r="U1287" s="37"/>
      <c r="V1287" s="37"/>
      <c r="W1287" s="37"/>
      <c r="X1287" s="37"/>
    </row>
    <row r="1288" spans="1:24">
      <c r="A1288" s="37"/>
      <c r="B1288" s="37"/>
      <c r="C1288" s="37"/>
      <c r="D1288" s="37"/>
      <c r="E1288" s="37"/>
      <c r="F1288" s="37"/>
      <c r="G1288" s="37"/>
      <c r="H1288" s="37"/>
      <c r="I1288" s="37"/>
      <c r="J1288" s="37"/>
      <c r="K1288" s="37"/>
      <c r="L1288" s="37"/>
      <c r="M1288" s="37"/>
      <c r="N1288" s="37"/>
      <c r="O1288" s="37"/>
      <c r="P1288" s="37"/>
      <c r="Q1288" s="37"/>
      <c r="R1288" s="37"/>
      <c r="S1288" s="37"/>
      <c r="T1288" s="37"/>
      <c r="U1288" s="37"/>
      <c r="V1288" s="37"/>
      <c r="W1288" s="37"/>
      <c r="X1288" s="37"/>
    </row>
    <row r="1289" spans="1:24">
      <c r="A1289" s="37"/>
      <c r="B1289" s="37"/>
      <c r="C1289" s="37"/>
      <c r="D1289" s="37"/>
      <c r="E1289" s="37"/>
      <c r="F1289" s="37"/>
      <c r="G1289" s="37"/>
      <c r="H1289" s="37"/>
      <c r="I1289" s="37"/>
      <c r="J1289" s="37"/>
      <c r="K1289" s="37"/>
      <c r="L1289" s="37"/>
      <c r="M1289" s="37"/>
      <c r="N1289" s="37"/>
      <c r="O1289" s="37"/>
      <c r="P1289" s="37"/>
      <c r="Q1289" s="37"/>
      <c r="R1289" s="37"/>
      <c r="S1289" s="37"/>
      <c r="T1289" s="37"/>
      <c r="U1289" s="37"/>
      <c r="V1289" s="37"/>
      <c r="W1289" s="37"/>
      <c r="X1289" s="37"/>
    </row>
    <row r="1290" spans="1:24">
      <c r="A1290" s="37"/>
      <c r="B1290" s="37"/>
      <c r="C1290" s="37"/>
      <c r="D1290" s="37"/>
      <c r="E1290" s="37"/>
      <c r="F1290" s="37"/>
      <c r="G1290" s="37"/>
      <c r="H1290" s="37"/>
      <c r="I1290" s="37"/>
      <c r="J1290" s="37"/>
      <c r="K1290" s="37"/>
      <c r="L1290" s="37"/>
      <c r="M1290" s="37"/>
      <c r="N1290" s="37"/>
      <c r="O1290" s="37"/>
      <c r="P1290" s="37"/>
      <c r="Q1290" s="37"/>
      <c r="R1290" s="37"/>
      <c r="S1290" s="37"/>
      <c r="T1290" s="37"/>
      <c r="U1290" s="37"/>
      <c r="V1290" s="37"/>
      <c r="W1290" s="37"/>
      <c r="X1290" s="37"/>
    </row>
    <row r="1291" spans="1:24">
      <c r="A1291" s="37"/>
      <c r="B1291" s="37"/>
      <c r="C1291" s="37"/>
      <c r="D1291" s="37"/>
      <c r="E1291" s="37"/>
      <c r="F1291" s="37"/>
      <c r="G1291" s="37"/>
      <c r="H1291" s="37"/>
      <c r="I1291" s="37"/>
      <c r="J1291" s="37"/>
      <c r="K1291" s="37"/>
      <c r="L1291" s="37"/>
      <c r="M1291" s="37"/>
      <c r="N1291" s="37"/>
      <c r="O1291" s="37"/>
      <c r="P1291" s="37"/>
      <c r="Q1291" s="37"/>
      <c r="R1291" s="37"/>
      <c r="S1291" s="37"/>
      <c r="T1291" s="37"/>
      <c r="U1291" s="37"/>
      <c r="V1291" s="37"/>
      <c r="W1291" s="37"/>
      <c r="X1291" s="37"/>
    </row>
    <row r="1292" spans="1:24">
      <c r="A1292" s="37"/>
      <c r="B1292" s="37"/>
      <c r="C1292" s="37"/>
      <c r="D1292" s="37"/>
      <c r="E1292" s="37"/>
      <c r="F1292" s="37"/>
      <c r="G1292" s="37"/>
      <c r="H1292" s="37"/>
      <c r="I1292" s="37"/>
      <c r="J1292" s="37"/>
      <c r="K1292" s="37"/>
      <c r="L1292" s="37"/>
      <c r="M1292" s="37"/>
      <c r="N1292" s="37"/>
      <c r="O1292" s="37"/>
      <c r="P1292" s="37"/>
      <c r="Q1292" s="37"/>
      <c r="R1292" s="37"/>
      <c r="S1292" s="37"/>
      <c r="T1292" s="37"/>
      <c r="U1292" s="37"/>
      <c r="V1292" s="37"/>
      <c r="W1292" s="37"/>
      <c r="X1292" s="37"/>
    </row>
    <row r="1293" spans="1:24">
      <c r="A1293" s="37"/>
      <c r="B1293" s="37"/>
      <c r="C1293" s="37"/>
      <c r="D1293" s="37"/>
      <c r="E1293" s="37"/>
      <c r="F1293" s="37"/>
      <c r="G1293" s="37"/>
      <c r="H1293" s="37"/>
      <c r="I1293" s="37"/>
      <c r="J1293" s="37"/>
      <c r="K1293" s="37"/>
      <c r="L1293" s="37"/>
      <c r="M1293" s="37"/>
      <c r="N1293" s="37"/>
      <c r="O1293" s="37"/>
      <c r="P1293" s="37"/>
      <c r="Q1293" s="37"/>
      <c r="R1293" s="37"/>
      <c r="S1293" s="37"/>
      <c r="T1293" s="37"/>
      <c r="U1293" s="37"/>
      <c r="V1293" s="37"/>
      <c r="W1293" s="37"/>
      <c r="X1293" s="37"/>
    </row>
    <row r="1294" spans="1:24">
      <c r="A1294" s="37"/>
      <c r="B1294" s="37"/>
      <c r="C1294" s="37"/>
      <c r="D1294" s="37"/>
      <c r="E1294" s="37"/>
      <c r="F1294" s="37"/>
      <c r="G1294" s="37"/>
      <c r="H1294" s="37"/>
      <c r="I1294" s="37"/>
      <c r="J1294" s="37"/>
      <c r="K1294" s="37"/>
      <c r="L1294" s="37"/>
      <c r="M1294" s="37"/>
      <c r="N1294" s="37"/>
      <c r="O1294" s="37"/>
      <c r="P1294" s="37"/>
      <c r="Q1294" s="37"/>
      <c r="R1294" s="37"/>
      <c r="S1294" s="37"/>
      <c r="T1294" s="37"/>
      <c r="U1294" s="37"/>
      <c r="V1294" s="37"/>
      <c r="W1294" s="37"/>
      <c r="X1294" s="37"/>
    </row>
    <row r="1295" spans="1:24">
      <c r="A1295" s="37"/>
      <c r="B1295" s="37"/>
      <c r="C1295" s="37"/>
      <c r="D1295" s="37"/>
      <c r="E1295" s="37"/>
      <c r="F1295" s="37"/>
      <c r="G1295" s="37"/>
      <c r="H1295" s="37"/>
      <c r="I1295" s="37"/>
      <c r="J1295" s="37"/>
      <c r="K1295" s="37"/>
      <c r="L1295" s="37"/>
      <c r="M1295" s="37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7"/>
    </row>
    <row r="1296" spans="1:24">
      <c r="A1296" s="37"/>
      <c r="B1296" s="37"/>
      <c r="C1296" s="37"/>
      <c r="D1296" s="37"/>
      <c r="E1296" s="37"/>
      <c r="F1296" s="37"/>
      <c r="G1296" s="37"/>
      <c r="H1296" s="37"/>
      <c r="I1296" s="37"/>
      <c r="J1296" s="37"/>
      <c r="K1296" s="37"/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</row>
    <row r="1297" spans="1:24">
      <c r="A1297" s="37"/>
      <c r="B1297" s="37"/>
      <c r="C1297" s="37"/>
      <c r="D1297" s="37"/>
      <c r="E1297" s="37"/>
      <c r="F1297" s="37"/>
      <c r="G1297" s="37"/>
      <c r="H1297" s="37"/>
      <c r="I1297" s="37"/>
      <c r="J1297" s="37"/>
      <c r="K1297" s="37"/>
      <c r="L1297" s="37"/>
      <c r="M1297" s="37"/>
      <c r="N1297" s="37"/>
      <c r="O1297" s="37"/>
      <c r="P1297" s="37"/>
      <c r="Q1297" s="37"/>
      <c r="R1297" s="37"/>
      <c r="S1297" s="37"/>
      <c r="T1297" s="37"/>
      <c r="U1297" s="37"/>
      <c r="V1297" s="37"/>
      <c r="W1297" s="37"/>
      <c r="X1297" s="37"/>
    </row>
    <row r="1298" spans="1:24">
      <c r="A1298" s="37"/>
      <c r="B1298" s="37"/>
      <c r="C1298" s="37"/>
      <c r="D1298" s="37"/>
      <c r="E1298" s="37"/>
      <c r="F1298" s="37"/>
      <c r="G1298" s="37"/>
      <c r="H1298" s="37"/>
      <c r="I1298" s="37"/>
      <c r="J1298" s="37"/>
      <c r="K1298" s="37"/>
      <c r="L1298" s="37"/>
      <c r="M1298" s="37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7"/>
    </row>
    <row r="1299" spans="1:24">
      <c r="A1299" s="37"/>
      <c r="B1299" s="37"/>
      <c r="C1299" s="37"/>
      <c r="D1299" s="37"/>
      <c r="E1299" s="37"/>
      <c r="F1299" s="37"/>
      <c r="G1299" s="37"/>
      <c r="H1299" s="37"/>
      <c r="I1299" s="37"/>
      <c r="J1299" s="37"/>
      <c r="K1299" s="37"/>
      <c r="L1299" s="37"/>
      <c r="M1299" s="37"/>
      <c r="N1299" s="37"/>
      <c r="O1299" s="37"/>
      <c r="P1299" s="37"/>
      <c r="Q1299" s="37"/>
      <c r="R1299" s="37"/>
      <c r="S1299" s="37"/>
      <c r="T1299" s="37"/>
      <c r="U1299" s="37"/>
      <c r="V1299" s="37"/>
      <c r="W1299" s="37"/>
      <c r="X1299" s="37"/>
    </row>
    <row r="1300" spans="1:24">
      <c r="A1300" s="37"/>
      <c r="B1300" s="37"/>
      <c r="C1300" s="37"/>
      <c r="D1300" s="37"/>
      <c r="E1300" s="37"/>
      <c r="F1300" s="37"/>
      <c r="G1300" s="37"/>
      <c r="H1300" s="37"/>
      <c r="I1300" s="37"/>
      <c r="J1300" s="37"/>
      <c r="K1300" s="37"/>
      <c r="L1300" s="37"/>
      <c r="M1300" s="37"/>
      <c r="N1300" s="37"/>
      <c r="O1300" s="37"/>
      <c r="P1300" s="37"/>
      <c r="Q1300" s="37"/>
      <c r="R1300" s="37"/>
      <c r="S1300" s="37"/>
      <c r="T1300" s="37"/>
      <c r="U1300" s="37"/>
      <c r="V1300" s="37"/>
      <c r="W1300" s="37"/>
      <c r="X1300" s="37"/>
    </row>
    <row r="1301" spans="1:24">
      <c r="A1301" s="37"/>
      <c r="B1301" s="37"/>
      <c r="C1301" s="37"/>
      <c r="D1301" s="37"/>
      <c r="E1301" s="37"/>
      <c r="F1301" s="37"/>
      <c r="G1301" s="37"/>
      <c r="H1301" s="37"/>
      <c r="I1301" s="37"/>
      <c r="J1301" s="37"/>
      <c r="K1301" s="37"/>
      <c r="L1301" s="37"/>
      <c r="M1301" s="37"/>
      <c r="N1301" s="37"/>
      <c r="O1301" s="37"/>
      <c r="P1301" s="37"/>
      <c r="Q1301" s="37"/>
      <c r="R1301" s="37"/>
      <c r="S1301" s="37"/>
      <c r="T1301" s="37"/>
      <c r="U1301" s="37"/>
      <c r="V1301" s="37"/>
      <c r="W1301" s="37"/>
      <c r="X1301" s="37"/>
    </row>
    <row r="1302" spans="1:24">
      <c r="A1302" s="37"/>
      <c r="B1302" s="37"/>
      <c r="C1302" s="37"/>
      <c r="D1302" s="37"/>
      <c r="E1302" s="37"/>
      <c r="F1302" s="37"/>
      <c r="G1302" s="37"/>
      <c r="H1302" s="37"/>
      <c r="I1302" s="37"/>
      <c r="J1302" s="37"/>
      <c r="K1302" s="37"/>
      <c r="L1302" s="37"/>
      <c r="M1302" s="37"/>
      <c r="N1302" s="37"/>
      <c r="O1302" s="37"/>
      <c r="P1302" s="37"/>
      <c r="Q1302" s="37"/>
      <c r="R1302" s="37"/>
      <c r="S1302" s="37"/>
      <c r="T1302" s="37"/>
      <c r="U1302" s="37"/>
      <c r="V1302" s="37"/>
      <c r="W1302" s="37"/>
      <c r="X1302" s="37"/>
    </row>
    <row r="1303" spans="1:24">
      <c r="A1303" s="37"/>
      <c r="B1303" s="37"/>
      <c r="C1303" s="37"/>
      <c r="D1303" s="37"/>
      <c r="E1303" s="37"/>
      <c r="F1303" s="37"/>
      <c r="G1303" s="37"/>
      <c r="H1303" s="37"/>
      <c r="I1303" s="37"/>
      <c r="J1303" s="37"/>
      <c r="K1303" s="37"/>
      <c r="L1303" s="37"/>
      <c r="M1303" s="37"/>
      <c r="N1303" s="37"/>
      <c r="O1303" s="37"/>
      <c r="P1303" s="37"/>
      <c r="Q1303" s="37"/>
      <c r="R1303" s="37"/>
      <c r="S1303" s="37"/>
      <c r="T1303" s="37"/>
      <c r="U1303" s="37"/>
      <c r="V1303" s="37"/>
      <c r="W1303" s="37"/>
      <c r="X1303" s="37"/>
    </row>
    <row r="1304" spans="1:24">
      <c r="A1304" s="37"/>
      <c r="B1304" s="37"/>
      <c r="C1304" s="37"/>
      <c r="D1304" s="37"/>
      <c r="E1304" s="37"/>
      <c r="F1304" s="37"/>
      <c r="G1304" s="37"/>
      <c r="H1304" s="37"/>
      <c r="I1304" s="37"/>
      <c r="J1304" s="37"/>
      <c r="K1304" s="37"/>
      <c r="L1304" s="37"/>
      <c r="M1304" s="37"/>
      <c r="N1304" s="37"/>
      <c r="O1304" s="37"/>
      <c r="P1304" s="37"/>
      <c r="Q1304" s="37"/>
      <c r="R1304" s="37"/>
      <c r="S1304" s="37"/>
      <c r="T1304" s="37"/>
      <c r="U1304" s="37"/>
      <c r="V1304" s="37"/>
      <c r="W1304" s="37"/>
      <c r="X1304" s="37"/>
    </row>
    <row r="1305" spans="1:24">
      <c r="A1305" s="37"/>
      <c r="B1305" s="37"/>
      <c r="C1305" s="37"/>
      <c r="D1305" s="37"/>
      <c r="E1305" s="37"/>
      <c r="F1305" s="37"/>
      <c r="G1305" s="37"/>
      <c r="H1305" s="37"/>
      <c r="I1305" s="37"/>
      <c r="J1305" s="37"/>
      <c r="K1305" s="37"/>
      <c r="L1305" s="37"/>
      <c r="M1305" s="37"/>
      <c r="N1305" s="37"/>
      <c r="O1305" s="37"/>
      <c r="P1305" s="37"/>
      <c r="Q1305" s="37"/>
      <c r="R1305" s="37"/>
      <c r="S1305" s="37"/>
      <c r="T1305" s="37"/>
      <c r="U1305" s="37"/>
      <c r="V1305" s="37"/>
      <c r="W1305" s="37"/>
      <c r="X1305" s="37"/>
    </row>
    <row r="1306" spans="1:24">
      <c r="A1306" s="37"/>
      <c r="B1306" s="37"/>
      <c r="C1306" s="37"/>
      <c r="D1306" s="37"/>
      <c r="E1306" s="37"/>
      <c r="F1306" s="37"/>
      <c r="G1306" s="37"/>
      <c r="H1306" s="37"/>
      <c r="I1306" s="37"/>
      <c r="J1306" s="37"/>
      <c r="K1306" s="37"/>
      <c r="L1306" s="37"/>
      <c r="M1306" s="37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7"/>
    </row>
    <row r="1307" spans="1:24">
      <c r="A1307" s="37"/>
      <c r="B1307" s="37"/>
      <c r="C1307" s="37"/>
      <c r="D1307" s="37"/>
      <c r="E1307" s="37"/>
      <c r="F1307" s="37"/>
      <c r="G1307" s="37"/>
      <c r="H1307" s="37"/>
      <c r="I1307" s="37"/>
      <c r="J1307" s="37"/>
      <c r="K1307" s="37"/>
      <c r="L1307" s="37"/>
      <c r="M1307" s="37"/>
      <c r="N1307" s="37"/>
      <c r="O1307" s="37"/>
      <c r="P1307" s="37"/>
      <c r="Q1307" s="37"/>
      <c r="R1307" s="37"/>
      <c r="S1307" s="37"/>
      <c r="T1307" s="37"/>
      <c r="U1307" s="37"/>
      <c r="V1307" s="37"/>
      <c r="W1307" s="37"/>
      <c r="X1307" s="37"/>
    </row>
    <row r="1308" spans="1:24">
      <c r="A1308" s="37"/>
      <c r="B1308" s="37"/>
      <c r="C1308" s="37"/>
      <c r="D1308" s="37"/>
      <c r="E1308" s="37"/>
      <c r="F1308" s="37"/>
      <c r="G1308" s="37"/>
      <c r="H1308" s="37"/>
      <c r="I1308" s="37"/>
      <c r="J1308" s="37"/>
      <c r="K1308" s="37"/>
      <c r="L1308" s="37"/>
      <c r="M1308" s="37"/>
      <c r="N1308" s="37"/>
      <c r="O1308" s="37"/>
      <c r="P1308" s="37"/>
      <c r="Q1308" s="37"/>
      <c r="R1308" s="37"/>
      <c r="S1308" s="37"/>
      <c r="T1308" s="37"/>
      <c r="U1308" s="37"/>
      <c r="V1308" s="37"/>
      <c r="W1308" s="37"/>
      <c r="X1308" s="37"/>
    </row>
    <row r="1309" spans="1:24">
      <c r="A1309" s="37"/>
      <c r="B1309" s="37"/>
      <c r="C1309" s="37"/>
      <c r="D1309" s="37"/>
      <c r="E1309" s="37"/>
      <c r="F1309" s="37"/>
      <c r="G1309" s="37"/>
      <c r="H1309" s="37"/>
      <c r="I1309" s="37"/>
      <c r="J1309" s="37"/>
      <c r="K1309" s="37"/>
      <c r="L1309" s="37"/>
      <c r="M1309" s="37"/>
      <c r="N1309" s="37"/>
      <c r="O1309" s="37"/>
      <c r="P1309" s="37"/>
      <c r="Q1309" s="37"/>
      <c r="R1309" s="37"/>
      <c r="S1309" s="37"/>
      <c r="T1309" s="37"/>
      <c r="U1309" s="37"/>
      <c r="V1309" s="37"/>
      <c r="W1309" s="37"/>
      <c r="X1309" s="37"/>
    </row>
    <row r="1310" spans="1:24">
      <c r="A1310" s="37"/>
      <c r="B1310" s="37"/>
      <c r="C1310" s="37"/>
      <c r="D1310" s="37"/>
      <c r="E1310" s="37"/>
      <c r="F1310" s="37"/>
      <c r="G1310" s="37"/>
      <c r="H1310" s="37"/>
      <c r="I1310" s="37"/>
      <c r="J1310" s="37"/>
      <c r="K1310" s="37"/>
      <c r="L1310" s="37"/>
      <c r="M1310" s="37"/>
      <c r="N1310" s="37"/>
      <c r="O1310" s="37"/>
      <c r="P1310" s="37"/>
      <c r="Q1310" s="37"/>
      <c r="R1310" s="37"/>
      <c r="S1310" s="37"/>
      <c r="T1310" s="37"/>
      <c r="U1310" s="37"/>
      <c r="V1310" s="37"/>
      <c r="W1310" s="37"/>
      <c r="X1310" s="37"/>
    </row>
    <row r="1311" spans="1:24">
      <c r="A1311" s="37"/>
      <c r="B1311" s="37"/>
      <c r="C1311" s="37"/>
      <c r="D1311" s="37"/>
      <c r="E1311" s="37"/>
      <c r="F1311" s="37"/>
      <c r="G1311" s="37"/>
      <c r="H1311" s="37"/>
      <c r="I1311" s="37"/>
      <c r="J1311" s="37"/>
      <c r="K1311" s="37"/>
      <c r="L1311" s="37"/>
      <c r="M1311" s="37"/>
      <c r="N1311" s="37"/>
      <c r="O1311" s="37"/>
      <c r="P1311" s="37"/>
      <c r="Q1311" s="37"/>
      <c r="R1311" s="37"/>
      <c r="S1311" s="37"/>
      <c r="T1311" s="37"/>
      <c r="U1311" s="37"/>
      <c r="V1311" s="37"/>
      <c r="W1311" s="37"/>
      <c r="X1311" s="37"/>
    </row>
    <row r="1312" spans="1:24">
      <c r="A1312" s="37"/>
      <c r="B1312" s="37"/>
      <c r="C1312" s="37"/>
      <c r="D1312" s="37"/>
      <c r="E1312" s="37"/>
      <c r="F1312" s="37"/>
      <c r="G1312" s="37"/>
      <c r="H1312" s="37"/>
      <c r="I1312" s="37"/>
      <c r="J1312" s="37"/>
      <c r="K1312" s="37"/>
      <c r="L1312" s="37"/>
      <c r="M1312" s="37"/>
      <c r="N1312" s="37"/>
      <c r="O1312" s="37"/>
      <c r="P1312" s="37"/>
      <c r="Q1312" s="37"/>
      <c r="R1312" s="37"/>
      <c r="S1312" s="37"/>
      <c r="T1312" s="37"/>
      <c r="U1312" s="37"/>
      <c r="V1312" s="37"/>
      <c r="W1312" s="37"/>
      <c r="X1312" s="37"/>
    </row>
    <row r="1313" spans="1:24">
      <c r="A1313" s="37"/>
      <c r="B1313" s="37"/>
      <c r="C1313" s="37"/>
      <c r="D1313" s="37"/>
      <c r="E1313" s="37"/>
      <c r="F1313" s="37"/>
      <c r="G1313" s="37"/>
      <c r="H1313" s="37"/>
      <c r="I1313" s="37"/>
      <c r="J1313" s="37"/>
      <c r="K1313" s="37"/>
      <c r="L1313" s="37"/>
      <c r="M1313" s="37"/>
      <c r="N1313" s="37"/>
      <c r="O1313" s="37"/>
      <c r="P1313" s="37"/>
      <c r="Q1313" s="37"/>
      <c r="R1313" s="37"/>
      <c r="S1313" s="37"/>
      <c r="T1313" s="37"/>
      <c r="U1313" s="37"/>
      <c r="V1313" s="37"/>
      <c r="W1313" s="37"/>
      <c r="X1313" s="37"/>
    </row>
    <row r="1314" spans="1:24">
      <c r="A1314" s="37"/>
      <c r="B1314" s="37"/>
      <c r="C1314" s="37"/>
      <c r="D1314" s="37"/>
      <c r="E1314" s="37"/>
      <c r="F1314" s="37"/>
      <c r="G1314" s="37"/>
      <c r="H1314" s="37"/>
      <c r="I1314" s="37"/>
      <c r="J1314" s="37"/>
      <c r="K1314" s="37"/>
      <c r="L1314" s="37"/>
      <c r="M1314" s="37"/>
      <c r="N1314" s="37"/>
      <c r="O1314" s="37"/>
      <c r="P1314" s="37"/>
      <c r="Q1314" s="37"/>
      <c r="R1314" s="37"/>
      <c r="S1314" s="37"/>
      <c r="T1314" s="37"/>
      <c r="U1314" s="37"/>
      <c r="V1314" s="37"/>
      <c r="W1314" s="37"/>
      <c r="X1314" s="37"/>
    </row>
    <row r="1315" spans="1:24">
      <c r="A1315" s="37"/>
      <c r="B1315" s="37"/>
      <c r="C1315" s="37"/>
      <c r="D1315" s="37"/>
      <c r="E1315" s="37"/>
      <c r="F1315" s="37"/>
      <c r="G1315" s="37"/>
      <c r="H1315" s="37"/>
      <c r="I1315" s="37"/>
      <c r="J1315" s="37"/>
      <c r="K1315" s="37"/>
      <c r="L1315" s="37"/>
      <c r="M1315" s="37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7"/>
    </row>
    <row r="1316" spans="1:24">
      <c r="A1316" s="37"/>
      <c r="B1316" s="37"/>
      <c r="C1316" s="37"/>
      <c r="D1316" s="37"/>
      <c r="E1316" s="37"/>
      <c r="F1316" s="37"/>
      <c r="G1316" s="37"/>
      <c r="H1316" s="37"/>
      <c r="I1316" s="37"/>
      <c r="J1316" s="37"/>
      <c r="K1316" s="37"/>
      <c r="L1316" s="37"/>
      <c r="M1316" s="37"/>
      <c r="N1316" s="37"/>
      <c r="O1316" s="37"/>
      <c r="P1316" s="37"/>
      <c r="Q1316" s="37"/>
      <c r="R1316" s="37"/>
      <c r="S1316" s="37"/>
      <c r="T1316" s="37"/>
      <c r="U1316" s="37"/>
      <c r="V1316" s="37"/>
      <c r="W1316" s="37"/>
      <c r="X1316" s="37"/>
    </row>
    <row r="1317" spans="1:24">
      <c r="A1317" s="37"/>
      <c r="B1317" s="37"/>
      <c r="C1317" s="37"/>
      <c r="D1317" s="37"/>
      <c r="E1317" s="37"/>
      <c r="F1317" s="37"/>
      <c r="G1317" s="37"/>
      <c r="H1317" s="37"/>
      <c r="I1317" s="37"/>
      <c r="J1317" s="37"/>
      <c r="K1317" s="37"/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7"/>
    </row>
    <row r="1318" spans="1:24">
      <c r="A1318" s="37"/>
      <c r="B1318" s="37"/>
      <c r="C1318" s="37"/>
      <c r="D1318" s="37"/>
      <c r="E1318" s="37"/>
      <c r="F1318" s="37"/>
      <c r="G1318" s="37"/>
      <c r="H1318" s="37"/>
      <c r="I1318" s="37"/>
      <c r="J1318" s="37"/>
      <c r="K1318" s="37"/>
      <c r="L1318" s="37"/>
      <c r="M1318" s="37"/>
      <c r="N1318" s="37"/>
      <c r="O1318" s="37"/>
      <c r="P1318" s="37"/>
      <c r="Q1318" s="37"/>
      <c r="R1318" s="37"/>
      <c r="S1318" s="37"/>
      <c r="T1318" s="37"/>
      <c r="U1318" s="37"/>
      <c r="V1318" s="37"/>
      <c r="W1318" s="37"/>
      <c r="X1318" s="37"/>
    </row>
    <row r="1319" spans="1:24">
      <c r="A1319" s="37"/>
      <c r="B1319" s="37"/>
      <c r="C1319" s="37"/>
      <c r="D1319" s="37"/>
      <c r="E1319" s="37"/>
      <c r="F1319" s="37"/>
      <c r="G1319" s="37"/>
      <c r="H1319" s="37"/>
      <c r="I1319" s="37"/>
      <c r="J1319" s="37"/>
      <c r="K1319" s="37"/>
      <c r="L1319" s="37"/>
      <c r="M1319" s="37"/>
      <c r="N1319" s="37"/>
      <c r="O1319" s="37"/>
      <c r="P1319" s="37"/>
      <c r="Q1319" s="37"/>
      <c r="R1319" s="37"/>
      <c r="S1319" s="37"/>
      <c r="T1319" s="37"/>
      <c r="U1319" s="37"/>
      <c r="V1319" s="37"/>
      <c r="W1319" s="37"/>
      <c r="X1319" s="37"/>
    </row>
    <row r="1320" spans="1:24">
      <c r="A1320" s="37"/>
      <c r="B1320" s="37"/>
      <c r="C1320" s="37"/>
      <c r="D1320" s="37"/>
      <c r="E1320" s="37"/>
      <c r="F1320" s="37"/>
      <c r="G1320" s="37"/>
      <c r="H1320" s="37"/>
      <c r="I1320" s="37"/>
      <c r="J1320" s="37"/>
      <c r="K1320" s="37"/>
      <c r="L1320" s="37"/>
      <c r="M1320" s="37"/>
      <c r="N1320" s="37"/>
      <c r="O1320" s="37"/>
      <c r="P1320" s="37"/>
      <c r="Q1320" s="37"/>
      <c r="R1320" s="37"/>
      <c r="S1320" s="37"/>
      <c r="T1320" s="37"/>
      <c r="U1320" s="37"/>
      <c r="V1320" s="37"/>
      <c r="W1320" s="37"/>
      <c r="X1320" s="37"/>
    </row>
    <row r="1321" spans="1:24">
      <c r="A1321" s="37"/>
      <c r="B1321" s="37"/>
      <c r="C1321" s="37"/>
      <c r="D1321" s="37"/>
      <c r="E1321" s="37"/>
      <c r="F1321" s="37"/>
      <c r="G1321" s="37"/>
      <c r="H1321" s="37"/>
      <c r="I1321" s="37"/>
      <c r="J1321" s="37"/>
      <c r="K1321" s="37"/>
      <c r="L1321" s="37"/>
      <c r="M1321" s="37"/>
      <c r="N1321" s="37"/>
      <c r="O1321" s="37"/>
      <c r="P1321" s="37"/>
      <c r="Q1321" s="37"/>
      <c r="R1321" s="37"/>
      <c r="S1321" s="37"/>
      <c r="T1321" s="37"/>
      <c r="U1321" s="37"/>
      <c r="V1321" s="37"/>
      <c r="W1321" s="37"/>
      <c r="X1321" s="37"/>
    </row>
    <row r="1322" spans="1:24">
      <c r="A1322" s="37"/>
      <c r="B1322" s="37"/>
      <c r="C1322" s="37"/>
      <c r="D1322" s="37"/>
      <c r="E1322" s="37"/>
      <c r="F1322" s="37"/>
      <c r="G1322" s="37"/>
      <c r="H1322" s="37"/>
      <c r="I1322" s="37"/>
      <c r="J1322" s="37"/>
      <c r="K1322" s="37"/>
      <c r="L1322" s="37"/>
      <c r="M1322" s="37"/>
      <c r="N1322" s="37"/>
      <c r="O1322" s="37"/>
      <c r="P1322" s="37"/>
      <c r="Q1322" s="37"/>
      <c r="R1322" s="37"/>
      <c r="S1322" s="37"/>
      <c r="T1322" s="37"/>
      <c r="U1322" s="37"/>
      <c r="V1322" s="37"/>
      <c r="W1322" s="37"/>
      <c r="X1322" s="37"/>
    </row>
    <row r="1323" spans="1:24">
      <c r="A1323" s="37"/>
      <c r="B1323" s="37"/>
      <c r="C1323" s="37"/>
      <c r="D1323" s="37"/>
      <c r="E1323" s="37"/>
      <c r="F1323" s="37"/>
      <c r="G1323" s="37"/>
      <c r="H1323" s="37"/>
      <c r="I1323" s="37"/>
      <c r="J1323" s="37"/>
      <c r="K1323" s="37"/>
      <c r="L1323" s="37"/>
      <c r="M1323" s="37"/>
      <c r="N1323" s="37"/>
      <c r="O1323" s="37"/>
      <c r="P1323" s="37"/>
      <c r="Q1323" s="37"/>
      <c r="R1323" s="37"/>
      <c r="S1323" s="37"/>
      <c r="T1323" s="37"/>
      <c r="U1323" s="37"/>
      <c r="V1323" s="37"/>
      <c r="W1323" s="37"/>
      <c r="X1323" s="37"/>
    </row>
    <row r="1324" spans="1:24">
      <c r="A1324" s="37"/>
      <c r="B1324" s="37"/>
      <c r="C1324" s="37"/>
      <c r="D1324" s="37"/>
      <c r="E1324" s="37"/>
      <c r="F1324" s="37"/>
      <c r="G1324" s="37"/>
      <c r="H1324" s="37"/>
      <c r="I1324" s="37"/>
      <c r="J1324" s="37"/>
      <c r="K1324" s="37"/>
      <c r="L1324" s="37"/>
      <c r="M1324" s="37"/>
      <c r="N1324" s="37"/>
      <c r="O1324" s="37"/>
      <c r="P1324" s="37"/>
      <c r="Q1324" s="37"/>
      <c r="R1324" s="37"/>
      <c r="S1324" s="37"/>
      <c r="T1324" s="37"/>
      <c r="U1324" s="37"/>
      <c r="V1324" s="37"/>
      <c r="W1324" s="37"/>
      <c r="X1324" s="37"/>
    </row>
    <row r="1325" spans="1:24">
      <c r="A1325" s="37"/>
      <c r="B1325" s="37"/>
      <c r="C1325" s="37"/>
      <c r="D1325" s="37"/>
      <c r="E1325" s="37"/>
      <c r="F1325" s="37"/>
      <c r="G1325" s="37"/>
      <c r="H1325" s="37"/>
      <c r="I1325" s="37"/>
      <c r="J1325" s="37"/>
      <c r="K1325" s="37"/>
      <c r="L1325" s="37"/>
      <c r="M1325" s="37"/>
      <c r="N1325" s="37"/>
      <c r="O1325" s="37"/>
      <c r="P1325" s="37"/>
      <c r="Q1325" s="37"/>
      <c r="R1325" s="37"/>
      <c r="S1325" s="37"/>
      <c r="T1325" s="37"/>
      <c r="U1325" s="37"/>
      <c r="V1325" s="37"/>
      <c r="W1325" s="37"/>
      <c r="X1325" s="37"/>
    </row>
    <row r="1326" spans="1:24">
      <c r="A1326" s="37"/>
      <c r="B1326" s="37"/>
      <c r="C1326" s="37"/>
      <c r="D1326" s="37"/>
      <c r="E1326" s="37"/>
      <c r="F1326" s="37"/>
      <c r="G1326" s="37"/>
      <c r="H1326" s="37"/>
      <c r="I1326" s="37"/>
      <c r="J1326" s="37"/>
      <c r="K1326" s="37"/>
      <c r="L1326" s="37"/>
      <c r="M1326" s="37"/>
      <c r="N1326" s="37"/>
      <c r="O1326" s="37"/>
      <c r="P1326" s="37"/>
      <c r="Q1326" s="37"/>
      <c r="R1326" s="37"/>
      <c r="S1326" s="37"/>
      <c r="T1326" s="37"/>
      <c r="U1326" s="37"/>
      <c r="V1326" s="37"/>
      <c r="W1326" s="37"/>
      <c r="X1326" s="37"/>
    </row>
    <row r="1327" spans="1:24">
      <c r="A1327" s="37"/>
      <c r="B1327" s="37"/>
      <c r="C1327" s="37"/>
      <c r="D1327" s="37"/>
      <c r="E1327" s="37"/>
      <c r="F1327" s="37"/>
      <c r="G1327" s="37"/>
      <c r="H1327" s="37"/>
      <c r="I1327" s="37"/>
      <c r="J1327" s="37"/>
      <c r="K1327" s="37"/>
      <c r="L1327" s="37"/>
      <c r="M1327" s="37"/>
      <c r="N1327" s="37"/>
      <c r="O1327" s="37"/>
      <c r="P1327" s="37"/>
      <c r="Q1327" s="37"/>
      <c r="R1327" s="37"/>
      <c r="S1327" s="37"/>
      <c r="T1327" s="37"/>
      <c r="U1327" s="37"/>
      <c r="V1327" s="37"/>
      <c r="W1327" s="37"/>
      <c r="X1327" s="37"/>
    </row>
    <row r="1328" spans="1:24">
      <c r="A1328" s="37"/>
      <c r="B1328" s="37"/>
      <c r="C1328" s="37"/>
      <c r="D1328" s="37"/>
      <c r="E1328" s="37"/>
      <c r="F1328" s="37"/>
      <c r="G1328" s="37"/>
      <c r="H1328" s="37"/>
      <c r="I1328" s="37"/>
      <c r="J1328" s="37"/>
      <c r="K1328" s="37"/>
      <c r="L1328" s="37"/>
      <c r="M1328" s="37"/>
      <c r="N1328" s="37"/>
      <c r="O1328" s="37"/>
      <c r="P1328" s="37"/>
      <c r="Q1328" s="37"/>
      <c r="R1328" s="37"/>
      <c r="S1328" s="37"/>
      <c r="T1328" s="37"/>
      <c r="U1328" s="37"/>
      <c r="V1328" s="37"/>
      <c r="W1328" s="37"/>
      <c r="X1328" s="37"/>
    </row>
    <row r="1329" spans="1:24">
      <c r="A1329" s="37"/>
      <c r="B1329" s="37"/>
      <c r="C1329" s="37"/>
      <c r="D1329" s="37"/>
      <c r="E1329" s="37"/>
      <c r="F1329" s="37"/>
      <c r="G1329" s="37"/>
      <c r="H1329" s="37"/>
      <c r="I1329" s="37"/>
      <c r="J1329" s="37"/>
      <c r="K1329" s="37"/>
      <c r="L1329" s="37"/>
      <c r="M1329" s="37"/>
      <c r="N1329" s="37"/>
      <c r="O1329" s="37"/>
      <c r="P1329" s="37"/>
      <c r="Q1329" s="37"/>
      <c r="R1329" s="37"/>
      <c r="S1329" s="37"/>
      <c r="T1329" s="37"/>
      <c r="U1329" s="37"/>
      <c r="V1329" s="37"/>
      <c r="W1329" s="37"/>
      <c r="X1329" s="37"/>
    </row>
    <row r="1330" spans="1:24">
      <c r="A1330" s="37"/>
      <c r="B1330" s="37"/>
      <c r="C1330" s="37"/>
      <c r="D1330" s="37"/>
      <c r="E1330" s="37"/>
      <c r="F1330" s="37"/>
      <c r="G1330" s="37"/>
      <c r="H1330" s="37"/>
      <c r="I1330" s="37"/>
      <c r="J1330" s="37"/>
      <c r="K1330" s="37"/>
      <c r="L1330" s="37"/>
      <c r="M1330" s="37"/>
      <c r="N1330" s="37"/>
      <c r="O1330" s="37"/>
      <c r="P1330" s="37"/>
      <c r="Q1330" s="37"/>
      <c r="R1330" s="37"/>
      <c r="S1330" s="37"/>
      <c r="T1330" s="37"/>
      <c r="U1330" s="37"/>
      <c r="V1330" s="37"/>
      <c r="W1330" s="37"/>
      <c r="X1330" s="37"/>
    </row>
    <row r="1331" spans="1:24">
      <c r="A1331" s="37"/>
      <c r="B1331" s="37"/>
      <c r="C1331" s="37"/>
      <c r="D1331" s="37"/>
      <c r="E1331" s="37"/>
      <c r="F1331" s="37"/>
      <c r="G1331" s="37"/>
      <c r="H1331" s="37"/>
      <c r="I1331" s="37"/>
      <c r="J1331" s="37"/>
      <c r="K1331" s="37"/>
      <c r="L1331" s="37"/>
      <c r="M1331" s="37"/>
      <c r="N1331" s="37"/>
      <c r="O1331" s="37"/>
      <c r="P1331" s="37"/>
      <c r="Q1331" s="37"/>
      <c r="R1331" s="37"/>
      <c r="S1331" s="37"/>
      <c r="T1331" s="37"/>
      <c r="U1331" s="37"/>
      <c r="V1331" s="37"/>
      <c r="W1331" s="37"/>
      <c r="X1331" s="37"/>
    </row>
    <row r="1332" spans="1:24">
      <c r="A1332" s="37"/>
      <c r="B1332" s="37"/>
      <c r="C1332" s="37"/>
      <c r="D1332" s="37"/>
      <c r="E1332" s="37"/>
      <c r="F1332" s="37"/>
      <c r="G1332" s="37"/>
      <c r="H1332" s="37"/>
      <c r="I1332" s="37"/>
      <c r="J1332" s="37"/>
      <c r="K1332" s="37"/>
      <c r="L1332" s="37"/>
      <c r="M1332" s="37"/>
      <c r="N1332" s="37"/>
      <c r="O1332" s="37"/>
      <c r="P1332" s="37"/>
      <c r="Q1332" s="37"/>
      <c r="R1332" s="37"/>
      <c r="S1332" s="37"/>
      <c r="T1332" s="37"/>
      <c r="U1332" s="37"/>
      <c r="V1332" s="37"/>
      <c r="W1332" s="37"/>
      <c r="X1332" s="37"/>
    </row>
    <row r="1333" spans="1:24">
      <c r="A1333" s="37"/>
      <c r="B1333" s="37"/>
      <c r="C1333" s="37"/>
      <c r="D1333" s="37"/>
      <c r="E1333" s="37"/>
      <c r="F1333" s="37"/>
      <c r="G1333" s="37"/>
      <c r="H1333" s="37"/>
      <c r="I1333" s="37"/>
      <c r="J1333" s="37"/>
      <c r="K1333" s="37"/>
      <c r="L1333" s="37"/>
      <c r="M1333" s="37"/>
      <c r="N1333" s="37"/>
      <c r="O1333" s="37"/>
      <c r="P1333" s="37"/>
      <c r="Q1333" s="37"/>
      <c r="R1333" s="37"/>
      <c r="S1333" s="37"/>
      <c r="T1333" s="37"/>
      <c r="U1333" s="37"/>
      <c r="V1333" s="37"/>
      <c r="W1333" s="37"/>
      <c r="X1333" s="37"/>
    </row>
    <row r="1334" spans="1:24">
      <c r="A1334" s="37"/>
      <c r="B1334" s="37"/>
      <c r="C1334" s="37"/>
      <c r="D1334" s="37"/>
      <c r="E1334" s="37"/>
      <c r="F1334" s="37"/>
      <c r="G1334" s="37"/>
      <c r="H1334" s="37"/>
      <c r="I1334" s="37"/>
      <c r="J1334" s="37"/>
      <c r="K1334" s="37"/>
      <c r="L1334" s="37"/>
      <c r="M1334" s="37"/>
      <c r="N1334" s="37"/>
      <c r="O1334" s="37"/>
      <c r="P1334" s="37"/>
      <c r="Q1334" s="37"/>
      <c r="R1334" s="37"/>
      <c r="S1334" s="37"/>
      <c r="T1334" s="37"/>
      <c r="U1334" s="37"/>
      <c r="V1334" s="37"/>
      <c r="W1334" s="37"/>
      <c r="X1334" s="37"/>
    </row>
    <row r="1335" spans="1:24">
      <c r="A1335" s="37"/>
      <c r="B1335" s="37"/>
      <c r="C1335" s="37"/>
      <c r="D1335" s="37"/>
      <c r="E1335" s="37"/>
      <c r="F1335" s="37"/>
      <c r="G1335" s="37"/>
      <c r="H1335" s="37"/>
      <c r="I1335" s="37"/>
      <c r="J1335" s="37"/>
      <c r="K1335" s="37"/>
      <c r="L1335" s="37"/>
      <c r="M1335" s="37"/>
      <c r="N1335" s="37"/>
      <c r="O1335" s="37"/>
      <c r="P1335" s="37"/>
      <c r="Q1335" s="37"/>
      <c r="R1335" s="37"/>
      <c r="S1335" s="37"/>
      <c r="T1335" s="37"/>
      <c r="U1335" s="37"/>
      <c r="V1335" s="37"/>
      <c r="W1335" s="37"/>
      <c r="X1335" s="37"/>
    </row>
    <row r="1336" spans="1:24">
      <c r="A1336" s="37"/>
      <c r="B1336" s="37"/>
      <c r="C1336" s="37"/>
      <c r="D1336" s="37"/>
      <c r="E1336" s="37"/>
      <c r="F1336" s="37"/>
      <c r="G1336" s="37"/>
      <c r="H1336" s="37"/>
      <c r="I1336" s="37"/>
      <c r="J1336" s="37"/>
      <c r="K1336" s="37"/>
      <c r="L1336" s="37"/>
      <c r="M1336" s="37"/>
      <c r="N1336" s="37"/>
      <c r="O1336" s="37"/>
      <c r="P1336" s="37"/>
      <c r="Q1336" s="37"/>
      <c r="R1336" s="37"/>
      <c r="S1336" s="37"/>
      <c r="T1336" s="37"/>
      <c r="U1336" s="37"/>
      <c r="V1336" s="37"/>
      <c r="W1336" s="37"/>
      <c r="X1336" s="37"/>
    </row>
    <row r="1337" spans="1:24">
      <c r="A1337" s="37"/>
      <c r="B1337" s="37"/>
      <c r="C1337" s="37"/>
      <c r="D1337" s="37"/>
      <c r="E1337" s="37"/>
      <c r="F1337" s="37"/>
      <c r="G1337" s="37"/>
      <c r="H1337" s="37"/>
      <c r="I1337" s="37"/>
      <c r="J1337" s="37"/>
      <c r="K1337" s="37"/>
      <c r="L1337" s="37"/>
      <c r="M1337" s="37"/>
      <c r="N1337" s="37"/>
      <c r="O1337" s="37"/>
      <c r="P1337" s="37"/>
      <c r="Q1337" s="37"/>
      <c r="R1337" s="37"/>
      <c r="S1337" s="37"/>
      <c r="T1337" s="37"/>
      <c r="U1337" s="37"/>
      <c r="V1337" s="37"/>
      <c r="W1337" s="37"/>
      <c r="X1337" s="37"/>
    </row>
    <row r="1338" spans="1:24">
      <c r="A1338" s="37"/>
      <c r="B1338" s="37"/>
      <c r="C1338" s="37"/>
      <c r="D1338" s="37"/>
      <c r="E1338" s="37"/>
      <c r="F1338" s="37"/>
      <c r="G1338" s="37"/>
      <c r="H1338" s="37"/>
      <c r="I1338" s="37"/>
      <c r="J1338" s="37"/>
      <c r="K1338" s="37"/>
      <c r="L1338" s="37"/>
      <c r="M1338" s="37"/>
      <c r="N1338" s="37"/>
      <c r="O1338" s="37"/>
      <c r="P1338" s="37"/>
      <c r="Q1338" s="37"/>
      <c r="R1338" s="37"/>
      <c r="S1338" s="37"/>
      <c r="T1338" s="37"/>
      <c r="U1338" s="37"/>
      <c r="V1338" s="37"/>
      <c r="W1338" s="37"/>
      <c r="X1338" s="37"/>
    </row>
    <row r="1339" spans="1:24">
      <c r="A1339" s="37"/>
      <c r="B1339" s="37"/>
      <c r="C1339" s="37"/>
      <c r="D1339" s="37"/>
      <c r="E1339" s="37"/>
      <c r="F1339" s="37"/>
      <c r="G1339" s="37"/>
      <c r="H1339" s="37"/>
      <c r="I1339" s="37"/>
      <c r="J1339" s="37"/>
      <c r="K1339" s="37"/>
      <c r="L1339" s="37"/>
      <c r="M1339" s="37"/>
      <c r="N1339" s="37"/>
      <c r="O1339" s="37"/>
      <c r="P1339" s="37"/>
      <c r="Q1339" s="37"/>
      <c r="R1339" s="37"/>
      <c r="S1339" s="37"/>
      <c r="T1339" s="37"/>
      <c r="U1339" s="37"/>
      <c r="V1339" s="37"/>
      <c r="W1339" s="37"/>
      <c r="X1339" s="37"/>
    </row>
    <row r="1340" spans="1:24">
      <c r="A1340" s="37"/>
      <c r="B1340" s="37"/>
      <c r="C1340" s="37"/>
      <c r="D1340" s="37"/>
      <c r="E1340" s="37"/>
      <c r="F1340" s="37"/>
      <c r="G1340" s="37"/>
      <c r="H1340" s="37"/>
      <c r="I1340" s="37"/>
      <c r="J1340" s="37"/>
      <c r="K1340" s="37"/>
      <c r="L1340" s="37"/>
      <c r="M1340" s="37"/>
      <c r="N1340" s="37"/>
      <c r="O1340" s="37"/>
      <c r="P1340" s="37"/>
      <c r="Q1340" s="37"/>
      <c r="R1340" s="37"/>
      <c r="S1340" s="37"/>
      <c r="T1340" s="37"/>
      <c r="U1340" s="37"/>
      <c r="V1340" s="37"/>
      <c r="W1340" s="37"/>
      <c r="X1340" s="37"/>
    </row>
    <row r="1341" spans="1:24">
      <c r="A1341" s="37"/>
      <c r="B1341" s="37"/>
      <c r="C1341" s="37"/>
      <c r="D1341" s="37"/>
      <c r="E1341" s="37"/>
      <c r="F1341" s="37"/>
      <c r="G1341" s="37"/>
      <c r="H1341" s="37"/>
      <c r="I1341" s="37"/>
      <c r="J1341" s="37"/>
      <c r="K1341" s="37"/>
      <c r="L1341" s="37"/>
      <c r="M1341" s="37"/>
      <c r="N1341" s="37"/>
      <c r="O1341" s="37"/>
      <c r="P1341" s="37"/>
      <c r="Q1341" s="37"/>
      <c r="R1341" s="37"/>
      <c r="S1341" s="37"/>
      <c r="T1341" s="37"/>
      <c r="U1341" s="37"/>
      <c r="V1341" s="37"/>
      <c r="W1341" s="37"/>
      <c r="X1341" s="37"/>
    </row>
    <row r="1342" spans="1:24">
      <c r="A1342" s="37"/>
      <c r="B1342" s="37"/>
      <c r="C1342" s="37"/>
      <c r="D1342" s="37"/>
      <c r="E1342" s="37"/>
      <c r="F1342" s="37"/>
      <c r="G1342" s="37"/>
      <c r="H1342" s="37"/>
      <c r="I1342" s="37"/>
      <c r="J1342" s="37"/>
      <c r="K1342" s="37"/>
      <c r="L1342" s="37"/>
      <c r="M1342" s="37"/>
      <c r="N1342" s="37"/>
      <c r="O1342" s="37"/>
      <c r="P1342" s="37"/>
      <c r="Q1342" s="37"/>
      <c r="R1342" s="37"/>
      <c r="S1342" s="37"/>
      <c r="T1342" s="37"/>
      <c r="U1342" s="37"/>
      <c r="V1342" s="37"/>
      <c r="W1342" s="37"/>
      <c r="X1342" s="37"/>
    </row>
    <row r="1343" spans="1:24">
      <c r="A1343" s="37"/>
      <c r="B1343" s="37"/>
      <c r="C1343" s="37"/>
      <c r="D1343" s="37"/>
      <c r="E1343" s="37"/>
      <c r="F1343" s="37"/>
      <c r="G1343" s="37"/>
      <c r="H1343" s="37"/>
      <c r="I1343" s="37"/>
      <c r="J1343" s="37"/>
      <c r="K1343" s="37"/>
      <c r="L1343" s="37"/>
      <c r="M1343" s="37"/>
      <c r="N1343" s="37"/>
      <c r="O1343" s="37"/>
      <c r="P1343" s="37"/>
      <c r="Q1343" s="37"/>
      <c r="R1343" s="37"/>
      <c r="S1343" s="37"/>
      <c r="T1343" s="37"/>
      <c r="U1343" s="37"/>
      <c r="V1343" s="37"/>
      <c r="W1343" s="37"/>
      <c r="X1343" s="37"/>
    </row>
    <row r="1344" spans="1:24">
      <c r="A1344" s="37"/>
      <c r="B1344" s="37"/>
      <c r="C1344" s="37"/>
      <c r="D1344" s="37"/>
      <c r="E1344" s="37"/>
      <c r="F1344" s="37"/>
      <c r="G1344" s="37"/>
      <c r="H1344" s="37"/>
      <c r="I1344" s="37"/>
      <c r="J1344" s="37"/>
      <c r="K1344" s="37"/>
      <c r="L1344" s="37"/>
      <c r="M1344" s="37"/>
      <c r="N1344" s="37"/>
      <c r="O1344" s="37"/>
      <c r="P1344" s="37"/>
      <c r="Q1344" s="37"/>
      <c r="R1344" s="37"/>
      <c r="S1344" s="37"/>
      <c r="T1344" s="37"/>
      <c r="U1344" s="37"/>
      <c r="V1344" s="37"/>
      <c r="W1344" s="37"/>
      <c r="X1344" s="37"/>
    </row>
    <row r="1345" spans="1:24">
      <c r="A1345" s="37"/>
      <c r="B1345" s="37"/>
      <c r="C1345" s="37"/>
      <c r="D1345" s="37"/>
      <c r="E1345" s="37"/>
      <c r="F1345" s="37"/>
      <c r="G1345" s="37"/>
      <c r="H1345" s="37"/>
      <c r="I1345" s="37"/>
      <c r="J1345" s="37"/>
      <c r="K1345" s="37"/>
      <c r="L1345" s="37"/>
      <c r="M1345" s="37"/>
      <c r="N1345" s="37"/>
      <c r="O1345" s="37"/>
      <c r="P1345" s="37"/>
      <c r="Q1345" s="37"/>
      <c r="R1345" s="37"/>
      <c r="S1345" s="37"/>
      <c r="T1345" s="37"/>
      <c r="U1345" s="37"/>
      <c r="V1345" s="37"/>
      <c r="W1345" s="37"/>
      <c r="X1345" s="37"/>
    </row>
    <row r="1346" spans="1:24">
      <c r="A1346" s="37"/>
      <c r="B1346" s="37"/>
      <c r="C1346" s="37"/>
      <c r="D1346" s="37"/>
      <c r="E1346" s="37"/>
      <c r="F1346" s="37"/>
      <c r="G1346" s="37"/>
      <c r="H1346" s="37"/>
      <c r="I1346" s="37"/>
      <c r="J1346" s="37"/>
      <c r="K1346" s="37"/>
      <c r="L1346" s="37"/>
      <c r="M1346" s="37"/>
      <c r="N1346" s="37"/>
      <c r="O1346" s="37"/>
      <c r="P1346" s="37"/>
      <c r="Q1346" s="37"/>
      <c r="R1346" s="37"/>
      <c r="S1346" s="37"/>
      <c r="T1346" s="37"/>
      <c r="U1346" s="37"/>
      <c r="V1346" s="37"/>
      <c r="W1346" s="37"/>
      <c r="X1346" s="37"/>
    </row>
    <row r="1347" spans="1:24">
      <c r="A1347" s="37"/>
      <c r="B1347" s="37"/>
      <c r="C1347" s="37"/>
      <c r="D1347" s="37"/>
      <c r="E1347" s="37"/>
      <c r="F1347" s="37"/>
      <c r="G1347" s="37"/>
      <c r="H1347" s="37"/>
      <c r="I1347" s="37"/>
      <c r="J1347" s="37"/>
      <c r="K1347" s="37"/>
      <c r="L1347" s="37"/>
      <c r="M1347" s="37"/>
      <c r="N1347" s="37"/>
      <c r="O1347" s="37"/>
      <c r="P1347" s="37"/>
      <c r="Q1347" s="37"/>
      <c r="R1347" s="37"/>
      <c r="S1347" s="37"/>
      <c r="T1347" s="37"/>
      <c r="U1347" s="37"/>
      <c r="V1347" s="37"/>
      <c r="W1347" s="37"/>
      <c r="X1347" s="37"/>
    </row>
    <row r="1348" spans="1:24">
      <c r="A1348" s="37"/>
      <c r="B1348" s="37"/>
      <c r="C1348" s="37"/>
      <c r="D1348" s="37"/>
      <c r="E1348" s="37"/>
      <c r="F1348" s="37"/>
      <c r="G1348" s="37"/>
      <c r="H1348" s="37"/>
      <c r="I1348" s="37"/>
      <c r="J1348" s="37"/>
      <c r="K1348" s="37"/>
      <c r="L1348" s="37"/>
      <c r="M1348" s="37"/>
      <c r="N1348" s="37"/>
      <c r="O1348" s="37"/>
      <c r="P1348" s="37"/>
      <c r="Q1348" s="37"/>
      <c r="R1348" s="37"/>
      <c r="S1348" s="37"/>
      <c r="T1348" s="37"/>
      <c r="U1348" s="37"/>
      <c r="V1348" s="37"/>
      <c r="W1348" s="37"/>
      <c r="X1348" s="37"/>
    </row>
    <row r="1349" spans="1:24">
      <c r="A1349" s="37"/>
      <c r="B1349" s="37"/>
      <c r="C1349" s="37"/>
      <c r="D1349" s="37"/>
      <c r="E1349" s="37"/>
      <c r="F1349" s="37"/>
      <c r="G1349" s="37"/>
      <c r="H1349" s="37"/>
      <c r="I1349" s="37"/>
      <c r="J1349" s="37"/>
      <c r="K1349" s="37"/>
      <c r="L1349" s="37"/>
      <c r="M1349" s="37"/>
      <c r="N1349" s="37"/>
      <c r="O1349" s="37"/>
      <c r="P1349" s="37"/>
      <c r="Q1349" s="37"/>
      <c r="R1349" s="37"/>
      <c r="S1349" s="37"/>
      <c r="T1349" s="37"/>
      <c r="U1349" s="37"/>
      <c r="V1349" s="37"/>
      <c r="W1349" s="37"/>
      <c r="X1349" s="37"/>
    </row>
    <row r="1350" spans="1:24">
      <c r="A1350" s="37"/>
      <c r="B1350" s="37"/>
      <c r="C1350" s="37"/>
      <c r="D1350" s="37"/>
      <c r="E1350" s="37"/>
      <c r="F1350" s="37"/>
      <c r="G1350" s="37"/>
      <c r="H1350" s="37"/>
      <c r="I1350" s="37"/>
      <c r="J1350" s="37"/>
      <c r="K1350" s="37"/>
      <c r="L1350" s="37"/>
      <c r="M1350" s="37"/>
      <c r="N1350" s="37"/>
      <c r="O1350" s="37"/>
      <c r="P1350" s="37"/>
      <c r="Q1350" s="37"/>
      <c r="R1350" s="37"/>
      <c r="S1350" s="37"/>
      <c r="T1350" s="37"/>
      <c r="U1350" s="37"/>
      <c r="V1350" s="37"/>
      <c r="W1350" s="37"/>
      <c r="X1350" s="37"/>
    </row>
    <row r="1351" spans="1:24">
      <c r="A1351" s="37"/>
      <c r="B1351" s="37"/>
      <c r="C1351" s="37"/>
      <c r="D1351" s="37"/>
      <c r="E1351" s="37"/>
      <c r="F1351" s="37"/>
      <c r="G1351" s="37"/>
      <c r="H1351" s="37"/>
      <c r="I1351" s="37"/>
      <c r="J1351" s="37"/>
      <c r="K1351" s="37"/>
      <c r="L1351" s="37"/>
      <c r="M1351" s="37"/>
      <c r="N1351" s="37"/>
      <c r="O1351" s="37"/>
      <c r="P1351" s="37"/>
      <c r="Q1351" s="37"/>
      <c r="R1351" s="37"/>
      <c r="S1351" s="37"/>
      <c r="T1351" s="37"/>
      <c r="U1351" s="37"/>
      <c r="V1351" s="37"/>
      <c r="W1351" s="37"/>
      <c r="X1351" s="37"/>
    </row>
    <row r="1352" spans="1:24">
      <c r="A1352" s="37"/>
      <c r="B1352" s="37"/>
      <c r="C1352" s="37"/>
      <c r="D1352" s="37"/>
      <c r="E1352" s="37"/>
      <c r="F1352" s="37"/>
      <c r="G1352" s="37"/>
      <c r="H1352" s="37"/>
      <c r="I1352" s="37"/>
      <c r="J1352" s="37"/>
      <c r="K1352" s="37"/>
      <c r="L1352" s="37"/>
      <c r="M1352" s="37"/>
      <c r="N1352" s="37"/>
      <c r="O1352" s="37"/>
      <c r="P1352" s="37"/>
      <c r="Q1352" s="37"/>
      <c r="R1352" s="37"/>
      <c r="S1352" s="37"/>
      <c r="T1352" s="37"/>
      <c r="U1352" s="37"/>
      <c r="V1352" s="37"/>
      <c r="W1352" s="37"/>
      <c r="X1352" s="37"/>
    </row>
    <row r="1353" spans="1:24">
      <c r="A1353" s="37"/>
      <c r="B1353" s="37"/>
      <c r="C1353" s="37"/>
      <c r="D1353" s="37"/>
      <c r="E1353" s="37"/>
      <c r="F1353" s="37"/>
      <c r="G1353" s="37"/>
      <c r="H1353" s="37"/>
      <c r="I1353" s="37"/>
      <c r="J1353" s="37"/>
      <c r="K1353" s="37"/>
      <c r="L1353" s="37"/>
      <c r="M1353" s="37"/>
      <c r="N1353" s="37"/>
      <c r="O1353" s="37"/>
      <c r="P1353" s="37"/>
      <c r="Q1353" s="37"/>
      <c r="R1353" s="37"/>
      <c r="S1353" s="37"/>
      <c r="T1353" s="37"/>
      <c r="U1353" s="37"/>
      <c r="V1353" s="37"/>
      <c r="W1353" s="37"/>
      <c r="X1353" s="37"/>
    </row>
    <row r="1354" spans="1:24">
      <c r="A1354" s="37"/>
      <c r="B1354" s="37"/>
      <c r="C1354" s="37"/>
      <c r="D1354" s="37"/>
      <c r="E1354" s="37"/>
      <c r="F1354" s="37"/>
      <c r="G1354" s="37"/>
      <c r="H1354" s="37"/>
      <c r="I1354" s="37"/>
      <c r="J1354" s="37"/>
      <c r="K1354" s="37"/>
      <c r="L1354" s="37"/>
      <c r="M1354" s="37"/>
      <c r="N1354" s="37"/>
      <c r="O1354" s="37"/>
      <c r="P1354" s="37"/>
      <c r="Q1354" s="37"/>
      <c r="R1354" s="37"/>
      <c r="S1354" s="37"/>
      <c r="T1354" s="37"/>
      <c r="U1354" s="37"/>
      <c r="V1354" s="37"/>
      <c r="W1354" s="37"/>
      <c r="X1354" s="37"/>
    </row>
    <row r="1355" spans="1:24">
      <c r="A1355" s="37"/>
      <c r="B1355" s="37"/>
      <c r="C1355" s="37"/>
      <c r="D1355" s="37"/>
      <c r="E1355" s="37"/>
      <c r="F1355" s="37"/>
      <c r="G1355" s="37"/>
      <c r="H1355" s="37"/>
      <c r="I1355" s="37"/>
      <c r="J1355" s="37"/>
      <c r="K1355" s="37"/>
      <c r="L1355" s="37"/>
      <c r="M1355" s="37"/>
      <c r="N1355" s="37"/>
      <c r="O1355" s="37"/>
      <c r="P1355" s="37"/>
      <c r="Q1355" s="37"/>
      <c r="R1355" s="37"/>
      <c r="S1355" s="37"/>
      <c r="T1355" s="37"/>
      <c r="U1355" s="37"/>
      <c r="V1355" s="37"/>
      <c r="W1355" s="37"/>
      <c r="X1355" s="37"/>
    </row>
    <row r="1356" spans="1:24">
      <c r="A1356" s="37"/>
      <c r="B1356" s="37"/>
      <c r="C1356" s="37"/>
      <c r="D1356" s="37"/>
      <c r="E1356" s="37"/>
      <c r="F1356" s="37"/>
      <c r="G1356" s="37"/>
      <c r="H1356" s="37"/>
      <c r="I1356" s="37"/>
      <c r="J1356" s="37"/>
      <c r="K1356" s="37"/>
      <c r="L1356" s="37"/>
      <c r="M1356" s="37"/>
      <c r="N1356" s="37"/>
      <c r="O1356" s="37"/>
      <c r="P1356" s="37"/>
      <c r="Q1356" s="37"/>
      <c r="R1356" s="37"/>
      <c r="S1356" s="37"/>
      <c r="T1356" s="37"/>
      <c r="U1356" s="37"/>
      <c r="V1356" s="37"/>
      <c r="W1356" s="37"/>
      <c r="X1356" s="37"/>
    </row>
    <row r="1357" spans="1:24">
      <c r="A1357" s="37"/>
      <c r="B1357" s="37"/>
      <c r="C1357" s="37"/>
      <c r="D1357" s="37"/>
      <c r="E1357" s="37"/>
      <c r="F1357" s="37"/>
      <c r="G1357" s="37"/>
      <c r="H1357" s="37"/>
      <c r="I1357" s="37"/>
      <c r="J1357" s="37"/>
      <c r="K1357" s="37"/>
      <c r="L1357" s="37"/>
      <c r="M1357" s="37"/>
      <c r="N1357" s="37"/>
      <c r="O1357" s="37"/>
      <c r="P1357" s="37"/>
      <c r="Q1357" s="37"/>
      <c r="R1357" s="37"/>
      <c r="S1357" s="37"/>
      <c r="T1357" s="37"/>
      <c r="U1357" s="37"/>
      <c r="V1357" s="37"/>
      <c r="W1357" s="37"/>
      <c r="X1357" s="37"/>
    </row>
    <row r="1358" spans="1:24">
      <c r="A1358" s="37"/>
      <c r="B1358" s="37"/>
      <c r="C1358" s="37"/>
      <c r="D1358" s="37"/>
      <c r="E1358" s="37"/>
      <c r="F1358" s="37"/>
      <c r="G1358" s="37"/>
      <c r="H1358" s="37"/>
      <c r="I1358" s="37"/>
      <c r="J1358" s="37"/>
      <c r="K1358" s="37"/>
      <c r="L1358" s="37"/>
      <c r="M1358" s="37"/>
      <c r="N1358" s="37"/>
      <c r="O1358" s="37"/>
      <c r="P1358" s="37"/>
      <c r="Q1358" s="37"/>
      <c r="R1358" s="37"/>
      <c r="S1358" s="37"/>
      <c r="T1358" s="37"/>
      <c r="U1358" s="37"/>
      <c r="V1358" s="37"/>
      <c r="W1358" s="37"/>
      <c r="X1358" s="37"/>
    </row>
    <row r="1359" spans="1:24">
      <c r="A1359" s="37"/>
      <c r="B1359" s="37"/>
      <c r="C1359" s="37"/>
      <c r="D1359" s="37"/>
      <c r="E1359" s="37"/>
      <c r="F1359" s="37"/>
      <c r="G1359" s="37"/>
      <c r="H1359" s="37"/>
      <c r="I1359" s="37"/>
      <c r="J1359" s="37"/>
      <c r="K1359" s="37"/>
      <c r="L1359" s="37"/>
      <c r="M1359" s="37"/>
      <c r="N1359" s="37"/>
      <c r="O1359" s="37"/>
      <c r="P1359" s="37"/>
      <c r="Q1359" s="37"/>
      <c r="R1359" s="37"/>
      <c r="S1359" s="37"/>
      <c r="T1359" s="37"/>
      <c r="U1359" s="37"/>
      <c r="V1359" s="37"/>
      <c r="W1359" s="37"/>
      <c r="X1359" s="37"/>
    </row>
    <row r="1360" spans="1:24">
      <c r="A1360" s="37"/>
      <c r="B1360" s="37"/>
      <c r="C1360" s="37"/>
      <c r="D1360" s="37"/>
      <c r="E1360" s="37"/>
      <c r="F1360" s="37"/>
      <c r="G1360" s="37"/>
      <c r="H1360" s="37"/>
      <c r="I1360" s="37"/>
      <c r="J1360" s="37"/>
      <c r="K1360" s="37"/>
      <c r="L1360" s="37"/>
      <c r="M1360" s="37"/>
      <c r="N1360" s="37"/>
      <c r="O1360" s="37"/>
      <c r="P1360" s="37"/>
      <c r="Q1360" s="37"/>
      <c r="R1360" s="37"/>
      <c r="S1360" s="37"/>
      <c r="T1360" s="37"/>
      <c r="U1360" s="37"/>
      <c r="V1360" s="37"/>
      <c r="W1360" s="37"/>
      <c r="X1360" s="37"/>
    </row>
    <row r="1361" spans="1:24">
      <c r="A1361" s="37"/>
      <c r="B1361" s="37"/>
      <c r="C1361" s="37"/>
      <c r="D1361" s="37"/>
      <c r="E1361" s="37"/>
      <c r="F1361" s="37"/>
      <c r="G1361" s="37"/>
      <c r="H1361" s="37"/>
      <c r="I1361" s="37"/>
      <c r="J1361" s="37"/>
      <c r="K1361" s="37"/>
      <c r="L1361" s="37"/>
      <c r="M1361" s="37"/>
      <c r="N1361" s="37"/>
      <c r="O1361" s="37"/>
      <c r="P1361" s="37"/>
      <c r="Q1361" s="37"/>
      <c r="R1361" s="37"/>
      <c r="S1361" s="37"/>
      <c r="T1361" s="37"/>
      <c r="U1361" s="37"/>
      <c r="V1361" s="37"/>
      <c r="W1361" s="37"/>
      <c r="X1361" s="37"/>
    </row>
    <row r="1362" spans="1:24">
      <c r="A1362" s="37"/>
      <c r="B1362" s="37"/>
      <c r="C1362" s="37"/>
      <c r="D1362" s="37"/>
      <c r="E1362" s="37"/>
      <c r="F1362" s="37"/>
      <c r="G1362" s="37"/>
      <c r="H1362" s="37"/>
      <c r="I1362" s="37"/>
      <c r="J1362" s="37"/>
      <c r="K1362" s="37"/>
      <c r="L1362" s="37"/>
      <c r="M1362" s="37"/>
      <c r="N1362" s="37"/>
      <c r="O1362" s="37"/>
      <c r="P1362" s="37"/>
      <c r="Q1362" s="37"/>
      <c r="R1362" s="37"/>
      <c r="S1362" s="37"/>
      <c r="T1362" s="37"/>
      <c r="U1362" s="37"/>
      <c r="V1362" s="37"/>
      <c r="W1362" s="37"/>
      <c r="X1362" s="37"/>
    </row>
    <row r="1363" spans="1:24">
      <c r="A1363" s="37"/>
      <c r="B1363" s="37"/>
      <c r="C1363" s="37"/>
      <c r="D1363" s="37"/>
      <c r="E1363" s="37"/>
      <c r="F1363" s="37"/>
      <c r="G1363" s="37"/>
      <c r="H1363" s="37"/>
      <c r="I1363" s="37"/>
      <c r="J1363" s="37"/>
      <c r="K1363" s="37"/>
      <c r="L1363" s="37"/>
      <c r="M1363" s="37"/>
      <c r="N1363" s="37"/>
      <c r="O1363" s="37"/>
      <c r="P1363" s="37"/>
      <c r="Q1363" s="37"/>
      <c r="R1363" s="37"/>
      <c r="S1363" s="37"/>
      <c r="T1363" s="37"/>
      <c r="U1363" s="37"/>
      <c r="V1363" s="37"/>
      <c r="W1363" s="37"/>
      <c r="X1363" s="37"/>
    </row>
    <row r="1364" spans="1:24">
      <c r="A1364" s="37"/>
      <c r="B1364" s="37"/>
      <c r="C1364" s="37"/>
      <c r="D1364" s="37"/>
      <c r="E1364" s="37"/>
      <c r="F1364" s="37"/>
      <c r="G1364" s="37"/>
      <c r="H1364" s="37"/>
      <c r="I1364" s="37"/>
      <c r="J1364" s="37"/>
      <c r="K1364" s="37"/>
      <c r="L1364" s="37"/>
      <c r="M1364" s="37"/>
      <c r="N1364" s="37"/>
      <c r="O1364" s="37"/>
      <c r="P1364" s="37"/>
      <c r="Q1364" s="37"/>
      <c r="R1364" s="37"/>
      <c r="S1364" s="37"/>
      <c r="T1364" s="37"/>
      <c r="U1364" s="37"/>
      <c r="V1364" s="37"/>
      <c r="W1364" s="37"/>
      <c r="X1364" s="37"/>
    </row>
    <row r="1365" spans="1:24">
      <c r="A1365" s="37"/>
      <c r="B1365" s="37"/>
      <c r="C1365" s="37"/>
      <c r="D1365" s="37"/>
      <c r="E1365" s="37"/>
      <c r="F1365" s="37"/>
      <c r="G1365" s="37"/>
      <c r="H1365" s="37"/>
      <c r="I1365" s="37"/>
      <c r="J1365" s="37"/>
      <c r="K1365" s="37"/>
      <c r="L1365" s="37"/>
      <c r="M1365" s="37"/>
      <c r="N1365" s="37"/>
      <c r="O1365" s="37"/>
      <c r="P1365" s="37"/>
      <c r="Q1365" s="37"/>
      <c r="R1365" s="37"/>
      <c r="S1365" s="37"/>
      <c r="T1365" s="37"/>
      <c r="U1365" s="37"/>
      <c r="V1365" s="37"/>
      <c r="W1365" s="37"/>
      <c r="X1365" s="37"/>
    </row>
    <row r="1366" spans="1:24">
      <c r="A1366" s="37"/>
      <c r="B1366" s="37"/>
      <c r="C1366" s="37"/>
      <c r="D1366" s="37"/>
      <c r="E1366" s="37"/>
      <c r="F1366" s="37"/>
      <c r="G1366" s="37"/>
      <c r="H1366" s="37"/>
      <c r="I1366" s="37"/>
      <c r="J1366" s="37"/>
      <c r="K1366" s="37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7"/>
    </row>
    <row r="1367" spans="1:24">
      <c r="A1367" s="37"/>
      <c r="B1367" s="37"/>
      <c r="C1367" s="37"/>
      <c r="D1367" s="37"/>
      <c r="E1367" s="37"/>
      <c r="F1367" s="37"/>
      <c r="G1367" s="37"/>
      <c r="H1367" s="37"/>
      <c r="I1367" s="37"/>
      <c r="J1367" s="37"/>
      <c r="K1367" s="37"/>
      <c r="L1367" s="37"/>
      <c r="M1367" s="37"/>
      <c r="N1367" s="37"/>
      <c r="O1367" s="37"/>
      <c r="P1367" s="37"/>
      <c r="Q1367" s="37"/>
      <c r="R1367" s="37"/>
      <c r="S1367" s="37"/>
      <c r="T1367" s="37"/>
      <c r="U1367" s="37"/>
      <c r="V1367" s="37"/>
      <c r="W1367" s="37"/>
      <c r="X1367" s="37"/>
    </row>
    <row r="1368" spans="1:24">
      <c r="A1368" s="37"/>
      <c r="B1368" s="37"/>
      <c r="C1368" s="37"/>
      <c r="D1368" s="37"/>
      <c r="E1368" s="37"/>
      <c r="F1368" s="37"/>
      <c r="G1368" s="37"/>
      <c r="H1368" s="37"/>
      <c r="I1368" s="37"/>
      <c r="J1368" s="37"/>
      <c r="K1368" s="37"/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7"/>
    </row>
    <row r="1369" spans="1:24">
      <c r="A1369" s="37"/>
      <c r="B1369" s="37"/>
      <c r="C1369" s="37"/>
      <c r="D1369" s="37"/>
      <c r="E1369" s="37"/>
      <c r="F1369" s="37"/>
      <c r="G1369" s="37"/>
      <c r="H1369" s="37"/>
      <c r="I1369" s="37"/>
      <c r="J1369" s="37"/>
      <c r="K1369" s="37"/>
      <c r="L1369" s="37"/>
      <c r="M1369" s="37"/>
      <c r="N1369" s="37"/>
      <c r="O1369" s="37"/>
      <c r="P1369" s="37"/>
      <c r="Q1369" s="37"/>
      <c r="R1369" s="37"/>
      <c r="S1369" s="37"/>
      <c r="T1369" s="37"/>
      <c r="U1369" s="37"/>
      <c r="V1369" s="37"/>
      <c r="W1369" s="37"/>
      <c r="X1369" s="37"/>
    </row>
    <row r="1370" spans="1:24">
      <c r="A1370" s="37"/>
      <c r="B1370" s="37"/>
      <c r="C1370" s="37"/>
      <c r="D1370" s="37"/>
      <c r="E1370" s="37"/>
      <c r="F1370" s="37"/>
      <c r="G1370" s="37"/>
      <c r="H1370" s="37"/>
      <c r="I1370" s="37"/>
      <c r="J1370" s="37"/>
      <c r="K1370" s="37"/>
      <c r="L1370" s="37"/>
      <c r="M1370" s="37"/>
      <c r="N1370" s="37"/>
      <c r="O1370" s="37"/>
      <c r="P1370" s="37"/>
      <c r="Q1370" s="37"/>
      <c r="R1370" s="37"/>
      <c r="S1370" s="37"/>
      <c r="T1370" s="37"/>
      <c r="U1370" s="37"/>
      <c r="V1370" s="37"/>
      <c r="W1370" s="37"/>
      <c r="X1370" s="37"/>
    </row>
    <row r="1371" spans="1:24">
      <c r="A1371" s="37"/>
      <c r="B1371" s="37"/>
      <c r="C1371" s="37"/>
      <c r="D1371" s="37"/>
      <c r="E1371" s="37"/>
      <c r="F1371" s="37"/>
      <c r="G1371" s="37"/>
      <c r="H1371" s="37"/>
      <c r="I1371" s="37"/>
      <c r="J1371" s="37"/>
      <c r="K1371" s="37"/>
      <c r="L1371" s="37"/>
      <c r="M1371" s="37"/>
      <c r="N1371" s="37"/>
      <c r="O1371" s="37"/>
      <c r="P1371" s="37"/>
      <c r="Q1371" s="37"/>
      <c r="R1371" s="37"/>
      <c r="S1371" s="37"/>
      <c r="T1371" s="37"/>
      <c r="U1371" s="37"/>
      <c r="V1371" s="37"/>
      <c r="W1371" s="37"/>
      <c r="X1371" s="37"/>
    </row>
    <row r="1372" spans="1:24">
      <c r="A1372" s="37"/>
      <c r="B1372" s="37"/>
      <c r="C1372" s="37"/>
      <c r="D1372" s="37"/>
      <c r="E1372" s="37"/>
      <c r="F1372" s="37"/>
      <c r="G1372" s="37"/>
      <c r="H1372" s="37"/>
      <c r="I1372" s="37"/>
      <c r="J1372" s="37"/>
      <c r="K1372" s="37"/>
      <c r="L1372" s="37"/>
      <c r="M1372" s="37"/>
      <c r="N1372" s="37"/>
      <c r="O1372" s="37"/>
      <c r="P1372" s="37"/>
      <c r="Q1372" s="37"/>
      <c r="R1372" s="37"/>
      <c r="S1372" s="37"/>
      <c r="T1372" s="37"/>
      <c r="U1372" s="37"/>
      <c r="V1372" s="37"/>
      <c r="W1372" s="37"/>
      <c r="X1372" s="37"/>
    </row>
    <row r="1373" spans="1:24">
      <c r="A1373" s="37"/>
      <c r="B1373" s="37"/>
      <c r="C1373" s="37"/>
      <c r="D1373" s="37"/>
      <c r="E1373" s="37"/>
      <c r="F1373" s="37"/>
      <c r="G1373" s="37"/>
      <c r="H1373" s="37"/>
      <c r="I1373" s="37"/>
      <c r="J1373" s="37"/>
      <c r="K1373" s="37"/>
      <c r="L1373" s="37"/>
      <c r="M1373" s="37"/>
      <c r="N1373" s="37"/>
      <c r="O1373" s="37"/>
      <c r="P1373" s="37"/>
      <c r="Q1373" s="37"/>
      <c r="R1373" s="37"/>
      <c r="S1373" s="37"/>
      <c r="T1373" s="37"/>
      <c r="U1373" s="37"/>
      <c r="V1373" s="37"/>
      <c r="W1373" s="37"/>
      <c r="X1373" s="37"/>
    </row>
    <row r="1374" spans="1:24">
      <c r="A1374" s="37"/>
      <c r="B1374" s="37"/>
      <c r="C1374" s="37"/>
      <c r="D1374" s="37"/>
      <c r="E1374" s="37"/>
      <c r="F1374" s="37"/>
      <c r="G1374" s="37"/>
      <c r="H1374" s="37"/>
      <c r="I1374" s="37"/>
      <c r="J1374" s="37"/>
      <c r="K1374" s="37"/>
      <c r="L1374" s="37"/>
      <c r="M1374" s="37"/>
      <c r="N1374" s="37"/>
      <c r="O1374" s="37"/>
      <c r="P1374" s="37"/>
      <c r="Q1374" s="37"/>
      <c r="R1374" s="37"/>
      <c r="S1374" s="37"/>
      <c r="T1374" s="37"/>
      <c r="U1374" s="37"/>
      <c r="V1374" s="37"/>
      <c r="W1374" s="37"/>
      <c r="X1374" s="37"/>
    </row>
    <row r="1375" spans="1:24">
      <c r="A1375" s="37"/>
      <c r="B1375" s="37"/>
      <c r="C1375" s="37"/>
      <c r="D1375" s="37"/>
      <c r="E1375" s="37"/>
      <c r="F1375" s="37"/>
      <c r="G1375" s="37"/>
      <c r="H1375" s="37"/>
      <c r="I1375" s="37"/>
      <c r="J1375" s="37"/>
      <c r="K1375" s="37"/>
      <c r="L1375" s="37"/>
      <c r="M1375" s="37"/>
      <c r="N1375" s="37"/>
      <c r="O1375" s="37"/>
      <c r="P1375" s="37"/>
      <c r="Q1375" s="37"/>
      <c r="R1375" s="37"/>
      <c r="S1375" s="37"/>
      <c r="T1375" s="37"/>
      <c r="U1375" s="37"/>
      <c r="V1375" s="37"/>
      <c r="W1375" s="37"/>
      <c r="X1375" s="37"/>
    </row>
    <row r="1376" spans="1:24">
      <c r="A1376" s="37"/>
      <c r="B1376" s="37"/>
      <c r="C1376" s="37"/>
      <c r="D1376" s="37"/>
      <c r="E1376" s="37"/>
      <c r="F1376" s="37"/>
      <c r="G1376" s="37"/>
      <c r="H1376" s="37"/>
      <c r="I1376" s="37"/>
      <c r="J1376" s="37"/>
      <c r="K1376" s="37"/>
      <c r="L1376" s="37"/>
      <c r="M1376" s="37"/>
      <c r="N1376" s="37"/>
      <c r="O1376" s="37"/>
      <c r="P1376" s="37"/>
      <c r="Q1376" s="37"/>
      <c r="R1376" s="37"/>
      <c r="S1376" s="37"/>
      <c r="T1376" s="37"/>
      <c r="U1376" s="37"/>
      <c r="V1376" s="37"/>
      <c r="W1376" s="37"/>
      <c r="X1376" s="37"/>
    </row>
    <row r="1377" spans="1:24">
      <c r="A1377" s="37"/>
      <c r="B1377" s="37"/>
      <c r="C1377" s="37"/>
      <c r="D1377" s="37"/>
      <c r="E1377" s="37"/>
      <c r="F1377" s="37"/>
      <c r="G1377" s="37"/>
      <c r="H1377" s="37"/>
      <c r="I1377" s="37"/>
      <c r="J1377" s="37"/>
      <c r="K1377" s="37"/>
      <c r="L1377" s="37"/>
      <c r="M1377" s="37"/>
      <c r="N1377" s="37"/>
      <c r="O1377" s="37"/>
      <c r="P1377" s="37"/>
      <c r="Q1377" s="37"/>
      <c r="R1377" s="37"/>
      <c r="S1377" s="37"/>
      <c r="T1377" s="37"/>
      <c r="U1377" s="37"/>
      <c r="V1377" s="37"/>
      <c r="W1377" s="37"/>
      <c r="X1377" s="37"/>
    </row>
    <row r="1378" spans="1:24">
      <c r="A1378" s="37"/>
      <c r="B1378" s="37"/>
      <c r="C1378" s="37"/>
      <c r="D1378" s="37"/>
      <c r="E1378" s="37"/>
      <c r="F1378" s="37"/>
      <c r="G1378" s="37"/>
      <c r="H1378" s="37"/>
      <c r="I1378" s="37"/>
      <c r="J1378" s="37"/>
      <c r="K1378" s="37"/>
      <c r="L1378" s="37"/>
      <c r="M1378" s="37"/>
      <c r="N1378" s="37"/>
      <c r="O1378" s="37"/>
      <c r="P1378" s="37"/>
      <c r="Q1378" s="37"/>
      <c r="R1378" s="37"/>
      <c r="S1378" s="37"/>
      <c r="T1378" s="37"/>
      <c r="U1378" s="37"/>
      <c r="V1378" s="37"/>
      <c r="W1378" s="37"/>
      <c r="X1378" s="37"/>
    </row>
    <row r="1379" spans="1:24">
      <c r="A1379" s="37"/>
      <c r="B1379" s="37"/>
      <c r="C1379" s="37"/>
      <c r="D1379" s="37"/>
      <c r="E1379" s="37"/>
      <c r="F1379" s="37"/>
      <c r="G1379" s="37"/>
      <c r="H1379" s="37"/>
      <c r="I1379" s="37"/>
      <c r="J1379" s="37"/>
      <c r="K1379" s="37"/>
      <c r="L1379" s="37"/>
      <c r="M1379" s="37"/>
      <c r="N1379" s="37"/>
      <c r="O1379" s="37"/>
      <c r="P1379" s="37"/>
      <c r="Q1379" s="37"/>
      <c r="R1379" s="37"/>
      <c r="S1379" s="37"/>
      <c r="T1379" s="37"/>
      <c r="U1379" s="37"/>
      <c r="V1379" s="37"/>
      <c r="W1379" s="37"/>
      <c r="X1379" s="37"/>
    </row>
    <row r="1380" spans="1:24">
      <c r="A1380" s="37"/>
      <c r="B1380" s="37"/>
      <c r="C1380" s="37"/>
      <c r="D1380" s="37"/>
      <c r="E1380" s="37"/>
      <c r="F1380" s="37"/>
      <c r="G1380" s="37"/>
      <c r="H1380" s="37"/>
      <c r="I1380" s="37"/>
      <c r="J1380" s="37"/>
      <c r="K1380" s="37"/>
      <c r="L1380" s="37"/>
      <c r="M1380" s="37"/>
      <c r="N1380" s="37"/>
      <c r="O1380" s="37"/>
      <c r="P1380" s="37"/>
      <c r="Q1380" s="37"/>
      <c r="R1380" s="37"/>
      <c r="S1380" s="37"/>
      <c r="T1380" s="37"/>
      <c r="U1380" s="37"/>
      <c r="V1380" s="37"/>
      <c r="W1380" s="37"/>
      <c r="X1380" s="37"/>
    </row>
    <row r="1381" spans="1:24">
      <c r="A1381" s="37"/>
      <c r="B1381" s="37"/>
      <c r="C1381" s="37"/>
      <c r="D1381" s="37"/>
      <c r="E1381" s="37"/>
      <c r="F1381" s="37"/>
      <c r="G1381" s="37"/>
      <c r="H1381" s="37"/>
      <c r="I1381" s="37"/>
      <c r="J1381" s="37"/>
      <c r="K1381" s="37"/>
      <c r="L1381" s="37"/>
      <c r="M1381" s="37"/>
      <c r="N1381" s="37"/>
      <c r="O1381" s="37"/>
      <c r="P1381" s="37"/>
      <c r="Q1381" s="37"/>
      <c r="R1381" s="37"/>
      <c r="S1381" s="37"/>
      <c r="T1381" s="37"/>
      <c r="U1381" s="37"/>
      <c r="V1381" s="37"/>
      <c r="W1381" s="37"/>
      <c r="X1381" s="37"/>
    </row>
    <row r="1382" spans="1:24">
      <c r="A1382" s="37"/>
      <c r="B1382" s="37"/>
      <c r="C1382" s="37"/>
      <c r="D1382" s="37"/>
      <c r="E1382" s="37"/>
      <c r="F1382" s="37"/>
      <c r="G1382" s="37"/>
      <c r="H1382" s="37"/>
      <c r="I1382" s="37"/>
      <c r="J1382" s="37"/>
      <c r="K1382" s="37"/>
      <c r="L1382" s="37"/>
      <c r="M1382" s="37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7"/>
    </row>
    <row r="1383" spans="1:24">
      <c r="A1383" s="37"/>
      <c r="B1383" s="37"/>
      <c r="C1383" s="37"/>
      <c r="D1383" s="37"/>
      <c r="E1383" s="37"/>
      <c r="F1383" s="37"/>
      <c r="G1383" s="37"/>
      <c r="H1383" s="37"/>
      <c r="I1383" s="37"/>
      <c r="J1383" s="37"/>
      <c r="K1383" s="37"/>
      <c r="L1383" s="37"/>
      <c r="M1383" s="37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7"/>
    </row>
    <row r="1384" spans="1:24">
      <c r="A1384" s="37"/>
      <c r="B1384" s="37"/>
      <c r="C1384" s="37"/>
      <c r="D1384" s="37"/>
      <c r="E1384" s="37"/>
      <c r="F1384" s="37"/>
      <c r="G1384" s="37"/>
      <c r="H1384" s="37"/>
      <c r="I1384" s="37"/>
      <c r="J1384" s="37"/>
      <c r="K1384" s="37"/>
      <c r="L1384" s="37"/>
      <c r="M1384" s="37"/>
      <c r="N1384" s="37"/>
      <c r="O1384" s="37"/>
      <c r="P1384" s="37"/>
      <c r="Q1384" s="37"/>
      <c r="R1384" s="37"/>
      <c r="S1384" s="37"/>
      <c r="T1384" s="37"/>
      <c r="U1384" s="37"/>
      <c r="V1384" s="37"/>
      <c r="W1384" s="37"/>
      <c r="X1384" s="37"/>
    </row>
    <row r="1385" spans="1:24">
      <c r="A1385" s="37"/>
      <c r="B1385" s="37"/>
      <c r="C1385" s="37"/>
      <c r="D1385" s="37"/>
      <c r="E1385" s="37"/>
      <c r="F1385" s="37"/>
      <c r="G1385" s="37"/>
      <c r="H1385" s="37"/>
      <c r="I1385" s="37"/>
      <c r="J1385" s="37"/>
      <c r="K1385" s="37"/>
      <c r="L1385" s="37"/>
      <c r="M1385" s="37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7"/>
    </row>
    <row r="1386" spans="1:24">
      <c r="A1386" s="37"/>
      <c r="B1386" s="37"/>
      <c r="C1386" s="37"/>
      <c r="D1386" s="37"/>
      <c r="E1386" s="37"/>
      <c r="F1386" s="37"/>
      <c r="G1386" s="37"/>
      <c r="H1386" s="37"/>
      <c r="I1386" s="37"/>
      <c r="J1386" s="37"/>
      <c r="K1386" s="37"/>
      <c r="L1386" s="37"/>
      <c r="M1386" s="37"/>
      <c r="N1386" s="37"/>
      <c r="O1386" s="37"/>
      <c r="P1386" s="37"/>
      <c r="Q1386" s="37"/>
      <c r="R1386" s="37"/>
      <c r="S1386" s="37"/>
      <c r="T1386" s="37"/>
      <c r="U1386" s="37"/>
      <c r="V1386" s="37"/>
      <c r="W1386" s="37"/>
      <c r="X1386" s="37"/>
    </row>
    <row r="1387" spans="1:24">
      <c r="A1387" s="37"/>
      <c r="B1387" s="37"/>
      <c r="C1387" s="37"/>
      <c r="D1387" s="37"/>
      <c r="E1387" s="37"/>
      <c r="F1387" s="37"/>
      <c r="G1387" s="37"/>
      <c r="H1387" s="37"/>
      <c r="I1387" s="37"/>
      <c r="J1387" s="37"/>
      <c r="K1387" s="37"/>
      <c r="L1387" s="37"/>
      <c r="M1387" s="37"/>
      <c r="N1387" s="37"/>
      <c r="O1387" s="37"/>
      <c r="P1387" s="37"/>
      <c r="Q1387" s="37"/>
      <c r="R1387" s="37"/>
      <c r="S1387" s="37"/>
      <c r="T1387" s="37"/>
      <c r="U1387" s="37"/>
      <c r="V1387" s="37"/>
      <c r="W1387" s="37"/>
      <c r="X1387" s="37"/>
    </row>
    <row r="1388" spans="1:24">
      <c r="A1388" s="37"/>
      <c r="B1388" s="37"/>
      <c r="C1388" s="37"/>
      <c r="D1388" s="37"/>
      <c r="E1388" s="37"/>
      <c r="F1388" s="37"/>
      <c r="G1388" s="37"/>
      <c r="H1388" s="37"/>
      <c r="I1388" s="37"/>
      <c r="J1388" s="37"/>
      <c r="K1388" s="37"/>
      <c r="L1388" s="37"/>
      <c r="M1388" s="37"/>
      <c r="N1388" s="37"/>
      <c r="O1388" s="37"/>
      <c r="P1388" s="37"/>
      <c r="Q1388" s="37"/>
      <c r="R1388" s="37"/>
      <c r="S1388" s="37"/>
      <c r="T1388" s="37"/>
      <c r="U1388" s="37"/>
      <c r="V1388" s="37"/>
      <c r="W1388" s="37"/>
      <c r="X1388" s="37"/>
    </row>
    <row r="1389" spans="1:24">
      <c r="A1389" s="37"/>
      <c r="B1389" s="37"/>
      <c r="C1389" s="37"/>
      <c r="D1389" s="37"/>
      <c r="E1389" s="37"/>
      <c r="F1389" s="37"/>
      <c r="G1389" s="37"/>
      <c r="H1389" s="37"/>
      <c r="I1389" s="37"/>
      <c r="J1389" s="37"/>
      <c r="K1389" s="37"/>
      <c r="L1389" s="37"/>
      <c r="M1389" s="37"/>
      <c r="N1389" s="37"/>
      <c r="O1389" s="37"/>
      <c r="P1389" s="37"/>
      <c r="Q1389" s="37"/>
      <c r="R1389" s="37"/>
      <c r="S1389" s="37"/>
      <c r="T1389" s="37"/>
      <c r="U1389" s="37"/>
      <c r="V1389" s="37"/>
      <c r="W1389" s="37"/>
      <c r="X1389" s="37"/>
    </row>
    <row r="1390" spans="1:24">
      <c r="A1390" s="37"/>
      <c r="B1390" s="37"/>
      <c r="C1390" s="37"/>
      <c r="D1390" s="37"/>
      <c r="E1390" s="37"/>
      <c r="F1390" s="37"/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</row>
    <row r="1391" spans="1:24">
      <c r="A1391" s="37"/>
      <c r="B1391" s="37"/>
      <c r="C1391" s="37"/>
      <c r="D1391" s="37"/>
      <c r="E1391" s="37"/>
      <c r="F1391" s="37"/>
      <c r="G1391" s="37"/>
      <c r="H1391" s="37"/>
      <c r="I1391" s="37"/>
      <c r="J1391" s="37"/>
      <c r="K1391" s="37"/>
      <c r="L1391" s="37"/>
      <c r="M1391" s="37"/>
      <c r="N1391" s="37"/>
      <c r="O1391" s="37"/>
      <c r="P1391" s="37"/>
      <c r="Q1391" s="37"/>
      <c r="R1391" s="37"/>
      <c r="S1391" s="37"/>
      <c r="T1391" s="37"/>
      <c r="U1391" s="37"/>
      <c r="V1391" s="37"/>
      <c r="W1391" s="37"/>
      <c r="X1391" s="37"/>
    </row>
    <row r="1392" spans="1:24">
      <c r="A1392" s="37"/>
      <c r="B1392" s="37"/>
      <c r="C1392" s="37"/>
      <c r="D1392" s="37"/>
      <c r="E1392" s="37"/>
      <c r="F1392" s="37"/>
      <c r="G1392" s="37"/>
      <c r="H1392" s="37"/>
      <c r="I1392" s="37"/>
      <c r="J1392" s="37"/>
      <c r="K1392" s="37"/>
      <c r="L1392" s="37"/>
      <c r="M1392" s="37"/>
      <c r="N1392" s="37"/>
      <c r="O1392" s="37"/>
      <c r="P1392" s="37"/>
      <c r="Q1392" s="37"/>
      <c r="R1392" s="37"/>
      <c r="S1392" s="37"/>
      <c r="T1392" s="37"/>
      <c r="U1392" s="37"/>
      <c r="V1392" s="37"/>
      <c r="W1392" s="37"/>
      <c r="X1392" s="37"/>
    </row>
    <row r="1393" spans="1:24">
      <c r="A1393" s="37"/>
      <c r="B1393" s="37"/>
      <c r="C1393" s="37"/>
      <c r="D1393" s="37"/>
      <c r="E1393" s="37"/>
      <c r="F1393" s="37"/>
      <c r="G1393" s="37"/>
      <c r="H1393" s="37"/>
      <c r="I1393" s="37"/>
      <c r="J1393" s="37"/>
      <c r="K1393" s="37"/>
      <c r="L1393" s="37"/>
      <c r="M1393" s="37"/>
      <c r="N1393" s="37"/>
      <c r="O1393" s="37"/>
      <c r="P1393" s="37"/>
      <c r="Q1393" s="37"/>
      <c r="R1393" s="37"/>
      <c r="S1393" s="37"/>
      <c r="T1393" s="37"/>
      <c r="U1393" s="37"/>
      <c r="V1393" s="37"/>
      <c r="W1393" s="37"/>
      <c r="X1393" s="37"/>
    </row>
    <row r="1394" spans="1:24">
      <c r="A1394" s="37"/>
      <c r="B1394" s="37"/>
      <c r="C1394" s="37"/>
      <c r="D1394" s="37"/>
      <c r="E1394" s="37"/>
      <c r="F1394" s="37"/>
      <c r="G1394" s="37"/>
      <c r="H1394" s="37"/>
      <c r="I1394" s="37"/>
      <c r="J1394" s="37"/>
      <c r="K1394" s="37"/>
      <c r="L1394" s="37"/>
      <c r="M1394" s="37"/>
      <c r="N1394" s="37"/>
      <c r="O1394" s="37"/>
      <c r="P1394" s="37"/>
      <c r="Q1394" s="37"/>
      <c r="R1394" s="37"/>
      <c r="S1394" s="37"/>
      <c r="T1394" s="37"/>
      <c r="U1394" s="37"/>
      <c r="V1394" s="37"/>
      <c r="W1394" s="37"/>
      <c r="X1394" s="37"/>
    </row>
    <row r="1395" spans="1:24">
      <c r="A1395" s="37"/>
      <c r="B1395" s="37"/>
      <c r="C1395" s="37"/>
      <c r="D1395" s="37"/>
      <c r="E1395" s="37"/>
      <c r="F1395" s="37"/>
      <c r="G1395" s="37"/>
      <c r="H1395" s="37"/>
      <c r="I1395" s="37"/>
      <c r="J1395" s="37"/>
      <c r="K1395" s="37"/>
      <c r="L1395" s="37"/>
      <c r="M1395" s="37"/>
      <c r="N1395" s="37"/>
      <c r="O1395" s="37"/>
      <c r="P1395" s="37"/>
      <c r="Q1395" s="37"/>
      <c r="R1395" s="37"/>
      <c r="S1395" s="37"/>
      <c r="T1395" s="37"/>
      <c r="U1395" s="37"/>
      <c r="V1395" s="37"/>
      <c r="W1395" s="37"/>
      <c r="X1395" s="37"/>
    </row>
    <row r="1396" spans="1:24">
      <c r="A1396" s="37"/>
      <c r="B1396" s="37"/>
      <c r="C1396" s="37"/>
      <c r="D1396" s="37"/>
      <c r="E1396" s="37"/>
      <c r="F1396" s="37"/>
      <c r="G1396" s="37"/>
      <c r="H1396" s="37"/>
      <c r="I1396" s="37"/>
      <c r="J1396" s="37"/>
      <c r="K1396" s="37"/>
      <c r="L1396" s="37"/>
      <c r="M1396" s="37"/>
      <c r="N1396" s="37"/>
      <c r="O1396" s="37"/>
      <c r="P1396" s="37"/>
      <c r="Q1396" s="37"/>
      <c r="R1396" s="37"/>
      <c r="S1396" s="37"/>
      <c r="T1396" s="37"/>
      <c r="U1396" s="37"/>
      <c r="V1396" s="37"/>
      <c r="W1396" s="37"/>
      <c r="X1396" s="37"/>
    </row>
    <row r="1397" spans="1:24">
      <c r="A1397" s="37"/>
      <c r="B1397" s="37"/>
      <c r="C1397" s="37"/>
      <c r="D1397" s="37"/>
      <c r="E1397" s="37"/>
      <c r="F1397" s="37"/>
      <c r="G1397" s="37"/>
      <c r="H1397" s="37"/>
      <c r="I1397" s="37"/>
      <c r="J1397" s="37"/>
      <c r="K1397" s="37"/>
      <c r="L1397" s="37"/>
      <c r="M1397" s="37"/>
      <c r="N1397" s="37"/>
      <c r="O1397" s="37"/>
      <c r="P1397" s="37"/>
      <c r="Q1397" s="37"/>
      <c r="R1397" s="37"/>
      <c r="S1397" s="37"/>
      <c r="T1397" s="37"/>
      <c r="U1397" s="37"/>
      <c r="V1397" s="37"/>
      <c r="W1397" s="37"/>
      <c r="X1397" s="37"/>
    </row>
    <row r="1398" spans="1:24">
      <c r="A1398" s="37"/>
      <c r="B1398" s="37"/>
      <c r="C1398" s="37"/>
      <c r="D1398" s="37"/>
      <c r="E1398" s="37"/>
      <c r="F1398" s="37"/>
      <c r="G1398" s="37"/>
      <c r="H1398" s="37"/>
      <c r="I1398" s="37"/>
      <c r="J1398" s="37"/>
      <c r="K1398" s="37"/>
      <c r="L1398" s="37"/>
      <c r="M1398" s="37"/>
      <c r="N1398" s="37"/>
      <c r="O1398" s="37"/>
      <c r="P1398" s="37"/>
      <c r="Q1398" s="37"/>
      <c r="R1398" s="37"/>
      <c r="S1398" s="37"/>
      <c r="T1398" s="37"/>
      <c r="U1398" s="37"/>
      <c r="V1398" s="37"/>
      <c r="W1398" s="37"/>
      <c r="X1398" s="37"/>
    </row>
    <row r="1399" spans="1:24">
      <c r="A1399" s="37"/>
      <c r="B1399" s="37"/>
      <c r="C1399" s="37"/>
      <c r="D1399" s="37"/>
      <c r="E1399" s="37"/>
      <c r="F1399" s="37"/>
      <c r="G1399" s="37"/>
      <c r="H1399" s="37"/>
      <c r="I1399" s="37"/>
      <c r="J1399" s="37"/>
      <c r="K1399" s="37"/>
      <c r="L1399" s="37"/>
      <c r="M1399" s="37"/>
      <c r="N1399" s="37"/>
      <c r="O1399" s="37"/>
      <c r="P1399" s="37"/>
      <c r="Q1399" s="37"/>
      <c r="R1399" s="37"/>
      <c r="S1399" s="37"/>
      <c r="T1399" s="37"/>
      <c r="U1399" s="37"/>
      <c r="V1399" s="37"/>
      <c r="W1399" s="37"/>
      <c r="X1399" s="37"/>
    </row>
    <row r="1400" spans="1:24">
      <c r="A1400" s="37"/>
      <c r="B1400" s="37"/>
      <c r="C1400" s="37"/>
      <c r="D1400" s="37"/>
      <c r="E1400" s="37"/>
      <c r="F1400" s="37"/>
      <c r="G1400" s="37"/>
      <c r="H1400" s="37"/>
      <c r="I1400" s="37"/>
      <c r="J1400" s="37"/>
      <c r="K1400" s="37"/>
      <c r="L1400" s="37"/>
      <c r="M1400" s="37"/>
      <c r="N1400" s="37"/>
      <c r="O1400" s="37"/>
      <c r="P1400" s="37"/>
      <c r="Q1400" s="37"/>
      <c r="R1400" s="37"/>
      <c r="S1400" s="37"/>
      <c r="T1400" s="37"/>
      <c r="U1400" s="37"/>
      <c r="V1400" s="37"/>
      <c r="W1400" s="37"/>
      <c r="X1400" s="37"/>
    </row>
    <row r="1401" spans="1:24">
      <c r="A1401" s="37"/>
      <c r="B1401" s="37"/>
      <c r="C1401" s="37"/>
      <c r="D1401" s="37"/>
      <c r="E1401" s="37"/>
      <c r="F1401" s="37"/>
      <c r="G1401" s="37"/>
      <c r="H1401" s="37"/>
      <c r="I1401" s="37"/>
      <c r="J1401" s="37"/>
      <c r="K1401" s="37"/>
      <c r="L1401" s="37"/>
      <c r="M1401" s="37"/>
      <c r="N1401" s="37"/>
      <c r="O1401" s="37"/>
      <c r="P1401" s="37"/>
      <c r="Q1401" s="37"/>
      <c r="R1401" s="37"/>
      <c r="S1401" s="37"/>
      <c r="T1401" s="37"/>
      <c r="U1401" s="37"/>
      <c r="V1401" s="37"/>
      <c r="W1401" s="37"/>
      <c r="X1401" s="37"/>
    </row>
    <row r="1402" spans="1:24">
      <c r="A1402" s="37"/>
      <c r="B1402" s="37"/>
      <c r="C1402" s="37"/>
      <c r="D1402" s="37"/>
      <c r="E1402" s="37"/>
      <c r="F1402" s="37"/>
      <c r="G1402" s="37"/>
      <c r="H1402" s="37"/>
      <c r="I1402" s="37"/>
      <c r="J1402" s="37"/>
      <c r="K1402" s="37"/>
      <c r="L1402" s="37"/>
      <c r="M1402" s="37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7"/>
    </row>
    <row r="1403" spans="1:24">
      <c r="A1403" s="37"/>
      <c r="B1403" s="37"/>
      <c r="C1403" s="37"/>
      <c r="D1403" s="37"/>
      <c r="E1403" s="37"/>
      <c r="F1403" s="37"/>
      <c r="G1403" s="37"/>
      <c r="H1403" s="37"/>
      <c r="I1403" s="37"/>
      <c r="J1403" s="37"/>
      <c r="K1403" s="37"/>
      <c r="L1403" s="37"/>
      <c r="M1403" s="37"/>
      <c r="N1403" s="37"/>
      <c r="O1403" s="37"/>
      <c r="P1403" s="37"/>
      <c r="Q1403" s="37"/>
      <c r="R1403" s="37"/>
      <c r="S1403" s="37"/>
      <c r="T1403" s="37"/>
      <c r="U1403" s="37"/>
      <c r="V1403" s="37"/>
      <c r="W1403" s="37"/>
      <c r="X1403" s="37"/>
    </row>
    <row r="1404" spans="1:24">
      <c r="A1404" s="37"/>
      <c r="B1404" s="37"/>
      <c r="C1404" s="37"/>
      <c r="D1404" s="37"/>
      <c r="E1404" s="37"/>
      <c r="F1404" s="37"/>
      <c r="G1404" s="37"/>
      <c r="H1404" s="37"/>
      <c r="I1404" s="37"/>
      <c r="J1404" s="37"/>
      <c r="K1404" s="37"/>
      <c r="L1404" s="37"/>
      <c r="M1404" s="37"/>
      <c r="N1404" s="37"/>
      <c r="O1404" s="37"/>
      <c r="P1404" s="37"/>
      <c r="Q1404" s="37"/>
      <c r="R1404" s="37"/>
      <c r="S1404" s="37"/>
      <c r="T1404" s="37"/>
      <c r="U1404" s="37"/>
      <c r="V1404" s="37"/>
      <c r="W1404" s="37"/>
      <c r="X1404" s="37"/>
    </row>
    <row r="1405" spans="1:24">
      <c r="A1405" s="37"/>
      <c r="B1405" s="37"/>
      <c r="C1405" s="37"/>
      <c r="D1405" s="37"/>
      <c r="E1405" s="37"/>
      <c r="F1405" s="37"/>
      <c r="G1405" s="37"/>
      <c r="H1405" s="37"/>
      <c r="I1405" s="37"/>
      <c r="J1405" s="37"/>
      <c r="K1405" s="37"/>
      <c r="L1405" s="37"/>
      <c r="M1405" s="37"/>
      <c r="N1405" s="37"/>
      <c r="O1405" s="37"/>
      <c r="P1405" s="37"/>
      <c r="Q1405" s="37"/>
      <c r="R1405" s="37"/>
      <c r="S1405" s="37"/>
      <c r="T1405" s="37"/>
      <c r="U1405" s="37"/>
      <c r="V1405" s="37"/>
      <c r="W1405" s="37"/>
      <c r="X1405" s="37"/>
    </row>
    <row r="1406" spans="1:24">
      <c r="A1406" s="37"/>
      <c r="B1406" s="37"/>
      <c r="C1406" s="37"/>
      <c r="D1406" s="37"/>
      <c r="E1406" s="37"/>
      <c r="F1406" s="37"/>
      <c r="G1406" s="37"/>
      <c r="H1406" s="37"/>
      <c r="I1406" s="37"/>
      <c r="J1406" s="37"/>
      <c r="K1406" s="37"/>
      <c r="L1406" s="37"/>
      <c r="M1406" s="37"/>
      <c r="N1406" s="37"/>
      <c r="O1406" s="37"/>
      <c r="P1406" s="37"/>
      <c r="Q1406" s="37"/>
      <c r="R1406" s="37"/>
      <c r="S1406" s="37"/>
      <c r="T1406" s="37"/>
      <c r="U1406" s="37"/>
      <c r="V1406" s="37"/>
      <c r="W1406" s="37"/>
      <c r="X1406" s="37"/>
    </row>
    <row r="1407" spans="1:24">
      <c r="A1407" s="37"/>
      <c r="B1407" s="37"/>
      <c r="C1407" s="37"/>
      <c r="D1407" s="37"/>
      <c r="E1407" s="37"/>
      <c r="F1407" s="37"/>
      <c r="G1407" s="37"/>
      <c r="H1407" s="37"/>
      <c r="I1407" s="37"/>
      <c r="J1407" s="37"/>
      <c r="K1407" s="37"/>
      <c r="L1407" s="37"/>
      <c r="M1407" s="37"/>
      <c r="N1407" s="37"/>
      <c r="O1407" s="37"/>
      <c r="P1407" s="37"/>
      <c r="Q1407" s="37"/>
      <c r="R1407" s="37"/>
      <c r="S1407" s="37"/>
      <c r="T1407" s="37"/>
      <c r="U1407" s="37"/>
      <c r="V1407" s="37"/>
      <c r="W1407" s="37"/>
      <c r="X1407" s="37"/>
    </row>
    <row r="1408" spans="1:24">
      <c r="A1408" s="37"/>
      <c r="B1408" s="37"/>
      <c r="C1408" s="37"/>
      <c r="D1408" s="37"/>
      <c r="E1408" s="37"/>
      <c r="F1408" s="37"/>
      <c r="G1408" s="37"/>
      <c r="H1408" s="37"/>
      <c r="I1408" s="37"/>
      <c r="J1408" s="37"/>
      <c r="K1408" s="37"/>
      <c r="L1408" s="37"/>
      <c r="M1408" s="37"/>
      <c r="N1408" s="37"/>
      <c r="O1408" s="37"/>
      <c r="P1408" s="37"/>
      <c r="Q1408" s="37"/>
      <c r="R1408" s="37"/>
      <c r="S1408" s="37"/>
      <c r="T1408" s="37"/>
      <c r="U1408" s="37"/>
      <c r="V1408" s="37"/>
      <c r="W1408" s="37"/>
      <c r="X1408" s="37"/>
    </row>
    <row r="1409" spans="1:24">
      <c r="A1409" s="37"/>
      <c r="B1409" s="37"/>
      <c r="C1409" s="37"/>
      <c r="D1409" s="37"/>
      <c r="E1409" s="37"/>
      <c r="F1409" s="37"/>
      <c r="G1409" s="37"/>
      <c r="H1409" s="37"/>
      <c r="I1409" s="37"/>
      <c r="J1409" s="37"/>
      <c r="K1409" s="37"/>
      <c r="L1409" s="37"/>
      <c r="M1409" s="37"/>
      <c r="N1409" s="37"/>
      <c r="O1409" s="37"/>
      <c r="P1409" s="37"/>
      <c r="Q1409" s="37"/>
      <c r="R1409" s="37"/>
      <c r="S1409" s="37"/>
      <c r="T1409" s="37"/>
      <c r="U1409" s="37"/>
      <c r="V1409" s="37"/>
      <c r="W1409" s="37"/>
      <c r="X1409" s="37"/>
    </row>
    <row r="1410" spans="1:24">
      <c r="A1410" s="37"/>
      <c r="B1410" s="37"/>
      <c r="C1410" s="37"/>
      <c r="D1410" s="37"/>
      <c r="E1410" s="37"/>
      <c r="F1410" s="37"/>
      <c r="G1410" s="37"/>
      <c r="H1410" s="37"/>
      <c r="I1410" s="37"/>
      <c r="J1410" s="37"/>
      <c r="K1410" s="37"/>
      <c r="L1410" s="37"/>
      <c r="M1410" s="37"/>
      <c r="N1410" s="37"/>
      <c r="O1410" s="37"/>
      <c r="P1410" s="37"/>
      <c r="Q1410" s="37"/>
      <c r="R1410" s="37"/>
      <c r="S1410" s="37"/>
      <c r="T1410" s="37"/>
      <c r="U1410" s="37"/>
      <c r="V1410" s="37"/>
      <c r="W1410" s="37"/>
      <c r="X1410" s="37"/>
    </row>
    <row r="1411" spans="1:24">
      <c r="A1411" s="37"/>
      <c r="B1411" s="37"/>
      <c r="C1411" s="37"/>
      <c r="D1411" s="37"/>
      <c r="E1411" s="37"/>
      <c r="F1411" s="37"/>
      <c r="G1411" s="37"/>
      <c r="H1411" s="37"/>
      <c r="I1411" s="37"/>
      <c r="J1411" s="37"/>
      <c r="K1411" s="37"/>
      <c r="L1411" s="37"/>
      <c r="M1411" s="37"/>
      <c r="N1411" s="37"/>
      <c r="O1411" s="37"/>
      <c r="P1411" s="37"/>
      <c r="Q1411" s="37"/>
      <c r="R1411" s="37"/>
      <c r="S1411" s="37"/>
      <c r="T1411" s="37"/>
      <c r="U1411" s="37"/>
      <c r="V1411" s="37"/>
      <c r="W1411" s="37"/>
      <c r="X1411" s="37"/>
    </row>
    <row r="1412" spans="1:24">
      <c r="A1412" s="37"/>
      <c r="B1412" s="37"/>
      <c r="C1412" s="37"/>
      <c r="D1412" s="37"/>
      <c r="E1412" s="37"/>
      <c r="F1412" s="37"/>
      <c r="G1412" s="37"/>
      <c r="H1412" s="37"/>
      <c r="I1412" s="37"/>
      <c r="J1412" s="37"/>
      <c r="K1412" s="37"/>
      <c r="L1412" s="37"/>
      <c r="M1412" s="37"/>
      <c r="N1412" s="37"/>
      <c r="O1412" s="37"/>
      <c r="P1412" s="37"/>
      <c r="Q1412" s="37"/>
      <c r="R1412" s="37"/>
      <c r="S1412" s="37"/>
      <c r="T1412" s="37"/>
      <c r="U1412" s="37"/>
      <c r="V1412" s="37"/>
      <c r="W1412" s="37"/>
      <c r="X1412" s="37"/>
    </row>
    <row r="1413" spans="1:24">
      <c r="A1413" s="37"/>
      <c r="B1413" s="37"/>
      <c r="C1413" s="37"/>
      <c r="D1413" s="37"/>
      <c r="E1413" s="37"/>
      <c r="F1413" s="37"/>
      <c r="G1413" s="37"/>
      <c r="H1413" s="37"/>
      <c r="I1413" s="37"/>
      <c r="J1413" s="37"/>
      <c r="K1413" s="37"/>
      <c r="L1413" s="37"/>
      <c r="M1413" s="37"/>
      <c r="N1413" s="37"/>
      <c r="O1413" s="37"/>
      <c r="P1413" s="37"/>
      <c r="Q1413" s="37"/>
      <c r="R1413" s="37"/>
      <c r="S1413" s="37"/>
      <c r="T1413" s="37"/>
      <c r="U1413" s="37"/>
      <c r="V1413" s="37"/>
      <c r="W1413" s="37"/>
      <c r="X1413" s="37"/>
    </row>
    <row r="1414" spans="1:24">
      <c r="A1414" s="37"/>
      <c r="B1414" s="37"/>
      <c r="C1414" s="37"/>
      <c r="D1414" s="37"/>
      <c r="E1414" s="37"/>
      <c r="F1414" s="37"/>
      <c r="G1414" s="37"/>
      <c r="H1414" s="37"/>
      <c r="I1414" s="37"/>
      <c r="J1414" s="37"/>
      <c r="K1414" s="37"/>
      <c r="L1414" s="37"/>
      <c r="M1414" s="37"/>
      <c r="N1414" s="37"/>
      <c r="O1414" s="37"/>
      <c r="P1414" s="37"/>
      <c r="Q1414" s="37"/>
      <c r="R1414" s="37"/>
      <c r="S1414" s="37"/>
      <c r="T1414" s="37"/>
      <c r="U1414" s="37"/>
      <c r="V1414" s="37"/>
      <c r="W1414" s="37"/>
      <c r="X1414" s="37"/>
    </row>
    <row r="1415" spans="1:24">
      <c r="A1415" s="37"/>
      <c r="B1415" s="37"/>
      <c r="C1415" s="37"/>
      <c r="D1415" s="37"/>
      <c r="E1415" s="37"/>
      <c r="F1415" s="37"/>
      <c r="G1415" s="37"/>
      <c r="H1415" s="37"/>
      <c r="I1415" s="37"/>
      <c r="J1415" s="37"/>
      <c r="K1415" s="37"/>
      <c r="L1415" s="37"/>
      <c r="M1415" s="37"/>
      <c r="N1415" s="37"/>
      <c r="O1415" s="37"/>
      <c r="P1415" s="37"/>
      <c r="Q1415" s="37"/>
      <c r="R1415" s="37"/>
      <c r="S1415" s="37"/>
      <c r="T1415" s="37"/>
      <c r="U1415" s="37"/>
      <c r="V1415" s="37"/>
      <c r="W1415" s="37"/>
      <c r="X1415" s="37"/>
    </row>
    <row r="1416" spans="1:24">
      <c r="A1416" s="37"/>
      <c r="B1416" s="37"/>
      <c r="C1416" s="37"/>
      <c r="D1416" s="37"/>
      <c r="E1416" s="37"/>
      <c r="F1416" s="37"/>
      <c r="G1416" s="37"/>
      <c r="H1416" s="37"/>
      <c r="I1416" s="37"/>
      <c r="J1416" s="37"/>
      <c r="K1416" s="37"/>
      <c r="L1416" s="37"/>
      <c r="M1416" s="37"/>
      <c r="N1416" s="37"/>
      <c r="O1416" s="37"/>
      <c r="P1416" s="37"/>
      <c r="Q1416" s="37"/>
      <c r="R1416" s="37"/>
      <c r="S1416" s="37"/>
      <c r="T1416" s="37"/>
      <c r="U1416" s="37"/>
      <c r="V1416" s="37"/>
      <c r="W1416" s="37"/>
      <c r="X1416" s="37"/>
    </row>
    <row r="1417" spans="1:24">
      <c r="A1417" s="37"/>
      <c r="B1417" s="37"/>
      <c r="C1417" s="37"/>
      <c r="D1417" s="37"/>
      <c r="E1417" s="37"/>
      <c r="F1417" s="37"/>
      <c r="G1417" s="37"/>
      <c r="H1417" s="37"/>
      <c r="I1417" s="37"/>
      <c r="J1417" s="37"/>
      <c r="K1417" s="37"/>
      <c r="L1417" s="37"/>
      <c r="M1417" s="37"/>
      <c r="N1417" s="37"/>
      <c r="O1417" s="37"/>
      <c r="P1417" s="37"/>
      <c r="Q1417" s="37"/>
      <c r="R1417" s="37"/>
      <c r="S1417" s="37"/>
      <c r="T1417" s="37"/>
      <c r="U1417" s="37"/>
      <c r="V1417" s="37"/>
      <c r="W1417" s="37"/>
      <c r="X1417" s="37"/>
    </row>
    <row r="1418" spans="1:24">
      <c r="A1418" s="37"/>
      <c r="B1418" s="37"/>
      <c r="C1418" s="37"/>
      <c r="D1418" s="37"/>
      <c r="E1418" s="37"/>
      <c r="F1418" s="37"/>
      <c r="G1418" s="37"/>
      <c r="H1418" s="37"/>
      <c r="I1418" s="37"/>
      <c r="J1418" s="37"/>
      <c r="K1418" s="37"/>
      <c r="L1418" s="37"/>
      <c r="M1418" s="37"/>
      <c r="N1418" s="37"/>
      <c r="O1418" s="37"/>
      <c r="P1418" s="37"/>
      <c r="Q1418" s="37"/>
      <c r="R1418" s="37"/>
      <c r="S1418" s="37"/>
      <c r="T1418" s="37"/>
      <c r="U1418" s="37"/>
      <c r="V1418" s="37"/>
      <c r="W1418" s="37"/>
      <c r="X1418" s="37"/>
    </row>
    <row r="1419" spans="1:24">
      <c r="A1419" s="37"/>
      <c r="B1419" s="37"/>
      <c r="C1419" s="37"/>
      <c r="D1419" s="37"/>
      <c r="E1419" s="37"/>
      <c r="F1419" s="37"/>
      <c r="G1419" s="37"/>
      <c r="H1419" s="37"/>
      <c r="I1419" s="37"/>
      <c r="J1419" s="37"/>
      <c r="K1419" s="37"/>
      <c r="L1419" s="37"/>
      <c r="M1419" s="37"/>
      <c r="N1419" s="37"/>
      <c r="O1419" s="37"/>
      <c r="P1419" s="37"/>
      <c r="Q1419" s="37"/>
      <c r="R1419" s="37"/>
      <c r="S1419" s="37"/>
      <c r="T1419" s="37"/>
      <c r="U1419" s="37"/>
      <c r="V1419" s="37"/>
      <c r="W1419" s="37"/>
      <c r="X1419" s="37"/>
    </row>
    <row r="1420" spans="1:24">
      <c r="A1420" s="37"/>
      <c r="B1420" s="37"/>
      <c r="C1420" s="37"/>
      <c r="D1420" s="37"/>
      <c r="E1420" s="37"/>
      <c r="F1420" s="37"/>
      <c r="G1420" s="37"/>
      <c r="H1420" s="37"/>
      <c r="I1420" s="37"/>
      <c r="J1420" s="37"/>
      <c r="K1420" s="37"/>
      <c r="L1420" s="37"/>
      <c r="M1420" s="37"/>
      <c r="N1420" s="37"/>
      <c r="O1420" s="37"/>
      <c r="P1420" s="37"/>
      <c r="Q1420" s="37"/>
      <c r="R1420" s="37"/>
      <c r="S1420" s="37"/>
      <c r="T1420" s="37"/>
      <c r="U1420" s="37"/>
      <c r="V1420" s="37"/>
      <c r="W1420" s="37"/>
      <c r="X1420" s="37"/>
    </row>
    <row r="1421" spans="1:24">
      <c r="A1421" s="37"/>
      <c r="B1421" s="37"/>
      <c r="C1421" s="37"/>
      <c r="D1421" s="37"/>
      <c r="E1421" s="37"/>
      <c r="F1421" s="37"/>
      <c r="G1421" s="37"/>
      <c r="H1421" s="37"/>
      <c r="I1421" s="37"/>
      <c r="J1421" s="37"/>
      <c r="K1421" s="37"/>
      <c r="L1421" s="37"/>
      <c r="M1421" s="37"/>
      <c r="N1421" s="37"/>
      <c r="O1421" s="37"/>
      <c r="P1421" s="37"/>
      <c r="Q1421" s="37"/>
      <c r="R1421" s="37"/>
      <c r="S1421" s="37"/>
      <c r="T1421" s="37"/>
      <c r="U1421" s="37"/>
      <c r="V1421" s="37"/>
      <c r="W1421" s="37"/>
      <c r="X1421" s="37"/>
    </row>
    <row r="1422" spans="1:24">
      <c r="A1422" s="37"/>
      <c r="B1422" s="37"/>
      <c r="C1422" s="37"/>
      <c r="D1422" s="37"/>
      <c r="E1422" s="37"/>
      <c r="F1422" s="37"/>
      <c r="G1422" s="37"/>
      <c r="H1422" s="37"/>
      <c r="I1422" s="37"/>
      <c r="J1422" s="37"/>
      <c r="K1422" s="37"/>
      <c r="L1422" s="37"/>
      <c r="M1422" s="37"/>
      <c r="N1422" s="37"/>
      <c r="O1422" s="37"/>
      <c r="P1422" s="37"/>
      <c r="Q1422" s="37"/>
      <c r="R1422" s="37"/>
      <c r="S1422" s="37"/>
      <c r="T1422" s="37"/>
      <c r="U1422" s="37"/>
      <c r="V1422" s="37"/>
      <c r="W1422" s="37"/>
      <c r="X1422" s="37"/>
    </row>
    <row r="1423" spans="1:24">
      <c r="A1423" s="37"/>
      <c r="B1423" s="37"/>
      <c r="C1423" s="37"/>
      <c r="D1423" s="37"/>
      <c r="E1423" s="37"/>
      <c r="F1423" s="37"/>
      <c r="G1423" s="37"/>
      <c r="H1423" s="37"/>
      <c r="I1423" s="37"/>
      <c r="J1423" s="37"/>
      <c r="K1423" s="37"/>
      <c r="L1423" s="37"/>
      <c r="M1423" s="37"/>
      <c r="N1423" s="37"/>
      <c r="O1423" s="37"/>
      <c r="P1423" s="37"/>
      <c r="Q1423" s="37"/>
      <c r="R1423" s="37"/>
      <c r="S1423" s="37"/>
      <c r="T1423" s="37"/>
      <c r="U1423" s="37"/>
      <c r="V1423" s="37"/>
      <c r="W1423" s="37"/>
      <c r="X1423" s="37"/>
    </row>
    <row r="1424" spans="1:24">
      <c r="A1424" s="37"/>
      <c r="B1424" s="37"/>
      <c r="C1424" s="37"/>
      <c r="D1424" s="37"/>
      <c r="E1424" s="37"/>
      <c r="F1424" s="37"/>
      <c r="G1424" s="37"/>
      <c r="H1424" s="37"/>
      <c r="I1424" s="37"/>
      <c r="J1424" s="37"/>
      <c r="K1424" s="37"/>
      <c r="L1424" s="37"/>
      <c r="M1424" s="37"/>
      <c r="N1424" s="37"/>
      <c r="O1424" s="37"/>
      <c r="P1424" s="37"/>
      <c r="Q1424" s="37"/>
      <c r="R1424" s="37"/>
      <c r="S1424" s="37"/>
      <c r="T1424" s="37"/>
      <c r="U1424" s="37"/>
      <c r="V1424" s="37"/>
      <c r="W1424" s="37"/>
      <c r="X1424" s="37"/>
    </row>
    <row r="1425" spans="1:24">
      <c r="A1425" s="37"/>
      <c r="B1425" s="37"/>
      <c r="C1425" s="37"/>
      <c r="D1425" s="37"/>
      <c r="E1425" s="37"/>
      <c r="F1425" s="37"/>
      <c r="G1425" s="37"/>
      <c r="H1425" s="37"/>
      <c r="I1425" s="37"/>
      <c r="J1425" s="37"/>
      <c r="K1425" s="37"/>
      <c r="L1425" s="37"/>
      <c r="M1425" s="37"/>
      <c r="N1425" s="37"/>
      <c r="O1425" s="37"/>
      <c r="P1425" s="37"/>
      <c r="Q1425" s="37"/>
      <c r="R1425" s="37"/>
      <c r="S1425" s="37"/>
      <c r="T1425" s="37"/>
      <c r="U1425" s="37"/>
      <c r="V1425" s="37"/>
      <c r="W1425" s="37"/>
      <c r="X1425" s="37"/>
    </row>
    <row r="1426" spans="1:24">
      <c r="A1426" s="37"/>
      <c r="B1426" s="37"/>
      <c r="C1426" s="37"/>
      <c r="D1426" s="37"/>
      <c r="E1426" s="37"/>
      <c r="F1426" s="37"/>
      <c r="G1426" s="37"/>
      <c r="H1426" s="37"/>
      <c r="I1426" s="37"/>
      <c r="J1426" s="37"/>
      <c r="K1426" s="37"/>
      <c r="L1426" s="37"/>
      <c r="M1426" s="37"/>
      <c r="N1426" s="37"/>
      <c r="O1426" s="37"/>
      <c r="P1426" s="37"/>
      <c r="Q1426" s="37"/>
      <c r="R1426" s="37"/>
      <c r="S1426" s="37"/>
      <c r="T1426" s="37"/>
      <c r="U1426" s="37"/>
      <c r="V1426" s="37"/>
      <c r="W1426" s="37"/>
      <c r="X1426" s="37"/>
    </row>
    <row r="1427" spans="1:24">
      <c r="A1427" s="37"/>
      <c r="B1427" s="37"/>
      <c r="C1427" s="37"/>
      <c r="D1427" s="37"/>
      <c r="E1427" s="37"/>
      <c r="F1427" s="37"/>
      <c r="G1427" s="37"/>
      <c r="H1427" s="37"/>
      <c r="I1427" s="37"/>
      <c r="J1427" s="37"/>
      <c r="K1427" s="37"/>
      <c r="L1427" s="37"/>
      <c r="M1427" s="37"/>
      <c r="N1427" s="37"/>
      <c r="O1427" s="37"/>
      <c r="P1427" s="37"/>
      <c r="Q1427" s="37"/>
      <c r="R1427" s="37"/>
      <c r="S1427" s="37"/>
      <c r="T1427" s="37"/>
      <c r="U1427" s="37"/>
      <c r="V1427" s="37"/>
      <c r="W1427" s="37"/>
      <c r="X1427" s="37"/>
    </row>
    <row r="1428" spans="1:24">
      <c r="A1428" s="37"/>
      <c r="B1428" s="37"/>
      <c r="C1428" s="37"/>
      <c r="D1428" s="37"/>
      <c r="E1428" s="37"/>
      <c r="F1428" s="37"/>
      <c r="G1428" s="37"/>
      <c r="H1428" s="37"/>
      <c r="I1428" s="37"/>
      <c r="J1428" s="37"/>
      <c r="K1428" s="37"/>
      <c r="L1428" s="37"/>
      <c r="M1428" s="37"/>
      <c r="N1428" s="37"/>
      <c r="O1428" s="37"/>
      <c r="P1428" s="37"/>
      <c r="Q1428" s="37"/>
      <c r="R1428" s="37"/>
      <c r="S1428" s="37"/>
      <c r="T1428" s="37"/>
      <c r="U1428" s="37"/>
      <c r="V1428" s="37"/>
      <c r="W1428" s="37"/>
      <c r="X1428" s="37"/>
    </row>
    <row r="1429" spans="1:24">
      <c r="A1429" s="37"/>
      <c r="B1429" s="37"/>
      <c r="C1429" s="37"/>
      <c r="D1429" s="37"/>
      <c r="E1429" s="37"/>
      <c r="F1429" s="37"/>
      <c r="G1429" s="37"/>
      <c r="H1429" s="37"/>
      <c r="I1429" s="37"/>
      <c r="J1429" s="37"/>
      <c r="K1429" s="37"/>
      <c r="L1429" s="37"/>
      <c r="M1429" s="37"/>
      <c r="N1429" s="37"/>
      <c r="O1429" s="37"/>
      <c r="P1429" s="37"/>
      <c r="Q1429" s="37"/>
      <c r="R1429" s="37"/>
      <c r="S1429" s="37"/>
      <c r="T1429" s="37"/>
      <c r="U1429" s="37"/>
      <c r="V1429" s="37"/>
      <c r="W1429" s="37"/>
      <c r="X1429" s="37"/>
    </row>
    <row r="1430" spans="1:24">
      <c r="A1430" s="37"/>
      <c r="B1430" s="37"/>
      <c r="C1430" s="37"/>
      <c r="D1430" s="37"/>
      <c r="E1430" s="37"/>
      <c r="F1430" s="37"/>
      <c r="G1430" s="37"/>
      <c r="H1430" s="37"/>
      <c r="I1430" s="37"/>
      <c r="J1430" s="37"/>
      <c r="K1430" s="37"/>
      <c r="L1430" s="37"/>
      <c r="M1430" s="37"/>
      <c r="N1430" s="37"/>
      <c r="O1430" s="37"/>
      <c r="P1430" s="37"/>
      <c r="Q1430" s="37"/>
      <c r="R1430" s="37"/>
      <c r="S1430" s="37"/>
      <c r="T1430" s="37"/>
      <c r="U1430" s="37"/>
      <c r="V1430" s="37"/>
      <c r="W1430" s="37"/>
      <c r="X1430" s="37"/>
    </row>
    <row r="1431" spans="1:24">
      <c r="A1431" s="37"/>
      <c r="B1431" s="37"/>
      <c r="C1431" s="37"/>
      <c r="D1431" s="37"/>
      <c r="E1431" s="37"/>
      <c r="F1431" s="37"/>
      <c r="G1431" s="37"/>
      <c r="H1431" s="37"/>
      <c r="I1431" s="37"/>
      <c r="J1431" s="37"/>
      <c r="K1431" s="37"/>
      <c r="L1431" s="37"/>
      <c r="M1431" s="37"/>
      <c r="N1431" s="37"/>
      <c r="O1431" s="37"/>
      <c r="P1431" s="37"/>
      <c r="Q1431" s="37"/>
      <c r="R1431" s="37"/>
      <c r="S1431" s="37"/>
      <c r="T1431" s="37"/>
      <c r="U1431" s="37"/>
      <c r="V1431" s="37"/>
      <c r="W1431" s="37"/>
      <c r="X1431" s="37"/>
    </row>
    <row r="1432" spans="1:24">
      <c r="A1432" s="37"/>
      <c r="B1432" s="37"/>
      <c r="C1432" s="37"/>
      <c r="D1432" s="37"/>
      <c r="E1432" s="37"/>
      <c r="F1432" s="37"/>
      <c r="G1432" s="37"/>
      <c r="H1432" s="37"/>
      <c r="I1432" s="37"/>
      <c r="J1432" s="37"/>
      <c r="K1432" s="37"/>
      <c r="L1432" s="37"/>
      <c r="M1432" s="37"/>
      <c r="N1432" s="37"/>
      <c r="O1432" s="37"/>
      <c r="P1432" s="37"/>
      <c r="Q1432" s="37"/>
      <c r="R1432" s="37"/>
      <c r="S1432" s="37"/>
      <c r="T1432" s="37"/>
      <c r="U1432" s="37"/>
      <c r="V1432" s="37"/>
      <c r="W1432" s="37"/>
      <c r="X1432" s="37"/>
    </row>
    <row r="1433" spans="1:24">
      <c r="A1433" s="37"/>
      <c r="B1433" s="37"/>
      <c r="C1433" s="37"/>
      <c r="D1433" s="37"/>
      <c r="E1433" s="37"/>
      <c r="F1433" s="37"/>
      <c r="G1433" s="37"/>
      <c r="H1433" s="37"/>
      <c r="I1433" s="37"/>
      <c r="J1433" s="37"/>
      <c r="K1433" s="37"/>
      <c r="L1433" s="37"/>
      <c r="M1433" s="37"/>
      <c r="N1433" s="37"/>
      <c r="O1433" s="37"/>
      <c r="P1433" s="37"/>
      <c r="Q1433" s="37"/>
      <c r="R1433" s="37"/>
      <c r="S1433" s="37"/>
      <c r="T1433" s="37"/>
      <c r="U1433" s="37"/>
      <c r="V1433" s="37"/>
      <c r="W1433" s="37"/>
      <c r="X1433" s="37"/>
    </row>
    <row r="1434" spans="1:24">
      <c r="A1434" s="37"/>
      <c r="B1434" s="37"/>
      <c r="C1434" s="37"/>
      <c r="D1434" s="37"/>
      <c r="E1434" s="37"/>
      <c r="F1434" s="37"/>
      <c r="G1434" s="37"/>
      <c r="H1434" s="37"/>
      <c r="I1434" s="37"/>
      <c r="J1434" s="37"/>
      <c r="K1434" s="37"/>
      <c r="L1434" s="37"/>
      <c r="M1434" s="37"/>
      <c r="N1434" s="37"/>
      <c r="O1434" s="37"/>
      <c r="P1434" s="37"/>
      <c r="Q1434" s="37"/>
      <c r="R1434" s="37"/>
      <c r="S1434" s="37"/>
      <c r="T1434" s="37"/>
      <c r="U1434" s="37"/>
      <c r="V1434" s="37"/>
      <c r="W1434" s="37"/>
      <c r="X1434" s="37"/>
    </row>
    <row r="1435" spans="1:24">
      <c r="A1435" s="37"/>
      <c r="B1435" s="37"/>
      <c r="C1435" s="37"/>
      <c r="D1435" s="37"/>
      <c r="E1435" s="37"/>
      <c r="F1435" s="37"/>
      <c r="G1435" s="37"/>
      <c r="H1435" s="37"/>
      <c r="I1435" s="37"/>
      <c r="J1435" s="37"/>
      <c r="K1435" s="37"/>
      <c r="L1435" s="37"/>
      <c r="M1435" s="37"/>
      <c r="N1435" s="37"/>
      <c r="O1435" s="37"/>
      <c r="P1435" s="37"/>
      <c r="Q1435" s="37"/>
      <c r="R1435" s="37"/>
      <c r="S1435" s="37"/>
      <c r="T1435" s="37"/>
      <c r="U1435" s="37"/>
      <c r="V1435" s="37"/>
      <c r="W1435" s="37"/>
      <c r="X1435" s="37"/>
    </row>
    <row r="1436" spans="1:24">
      <c r="A1436" s="37"/>
      <c r="B1436" s="37"/>
      <c r="C1436" s="37"/>
      <c r="D1436" s="37"/>
      <c r="E1436" s="37"/>
      <c r="F1436" s="37"/>
      <c r="G1436" s="37"/>
      <c r="H1436" s="37"/>
      <c r="I1436" s="37"/>
      <c r="J1436" s="37"/>
      <c r="K1436" s="37"/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7"/>
    </row>
    <row r="1437" spans="1:24">
      <c r="A1437" s="37"/>
      <c r="B1437" s="37"/>
      <c r="C1437" s="37"/>
      <c r="D1437" s="37"/>
      <c r="E1437" s="37"/>
      <c r="F1437" s="37"/>
      <c r="G1437" s="37"/>
      <c r="H1437" s="37"/>
      <c r="I1437" s="37"/>
      <c r="J1437" s="37"/>
      <c r="K1437" s="37"/>
      <c r="L1437" s="37"/>
      <c r="M1437" s="37"/>
      <c r="N1437" s="37"/>
      <c r="O1437" s="37"/>
      <c r="P1437" s="37"/>
      <c r="Q1437" s="37"/>
      <c r="R1437" s="37"/>
      <c r="S1437" s="37"/>
      <c r="T1437" s="37"/>
      <c r="U1437" s="37"/>
      <c r="V1437" s="37"/>
      <c r="W1437" s="37"/>
      <c r="X1437" s="37"/>
    </row>
    <row r="1438" spans="1:24">
      <c r="A1438" s="37"/>
      <c r="B1438" s="37"/>
      <c r="C1438" s="37"/>
      <c r="D1438" s="37"/>
      <c r="E1438" s="37"/>
      <c r="F1438" s="37"/>
      <c r="G1438" s="37"/>
      <c r="H1438" s="37"/>
      <c r="I1438" s="37"/>
      <c r="J1438" s="37"/>
      <c r="K1438" s="37"/>
      <c r="L1438" s="37"/>
      <c r="M1438" s="37"/>
      <c r="N1438" s="37"/>
      <c r="O1438" s="37"/>
      <c r="P1438" s="37"/>
      <c r="Q1438" s="37"/>
      <c r="R1438" s="37"/>
      <c r="S1438" s="37"/>
      <c r="T1438" s="37"/>
      <c r="U1438" s="37"/>
      <c r="V1438" s="37"/>
      <c r="W1438" s="37"/>
      <c r="X1438" s="37"/>
    </row>
    <row r="1439" spans="1:24">
      <c r="A1439" s="37"/>
      <c r="B1439" s="37"/>
      <c r="C1439" s="37"/>
      <c r="D1439" s="37"/>
      <c r="E1439" s="37"/>
      <c r="F1439" s="37"/>
      <c r="G1439" s="37"/>
      <c r="H1439" s="37"/>
      <c r="I1439" s="37"/>
      <c r="J1439" s="37"/>
      <c r="K1439" s="37"/>
      <c r="L1439" s="37"/>
      <c r="M1439" s="37"/>
      <c r="N1439" s="37"/>
      <c r="O1439" s="37"/>
      <c r="P1439" s="37"/>
      <c r="Q1439" s="37"/>
      <c r="R1439" s="37"/>
      <c r="S1439" s="37"/>
      <c r="T1439" s="37"/>
      <c r="U1439" s="37"/>
      <c r="V1439" s="37"/>
      <c r="W1439" s="37"/>
      <c r="X1439" s="37"/>
    </row>
    <row r="1440" spans="1:24">
      <c r="A1440" s="37"/>
      <c r="B1440" s="37"/>
      <c r="C1440" s="37"/>
      <c r="D1440" s="37"/>
      <c r="E1440" s="37"/>
      <c r="F1440" s="37"/>
      <c r="G1440" s="37"/>
      <c r="H1440" s="37"/>
      <c r="I1440" s="37"/>
      <c r="J1440" s="37"/>
      <c r="K1440" s="37"/>
      <c r="L1440" s="37"/>
      <c r="M1440" s="37"/>
      <c r="N1440" s="37"/>
      <c r="O1440" s="37"/>
      <c r="P1440" s="37"/>
      <c r="Q1440" s="37"/>
      <c r="R1440" s="37"/>
      <c r="S1440" s="37"/>
      <c r="T1440" s="37"/>
      <c r="U1440" s="37"/>
      <c r="V1440" s="37"/>
      <c r="W1440" s="37"/>
      <c r="X1440" s="37"/>
    </row>
    <row r="1441" spans="1:24">
      <c r="A1441" s="37"/>
      <c r="B1441" s="37"/>
      <c r="C1441" s="37"/>
      <c r="D1441" s="37"/>
      <c r="E1441" s="37"/>
      <c r="F1441" s="37"/>
      <c r="G1441" s="37"/>
      <c r="H1441" s="37"/>
      <c r="I1441" s="37"/>
      <c r="J1441" s="37"/>
      <c r="K1441" s="37"/>
      <c r="L1441" s="37"/>
      <c r="M1441" s="37"/>
      <c r="N1441" s="37"/>
      <c r="O1441" s="37"/>
      <c r="P1441" s="37"/>
      <c r="Q1441" s="37"/>
      <c r="R1441" s="37"/>
      <c r="S1441" s="37"/>
      <c r="T1441" s="37"/>
      <c r="U1441" s="37"/>
      <c r="V1441" s="37"/>
      <c r="W1441" s="37"/>
      <c r="X1441" s="37"/>
    </row>
    <row r="1442" spans="1:24">
      <c r="A1442" s="37"/>
      <c r="B1442" s="37"/>
      <c r="C1442" s="37"/>
      <c r="D1442" s="37"/>
      <c r="E1442" s="37"/>
      <c r="F1442" s="37"/>
      <c r="G1442" s="37"/>
      <c r="H1442" s="37"/>
      <c r="I1442" s="37"/>
      <c r="J1442" s="37"/>
      <c r="K1442" s="37"/>
      <c r="L1442" s="37"/>
      <c r="M1442" s="37"/>
      <c r="N1442" s="37"/>
      <c r="O1442" s="37"/>
      <c r="P1442" s="37"/>
      <c r="Q1442" s="37"/>
      <c r="R1442" s="37"/>
      <c r="S1442" s="37"/>
      <c r="T1442" s="37"/>
      <c r="U1442" s="37"/>
      <c r="V1442" s="37"/>
      <c r="W1442" s="37"/>
      <c r="X1442" s="37"/>
    </row>
    <row r="1443" spans="1:24">
      <c r="A1443" s="37"/>
      <c r="B1443" s="37"/>
      <c r="C1443" s="37"/>
      <c r="D1443" s="37"/>
      <c r="E1443" s="37"/>
      <c r="F1443" s="37"/>
      <c r="G1443" s="37"/>
      <c r="H1443" s="37"/>
      <c r="I1443" s="37"/>
      <c r="J1443" s="37"/>
      <c r="K1443" s="37"/>
      <c r="L1443" s="37"/>
      <c r="M1443" s="37"/>
      <c r="N1443" s="37"/>
      <c r="O1443" s="37"/>
      <c r="P1443" s="37"/>
      <c r="Q1443" s="37"/>
      <c r="R1443" s="37"/>
      <c r="S1443" s="37"/>
      <c r="T1443" s="37"/>
      <c r="U1443" s="37"/>
      <c r="V1443" s="37"/>
      <c r="W1443" s="37"/>
      <c r="X1443" s="37"/>
    </row>
    <row r="1444" spans="1:24">
      <c r="A1444" s="37"/>
      <c r="B1444" s="37"/>
      <c r="C1444" s="37"/>
      <c r="D1444" s="37"/>
      <c r="E1444" s="37"/>
      <c r="F1444" s="37"/>
      <c r="G1444" s="37"/>
      <c r="H1444" s="37"/>
      <c r="I1444" s="37"/>
      <c r="J1444" s="37"/>
      <c r="K1444" s="37"/>
      <c r="L1444" s="37"/>
      <c r="M1444" s="37"/>
      <c r="N1444" s="37"/>
      <c r="O1444" s="37"/>
      <c r="P1444" s="37"/>
      <c r="Q1444" s="37"/>
      <c r="R1444" s="37"/>
      <c r="S1444" s="37"/>
      <c r="T1444" s="37"/>
      <c r="U1444" s="37"/>
      <c r="V1444" s="37"/>
      <c r="W1444" s="37"/>
      <c r="X1444" s="37"/>
    </row>
    <row r="1445" spans="1:24">
      <c r="A1445" s="37"/>
      <c r="B1445" s="37"/>
      <c r="C1445" s="37"/>
      <c r="D1445" s="37"/>
      <c r="E1445" s="37"/>
      <c r="F1445" s="37"/>
      <c r="G1445" s="37"/>
      <c r="H1445" s="37"/>
      <c r="I1445" s="37"/>
      <c r="J1445" s="37"/>
      <c r="K1445" s="37"/>
      <c r="L1445" s="37"/>
      <c r="M1445" s="37"/>
      <c r="N1445" s="37"/>
      <c r="O1445" s="37"/>
      <c r="P1445" s="37"/>
      <c r="Q1445" s="37"/>
      <c r="R1445" s="37"/>
      <c r="S1445" s="37"/>
      <c r="T1445" s="37"/>
      <c r="U1445" s="37"/>
      <c r="V1445" s="37"/>
      <c r="W1445" s="37"/>
      <c r="X1445" s="37"/>
    </row>
    <row r="1446" spans="1:24">
      <c r="A1446" s="37"/>
      <c r="B1446" s="37"/>
      <c r="C1446" s="37"/>
      <c r="D1446" s="37"/>
      <c r="E1446" s="37"/>
      <c r="F1446" s="37"/>
      <c r="G1446" s="37"/>
      <c r="H1446" s="37"/>
      <c r="I1446" s="37"/>
      <c r="J1446" s="37"/>
      <c r="K1446" s="37"/>
      <c r="L1446" s="37"/>
      <c r="M1446" s="37"/>
      <c r="N1446" s="37"/>
      <c r="O1446" s="37"/>
      <c r="P1446" s="37"/>
      <c r="Q1446" s="37"/>
      <c r="R1446" s="37"/>
      <c r="S1446" s="37"/>
      <c r="T1446" s="37"/>
      <c r="U1446" s="37"/>
      <c r="V1446" s="37"/>
      <c r="W1446" s="37"/>
      <c r="X1446" s="37"/>
    </row>
    <row r="1447" spans="1:24">
      <c r="A1447" s="37"/>
      <c r="B1447" s="37"/>
      <c r="C1447" s="37"/>
      <c r="D1447" s="37"/>
      <c r="E1447" s="37"/>
      <c r="F1447" s="37"/>
      <c r="G1447" s="37"/>
      <c r="H1447" s="37"/>
      <c r="I1447" s="37"/>
      <c r="J1447" s="37"/>
      <c r="K1447" s="37"/>
      <c r="L1447" s="37"/>
      <c r="M1447" s="37"/>
      <c r="N1447" s="37"/>
      <c r="O1447" s="37"/>
      <c r="P1447" s="37"/>
      <c r="Q1447" s="37"/>
      <c r="R1447" s="37"/>
      <c r="S1447" s="37"/>
      <c r="T1447" s="37"/>
      <c r="U1447" s="37"/>
      <c r="V1447" s="37"/>
      <c r="W1447" s="37"/>
      <c r="X1447" s="37"/>
    </row>
    <row r="1448" spans="1:24">
      <c r="A1448" s="37"/>
      <c r="B1448" s="37"/>
      <c r="C1448" s="37"/>
      <c r="D1448" s="37"/>
      <c r="E1448" s="37"/>
      <c r="F1448" s="37"/>
      <c r="G1448" s="37"/>
      <c r="H1448" s="37"/>
      <c r="I1448" s="37"/>
      <c r="J1448" s="37"/>
      <c r="K1448" s="37"/>
      <c r="L1448" s="37"/>
      <c r="M1448" s="37"/>
      <c r="N1448" s="37"/>
      <c r="O1448" s="37"/>
      <c r="P1448" s="37"/>
      <c r="Q1448" s="37"/>
      <c r="R1448" s="37"/>
      <c r="S1448" s="37"/>
      <c r="T1448" s="37"/>
      <c r="U1448" s="37"/>
      <c r="V1448" s="37"/>
      <c r="W1448" s="37"/>
      <c r="X1448" s="37"/>
    </row>
    <row r="1449" spans="1:24">
      <c r="A1449" s="37"/>
      <c r="B1449" s="37"/>
      <c r="C1449" s="37"/>
      <c r="D1449" s="37"/>
      <c r="E1449" s="37"/>
      <c r="F1449" s="37"/>
      <c r="G1449" s="37"/>
      <c r="H1449" s="37"/>
      <c r="I1449" s="37"/>
      <c r="J1449" s="37"/>
      <c r="K1449" s="37"/>
      <c r="L1449" s="37"/>
      <c r="M1449" s="37"/>
      <c r="N1449" s="37"/>
      <c r="O1449" s="37"/>
      <c r="P1449" s="37"/>
      <c r="Q1449" s="37"/>
      <c r="R1449" s="37"/>
      <c r="S1449" s="37"/>
      <c r="T1449" s="37"/>
      <c r="U1449" s="37"/>
      <c r="V1449" s="37"/>
      <c r="W1449" s="37"/>
      <c r="X1449" s="37"/>
    </row>
    <row r="1450" spans="1:24">
      <c r="A1450" s="37"/>
      <c r="B1450" s="37"/>
      <c r="C1450" s="37"/>
      <c r="D1450" s="37"/>
      <c r="E1450" s="37"/>
      <c r="F1450" s="37"/>
      <c r="G1450" s="37"/>
      <c r="H1450" s="37"/>
      <c r="I1450" s="37"/>
      <c r="J1450" s="37"/>
      <c r="K1450" s="37"/>
      <c r="L1450" s="37"/>
      <c r="M1450" s="37"/>
      <c r="N1450" s="37"/>
      <c r="O1450" s="37"/>
      <c r="P1450" s="37"/>
      <c r="Q1450" s="37"/>
      <c r="R1450" s="37"/>
      <c r="S1450" s="37"/>
      <c r="T1450" s="37"/>
      <c r="U1450" s="37"/>
      <c r="V1450" s="37"/>
      <c r="W1450" s="37"/>
      <c r="X1450" s="37"/>
    </row>
    <row r="1451" spans="1:24">
      <c r="A1451" s="37"/>
      <c r="B1451" s="37"/>
      <c r="C1451" s="37"/>
      <c r="D1451" s="37"/>
      <c r="E1451" s="37"/>
      <c r="F1451" s="37"/>
      <c r="G1451" s="37"/>
      <c r="H1451" s="37"/>
      <c r="I1451" s="37"/>
      <c r="J1451" s="37"/>
      <c r="K1451" s="37"/>
      <c r="L1451" s="37"/>
      <c r="M1451" s="37"/>
      <c r="N1451" s="37"/>
      <c r="O1451" s="37"/>
      <c r="P1451" s="37"/>
      <c r="Q1451" s="37"/>
      <c r="R1451" s="37"/>
      <c r="S1451" s="37"/>
      <c r="T1451" s="37"/>
      <c r="U1451" s="37"/>
      <c r="V1451" s="37"/>
      <c r="W1451" s="37"/>
      <c r="X1451" s="37"/>
    </row>
    <row r="1452" spans="1:24">
      <c r="A1452" s="37"/>
      <c r="B1452" s="37"/>
      <c r="C1452" s="37"/>
      <c r="D1452" s="37"/>
      <c r="E1452" s="37"/>
      <c r="F1452" s="37"/>
      <c r="G1452" s="37"/>
      <c r="H1452" s="37"/>
      <c r="I1452" s="37"/>
      <c r="J1452" s="37"/>
      <c r="K1452" s="37"/>
      <c r="L1452" s="37"/>
      <c r="M1452" s="37"/>
      <c r="N1452" s="37"/>
      <c r="O1452" s="37"/>
      <c r="P1452" s="37"/>
      <c r="Q1452" s="37"/>
      <c r="R1452" s="37"/>
      <c r="S1452" s="37"/>
      <c r="T1452" s="37"/>
      <c r="U1452" s="37"/>
      <c r="V1452" s="37"/>
      <c r="W1452" s="37"/>
      <c r="X1452" s="37"/>
    </row>
    <row r="1453" spans="1:24">
      <c r="A1453" s="37"/>
      <c r="B1453" s="37"/>
      <c r="C1453" s="37"/>
      <c r="D1453" s="37"/>
      <c r="E1453" s="37"/>
      <c r="F1453" s="37"/>
      <c r="G1453" s="37"/>
      <c r="H1453" s="37"/>
      <c r="I1453" s="37"/>
      <c r="J1453" s="37"/>
      <c r="K1453" s="37"/>
      <c r="L1453" s="37"/>
      <c r="M1453" s="37"/>
      <c r="N1453" s="37"/>
      <c r="O1453" s="37"/>
      <c r="P1453" s="37"/>
      <c r="Q1453" s="37"/>
      <c r="R1453" s="37"/>
      <c r="S1453" s="37"/>
      <c r="T1453" s="37"/>
      <c r="U1453" s="37"/>
      <c r="V1453" s="37"/>
      <c r="W1453" s="37"/>
      <c r="X1453" s="37"/>
    </row>
    <row r="1454" spans="1:24">
      <c r="A1454" s="37"/>
      <c r="B1454" s="37"/>
      <c r="C1454" s="37"/>
      <c r="D1454" s="37"/>
      <c r="E1454" s="37"/>
      <c r="F1454" s="37"/>
      <c r="G1454" s="37"/>
      <c r="H1454" s="37"/>
      <c r="I1454" s="37"/>
      <c r="J1454" s="37"/>
      <c r="K1454" s="37"/>
      <c r="L1454" s="37"/>
      <c r="M1454" s="37"/>
      <c r="N1454" s="37"/>
      <c r="O1454" s="37"/>
      <c r="P1454" s="37"/>
      <c r="Q1454" s="37"/>
      <c r="R1454" s="37"/>
      <c r="S1454" s="37"/>
      <c r="T1454" s="37"/>
      <c r="U1454" s="37"/>
      <c r="V1454" s="37"/>
      <c r="W1454" s="37"/>
      <c r="X1454" s="37"/>
    </row>
    <row r="1455" spans="1:24">
      <c r="A1455" s="37"/>
      <c r="B1455" s="37"/>
      <c r="C1455" s="37"/>
      <c r="D1455" s="37"/>
      <c r="E1455" s="37"/>
      <c r="F1455" s="37"/>
      <c r="G1455" s="37"/>
      <c r="H1455" s="37"/>
      <c r="I1455" s="37"/>
      <c r="J1455" s="37"/>
      <c r="K1455" s="37"/>
      <c r="L1455" s="37"/>
      <c r="M1455" s="37"/>
      <c r="N1455" s="37"/>
      <c r="O1455" s="37"/>
      <c r="P1455" s="37"/>
      <c r="Q1455" s="37"/>
      <c r="R1455" s="37"/>
      <c r="S1455" s="37"/>
      <c r="T1455" s="37"/>
      <c r="U1455" s="37"/>
      <c r="V1455" s="37"/>
      <c r="W1455" s="37"/>
      <c r="X1455" s="37"/>
    </row>
    <row r="1456" spans="1:24">
      <c r="A1456" s="37"/>
      <c r="B1456" s="37"/>
      <c r="C1456" s="37"/>
      <c r="D1456" s="37"/>
      <c r="E1456" s="37"/>
      <c r="F1456" s="37"/>
      <c r="G1456" s="37"/>
      <c r="H1456" s="37"/>
      <c r="I1456" s="37"/>
      <c r="J1456" s="37"/>
      <c r="K1456" s="37"/>
      <c r="L1456" s="37"/>
      <c r="M1456" s="37"/>
      <c r="N1456" s="37"/>
      <c r="O1456" s="37"/>
      <c r="P1456" s="37"/>
      <c r="Q1456" s="37"/>
      <c r="R1456" s="37"/>
      <c r="S1456" s="37"/>
      <c r="T1456" s="37"/>
      <c r="U1456" s="37"/>
      <c r="V1456" s="37"/>
      <c r="W1456" s="37"/>
      <c r="X1456" s="37"/>
    </row>
    <row r="1457" spans="1:24">
      <c r="A1457" s="37"/>
      <c r="B1457" s="37"/>
      <c r="C1457" s="37"/>
      <c r="D1457" s="37"/>
      <c r="E1457" s="37"/>
      <c r="F1457" s="37"/>
      <c r="G1457" s="37"/>
      <c r="H1457" s="37"/>
      <c r="I1457" s="37"/>
      <c r="J1457" s="37"/>
      <c r="K1457" s="37"/>
      <c r="L1457" s="37"/>
      <c r="M1457" s="37"/>
      <c r="N1457" s="37"/>
      <c r="O1457" s="37"/>
      <c r="P1457" s="37"/>
      <c r="Q1457" s="37"/>
      <c r="R1457" s="37"/>
      <c r="S1457" s="37"/>
      <c r="T1457" s="37"/>
      <c r="U1457" s="37"/>
      <c r="V1457" s="37"/>
      <c r="W1457" s="37"/>
      <c r="X1457" s="37"/>
    </row>
    <row r="1458" spans="1:24">
      <c r="A1458" s="37"/>
      <c r="B1458" s="37"/>
      <c r="C1458" s="37"/>
      <c r="D1458" s="37"/>
      <c r="E1458" s="37"/>
      <c r="F1458" s="37"/>
      <c r="G1458" s="37"/>
      <c r="H1458" s="37"/>
      <c r="I1458" s="37"/>
      <c r="J1458" s="37"/>
      <c r="K1458" s="37"/>
      <c r="L1458" s="37"/>
      <c r="M1458" s="37"/>
      <c r="N1458" s="37"/>
      <c r="O1458" s="37"/>
      <c r="P1458" s="37"/>
      <c r="Q1458" s="37"/>
      <c r="R1458" s="37"/>
      <c r="S1458" s="37"/>
      <c r="T1458" s="37"/>
      <c r="U1458" s="37"/>
      <c r="V1458" s="37"/>
      <c r="W1458" s="37"/>
      <c r="X1458" s="37"/>
    </row>
    <row r="1459" spans="1:24">
      <c r="A1459" s="37"/>
      <c r="B1459" s="37"/>
      <c r="C1459" s="37"/>
      <c r="D1459" s="37"/>
      <c r="E1459" s="37"/>
      <c r="F1459" s="37"/>
      <c r="G1459" s="37"/>
      <c r="H1459" s="37"/>
      <c r="I1459" s="37"/>
      <c r="J1459" s="37"/>
      <c r="K1459" s="37"/>
      <c r="L1459" s="37"/>
      <c r="M1459" s="37"/>
      <c r="N1459" s="37"/>
      <c r="O1459" s="37"/>
      <c r="P1459" s="37"/>
      <c r="Q1459" s="37"/>
      <c r="R1459" s="37"/>
      <c r="S1459" s="37"/>
      <c r="T1459" s="37"/>
      <c r="U1459" s="37"/>
      <c r="V1459" s="37"/>
      <c r="W1459" s="37"/>
      <c r="X1459" s="37"/>
    </row>
    <row r="1460" spans="1:24">
      <c r="A1460" s="37"/>
      <c r="B1460" s="37"/>
      <c r="C1460" s="37"/>
      <c r="D1460" s="37"/>
      <c r="E1460" s="37"/>
      <c r="F1460" s="37"/>
      <c r="G1460" s="37"/>
      <c r="H1460" s="37"/>
      <c r="I1460" s="37"/>
      <c r="J1460" s="37"/>
      <c r="K1460" s="37"/>
      <c r="L1460" s="37"/>
      <c r="M1460" s="37"/>
      <c r="N1460" s="37"/>
      <c r="O1460" s="37"/>
      <c r="P1460" s="37"/>
      <c r="Q1460" s="37"/>
      <c r="R1460" s="37"/>
      <c r="S1460" s="37"/>
      <c r="T1460" s="37"/>
      <c r="U1460" s="37"/>
      <c r="V1460" s="37"/>
      <c r="W1460" s="37"/>
      <c r="X1460" s="37"/>
    </row>
    <row r="1461" spans="1:24">
      <c r="A1461" s="37"/>
      <c r="B1461" s="37"/>
      <c r="C1461" s="37"/>
      <c r="D1461" s="37"/>
      <c r="E1461" s="37"/>
      <c r="F1461" s="37"/>
      <c r="G1461" s="37"/>
      <c r="H1461" s="37"/>
      <c r="I1461" s="37"/>
      <c r="J1461" s="37"/>
      <c r="K1461" s="37"/>
      <c r="L1461" s="37"/>
      <c r="M1461" s="37"/>
      <c r="N1461" s="37"/>
      <c r="O1461" s="37"/>
      <c r="P1461" s="37"/>
      <c r="Q1461" s="37"/>
      <c r="R1461" s="37"/>
      <c r="S1461" s="37"/>
      <c r="T1461" s="37"/>
      <c r="U1461" s="37"/>
      <c r="V1461" s="37"/>
      <c r="W1461" s="37"/>
      <c r="X1461" s="37"/>
    </row>
    <row r="1462" spans="1:24">
      <c r="A1462" s="37"/>
      <c r="B1462" s="37"/>
      <c r="C1462" s="37"/>
      <c r="D1462" s="37"/>
      <c r="E1462" s="37"/>
      <c r="F1462" s="37"/>
      <c r="G1462" s="37"/>
      <c r="H1462" s="37"/>
      <c r="I1462" s="37"/>
      <c r="J1462" s="37"/>
      <c r="K1462" s="37"/>
      <c r="L1462" s="37"/>
      <c r="M1462" s="37"/>
      <c r="N1462" s="37"/>
      <c r="O1462" s="37"/>
      <c r="P1462" s="37"/>
      <c r="Q1462" s="37"/>
      <c r="R1462" s="37"/>
      <c r="S1462" s="37"/>
      <c r="T1462" s="37"/>
      <c r="U1462" s="37"/>
      <c r="V1462" s="37"/>
      <c r="W1462" s="37"/>
      <c r="X1462" s="37"/>
    </row>
    <row r="1463" spans="1:24">
      <c r="A1463" s="37"/>
      <c r="B1463" s="37"/>
      <c r="C1463" s="37"/>
      <c r="D1463" s="37"/>
      <c r="E1463" s="37"/>
      <c r="F1463" s="37"/>
      <c r="G1463" s="37"/>
      <c r="H1463" s="37"/>
      <c r="I1463" s="37"/>
      <c r="J1463" s="37"/>
      <c r="K1463" s="37"/>
      <c r="L1463" s="37"/>
      <c r="M1463" s="37"/>
      <c r="N1463" s="37"/>
      <c r="O1463" s="37"/>
      <c r="P1463" s="37"/>
      <c r="Q1463" s="37"/>
      <c r="R1463" s="37"/>
      <c r="S1463" s="37"/>
      <c r="T1463" s="37"/>
      <c r="U1463" s="37"/>
      <c r="V1463" s="37"/>
      <c r="W1463" s="37"/>
      <c r="X1463" s="37"/>
    </row>
    <row r="1464" spans="1:24">
      <c r="A1464" s="37"/>
      <c r="B1464" s="37"/>
      <c r="C1464" s="37"/>
      <c r="D1464" s="37"/>
      <c r="E1464" s="37"/>
      <c r="F1464" s="37"/>
      <c r="G1464" s="37"/>
      <c r="H1464" s="37"/>
      <c r="I1464" s="37"/>
      <c r="J1464" s="37"/>
      <c r="K1464" s="37"/>
      <c r="L1464" s="37"/>
      <c r="M1464" s="37"/>
      <c r="N1464" s="37"/>
      <c r="O1464" s="37"/>
      <c r="P1464" s="37"/>
      <c r="Q1464" s="37"/>
      <c r="R1464" s="37"/>
      <c r="S1464" s="37"/>
      <c r="T1464" s="37"/>
      <c r="U1464" s="37"/>
      <c r="V1464" s="37"/>
      <c r="W1464" s="37"/>
      <c r="X1464" s="37"/>
    </row>
    <row r="1465" spans="1:24">
      <c r="A1465" s="37"/>
      <c r="B1465" s="37"/>
      <c r="C1465" s="37"/>
      <c r="D1465" s="37"/>
      <c r="E1465" s="37"/>
      <c r="F1465" s="37"/>
      <c r="G1465" s="37"/>
      <c r="H1465" s="37"/>
      <c r="I1465" s="37"/>
      <c r="J1465" s="37"/>
      <c r="K1465" s="37"/>
      <c r="L1465" s="37"/>
      <c r="M1465" s="37"/>
      <c r="N1465" s="37"/>
      <c r="O1465" s="37"/>
      <c r="P1465" s="37"/>
      <c r="Q1465" s="37"/>
      <c r="R1465" s="37"/>
      <c r="S1465" s="37"/>
      <c r="T1465" s="37"/>
      <c r="U1465" s="37"/>
      <c r="V1465" s="37"/>
      <c r="W1465" s="37"/>
      <c r="X1465" s="37"/>
    </row>
    <row r="1466" spans="1:24">
      <c r="A1466" s="37"/>
      <c r="B1466" s="37"/>
      <c r="C1466" s="37"/>
      <c r="D1466" s="37"/>
      <c r="E1466" s="37"/>
      <c r="F1466" s="37"/>
      <c r="G1466" s="37"/>
      <c r="H1466" s="37"/>
      <c r="I1466" s="37"/>
      <c r="J1466" s="37"/>
      <c r="K1466" s="37"/>
      <c r="L1466" s="37"/>
      <c r="M1466" s="37"/>
      <c r="N1466" s="37"/>
      <c r="O1466" s="37"/>
      <c r="P1466" s="37"/>
      <c r="Q1466" s="37"/>
      <c r="R1466" s="37"/>
      <c r="S1466" s="37"/>
      <c r="T1466" s="37"/>
      <c r="U1466" s="37"/>
      <c r="V1466" s="37"/>
      <c r="W1466" s="37"/>
      <c r="X1466" s="37"/>
    </row>
    <row r="1467" spans="1:24">
      <c r="A1467" s="37"/>
      <c r="B1467" s="37"/>
      <c r="C1467" s="37"/>
      <c r="D1467" s="37"/>
      <c r="E1467" s="37"/>
      <c r="F1467" s="37"/>
      <c r="G1467" s="37"/>
      <c r="H1467" s="37"/>
      <c r="I1467" s="37"/>
      <c r="J1467" s="37"/>
      <c r="K1467" s="37"/>
      <c r="L1467" s="37"/>
      <c r="M1467" s="37"/>
      <c r="N1467" s="37"/>
      <c r="O1467" s="37"/>
      <c r="P1467" s="37"/>
      <c r="Q1467" s="37"/>
      <c r="R1467" s="37"/>
      <c r="S1467" s="37"/>
      <c r="T1467" s="37"/>
      <c r="U1467" s="37"/>
      <c r="V1467" s="37"/>
      <c r="W1467" s="37"/>
      <c r="X1467" s="37"/>
    </row>
    <row r="1468" spans="1:24">
      <c r="A1468" s="37"/>
      <c r="B1468" s="37"/>
      <c r="C1468" s="37"/>
      <c r="D1468" s="37"/>
      <c r="E1468" s="37"/>
      <c r="F1468" s="37"/>
      <c r="G1468" s="37"/>
      <c r="H1468" s="37"/>
      <c r="I1468" s="37"/>
      <c r="J1468" s="37"/>
      <c r="K1468" s="37"/>
      <c r="L1468" s="37"/>
      <c r="M1468" s="37"/>
      <c r="N1468" s="37"/>
      <c r="O1468" s="37"/>
      <c r="P1468" s="37"/>
      <c r="Q1468" s="37"/>
      <c r="R1468" s="37"/>
      <c r="S1468" s="37"/>
      <c r="T1468" s="37"/>
      <c r="U1468" s="37"/>
      <c r="V1468" s="37"/>
      <c r="W1468" s="37"/>
      <c r="X1468" s="37"/>
    </row>
    <row r="1469" spans="1:24">
      <c r="A1469" s="37"/>
      <c r="B1469" s="37"/>
      <c r="C1469" s="37"/>
      <c r="D1469" s="37"/>
      <c r="E1469" s="37"/>
      <c r="F1469" s="37"/>
      <c r="G1469" s="37"/>
      <c r="H1469" s="37"/>
      <c r="I1469" s="37"/>
      <c r="J1469" s="37"/>
      <c r="K1469" s="37"/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7"/>
    </row>
    <row r="1470" spans="1:24">
      <c r="A1470" s="37"/>
      <c r="B1470" s="37"/>
      <c r="C1470" s="37"/>
      <c r="D1470" s="37"/>
      <c r="E1470" s="37"/>
      <c r="F1470" s="37"/>
      <c r="G1470" s="37"/>
      <c r="H1470" s="37"/>
      <c r="I1470" s="37"/>
      <c r="J1470" s="37"/>
      <c r="K1470" s="37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7"/>
    </row>
    <row r="1471" spans="1:24">
      <c r="A1471" s="37"/>
      <c r="B1471" s="37"/>
      <c r="C1471" s="37"/>
      <c r="D1471" s="37"/>
      <c r="E1471" s="37"/>
      <c r="F1471" s="37"/>
      <c r="G1471" s="37"/>
      <c r="H1471" s="37"/>
      <c r="I1471" s="37"/>
      <c r="J1471" s="37"/>
      <c r="K1471" s="37"/>
      <c r="L1471" s="37"/>
      <c r="M1471" s="37"/>
      <c r="N1471" s="37"/>
      <c r="O1471" s="37"/>
      <c r="P1471" s="37"/>
      <c r="Q1471" s="37"/>
      <c r="R1471" s="37"/>
      <c r="S1471" s="37"/>
      <c r="T1471" s="37"/>
      <c r="U1471" s="37"/>
      <c r="V1471" s="37"/>
      <c r="W1471" s="37"/>
      <c r="X1471" s="37"/>
    </row>
    <row r="1472" spans="1:24">
      <c r="A1472" s="37"/>
      <c r="B1472" s="37"/>
      <c r="C1472" s="37"/>
      <c r="D1472" s="37"/>
      <c r="E1472" s="37"/>
      <c r="F1472" s="37"/>
      <c r="G1472" s="37"/>
      <c r="H1472" s="37"/>
      <c r="I1472" s="37"/>
      <c r="J1472" s="37"/>
      <c r="K1472" s="37"/>
      <c r="L1472" s="37"/>
      <c r="M1472" s="37"/>
      <c r="N1472" s="37"/>
      <c r="O1472" s="37"/>
      <c r="P1472" s="37"/>
      <c r="Q1472" s="37"/>
      <c r="R1472" s="37"/>
      <c r="S1472" s="37"/>
      <c r="T1472" s="37"/>
      <c r="U1472" s="37"/>
      <c r="V1472" s="37"/>
      <c r="W1472" s="37"/>
      <c r="X1472" s="37"/>
    </row>
    <row r="1473" spans="1:24">
      <c r="A1473" s="37"/>
      <c r="B1473" s="37"/>
      <c r="C1473" s="37"/>
      <c r="D1473" s="37"/>
      <c r="E1473" s="37"/>
      <c r="F1473" s="37"/>
      <c r="G1473" s="37"/>
      <c r="H1473" s="37"/>
      <c r="I1473" s="37"/>
      <c r="J1473" s="37"/>
      <c r="K1473" s="37"/>
      <c r="L1473" s="37"/>
      <c r="M1473" s="37"/>
      <c r="N1473" s="37"/>
      <c r="O1473" s="37"/>
      <c r="P1473" s="37"/>
      <c r="Q1473" s="37"/>
      <c r="R1473" s="37"/>
      <c r="S1473" s="37"/>
      <c r="T1473" s="37"/>
      <c r="U1473" s="37"/>
      <c r="V1473" s="37"/>
      <c r="W1473" s="37"/>
      <c r="X1473" s="37"/>
    </row>
    <row r="1474" spans="1:24">
      <c r="A1474" s="37"/>
      <c r="B1474" s="37"/>
      <c r="C1474" s="37"/>
      <c r="D1474" s="37"/>
      <c r="E1474" s="37"/>
      <c r="F1474" s="37"/>
      <c r="G1474" s="37"/>
      <c r="H1474" s="37"/>
      <c r="I1474" s="37"/>
      <c r="J1474" s="37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</row>
    <row r="1475" spans="1:24">
      <c r="A1475" s="37"/>
      <c r="B1475" s="37"/>
      <c r="C1475" s="37"/>
      <c r="D1475" s="37"/>
      <c r="E1475" s="37"/>
      <c r="F1475" s="37"/>
      <c r="G1475" s="37"/>
      <c r="H1475" s="37"/>
      <c r="I1475" s="37"/>
      <c r="J1475" s="37"/>
      <c r="K1475" s="37"/>
      <c r="L1475" s="37"/>
      <c r="M1475" s="37"/>
      <c r="N1475" s="37"/>
      <c r="O1475" s="37"/>
      <c r="P1475" s="37"/>
      <c r="Q1475" s="37"/>
      <c r="R1475" s="37"/>
      <c r="S1475" s="37"/>
      <c r="T1475" s="37"/>
      <c r="U1475" s="37"/>
      <c r="V1475" s="37"/>
      <c r="W1475" s="37"/>
      <c r="X1475" s="37"/>
    </row>
    <row r="1476" spans="1:24">
      <c r="A1476" s="37"/>
      <c r="B1476" s="37"/>
      <c r="C1476" s="37"/>
      <c r="D1476" s="37"/>
      <c r="E1476" s="37"/>
      <c r="F1476" s="37"/>
      <c r="G1476" s="37"/>
      <c r="H1476" s="37"/>
      <c r="I1476" s="37"/>
      <c r="J1476" s="37"/>
      <c r="K1476" s="37"/>
      <c r="L1476" s="37"/>
      <c r="M1476" s="37"/>
      <c r="N1476" s="37"/>
      <c r="O1476" s="37"/>
      <c r="P1476" s="37"/>
      <c r="Q1476" s="37"/>
      <c r="R1476" s="37"/>
      <c r="S1476" s="37"/>
      <c r="T1476" s="37"/>
      <c r="U1476" s="37"/>
      <c r="V1476" s="37"/>
      <c r="W1476" s="37"/>
      <c r="X1476" s="37"/>
    </row>
    <row r="1477" spans="1:24">
      <c r="A1477" s="37"/>
      <c r="B1477" s="37"/>
      <c r="C1477" s="37"/>
      <c r="D1477" s="37"/>
      <c r="E1477" s="37"/>
      <c r="F1477" s="37"/>
      <c r="G1477" s="37"/>
      <c r="H1477" s="37"/>
      <c r="I1477" s="37"/>
      <c r="J1477" s="37"/>
      <c r="K1477" s="37"/>
      <c r="L1477" s="37"/>
      <c r="M1477" s="37"/>
      <c r="N1477" s="37"/>
      <c r="O1477" s="37"/>
      <c r="P1477" s="37"/>
      <c r="Q1477" s="37"/>
      <c r="R1477" s="37"/>
      <c r="S1477" s="37"/>
      <c r="T1477" s="37"/>
      <c r="U1477" s="37"/>
      <c r="V1477" s="37"/>
      <c r="W1477" s="37"/>
      <c r="X1477" s="37"/>
    </row>
    <row r="1478" spans="1:24">
      <c r="A1478" s="37"/>
      <c r="B1478" s="37"/>
      <c r="C1478" s="37"/>
      <c r="D1478" s="37"/>
      <c r="E1478" s="37"/>
      <c r="F1478" s="37"/>
      <c r="G1478" s="37"/>
      <c r="H1478" s="37"/>
      <c r="I1478" s="37"/>
      <c r="J1478" s="37"/>
      <c r="K1478" s="37"/>
      <c r="L1478" s="37"/>
      <c r="M1478" s="37"/>
      <c r="N1478" s="37"/>
      <c r="O1478" s="37"/>
      <c r="P1478" s="37"/>
      <c r="Q1478" s="37"/>
      <c r="R1478" s="37"/>
      <c r="S1478" s="37"/>
      <c r="T1478" s="37"/>
      <c r="U1478" s="37"/>
      <c r="V1478" s="37"/>
      <c r="W1478" s="37"/>
      <c r="X1478" s="37"/>
    </row>
    <row r="1479" spans="1:24">
      <c r="A1479" s="37"/>
      <c r="B1479" s="37"/>
      <c r="C1479" s="37"/>
      <c r="D1479" s="37"/>
      <c r="E1479" s="37"/>
      <c r="F1479" s="37"/>
      <c r="G1479" s="37"/>
      <c r="H1479" s="37"/>
      <c r="I1479" s="37"/>
      <c r="J1479" s="37"/>
      <c r="K1479" s="37"/>
      <c r="L1479" s="37"/>
      <c r="M1479" s="37"/>
      <c r="N1479" s="37"/>
      <c r="O1479" s="37"/>
      <c r="P1479" s="37"/>
      <c r="Q1479" s="37"/>
      <c r="R1479" s="37"/>
      <c r="S1479" s="37"/>
      <c r="T1479" s="37"/>
      <c r="U1479" s="37"/>
      <c r="V1479" s="37"/>
      <c r="W1479" s="37"/>
      <c r="X1479" s="37"/>
    </row>
    <row r="1480" spans="1:24">
      <c r="A1480" s="37"/>
      <c r="B1480" s="37"/>
      <c r="C1480" s="37"/>
      <c r="D1480" s="37"/>
      <c r="E1480" s="37"/>
      <c r="F1480" s="37"/>
      <c r="G1480" s="37"/>
      <c r="H1480" s="37"/>
      <c r="I1480" s="37"/>
      <c r="J1480" s="37"/>
      <c r="K1480" s="37"/>
      <c r="L1480" s="37"/>
      <c r="M1480" s="37"/>
      <c r="N1480" s="37"/>
      <c r="O1480" s="37"/>
      <c r="P1480" s="37"/>
      <c r="Q1480" s="37"/>
      <c r="R1480" s="37"/>
      <c r="S1480" s="37"/>
      <c r="T1480" s="37"/>
      <c r="U1480" s="37"/>
      <c r="V1480" s="37"/>
      <c r="W1480" s="37"/>
      <c r="X1480" s="37"/>
    </row>
    <row r="1481" spans="1:24">
      <c r="A1481" s="37"/>
      <c r="B1481" s="37"/>
      <c r="C1481" s="37"/>
      <c r="D1481" s="37"/>
      <c r="E1481" s="37"/>
      <c r="F1481" s="37"/>
      <c r="G1481" s="37"/>
      <c r="H1481" s="37"/>
      <c r="I1481" s="37"/>
      <c r="J1481" s="37"/>
      <c r="K1481" s="37"/>
      <c r="L1481" s="37"/>
      <c r="M1481" s="37"/>
      <c r="N1481" s="37"/>
      <c r="O1481" s="37"/>
      <c r="P1481" s="37"/>
      <c r="Q1481" s="37"/>
      <c r="R1481" s="37"/>
      <c r="S1481" s="37"/>
      <c r="T1481" s="37"/>
      <c r="U1481" s="37"/>
      <c r="V1481" s="37"/>
      <c r="W1481" s="37"/>
      <c r="X1481" s="37"/>
    </row>
    <row r="1482" spans="1:24">
      <c r="A1482" s="37"/>
      <c r="B1482" s="37"/>
      <c r="C1482" s="37"/>
      <c r="D1482" s="37"/>
      <c r="E1482" s="37"/>
      <c r="F1482" s="37"/>
      <c r="G1482" s="37"/>
      <c r="H1482" s="37"/>
      <c r="I1482" s="37"/>
      <c r="J1482" s="37"/>
      <c r="K1482" s="37"/>
      <c r="L1482" s="37"/>
      <c r="M1482" s="37"/>
      <c r="N1482" s="37"/>
      <c r="O1482" s="37"/>
      <c r="P1482" s="37"/>
      <c r="Q1482" s="37"/>
      <c r="R1482" s="37"/>
      <c r="S1482" s="37"/>
      <c r="T1482" s="37"/>
      <c r="U1482" s="37"/>
      <c r="V1482" s="37"/>
      <c r="W1482" s="37"/>
      <c r="X1482" s="37"/>
    </row>
    <row r="1483" spans="1:24">
      <c r="A1483" s="37"/>
      <c r="B1483" s="37"/>
      <c r="C1483" s="37"/>
      <c r="D1483" s="37"/>
      <c r="E1483" s="37"/>
      <c r="F1483" s="37"/>
      <c r="G1483" s="37"/>
      <c r="H1483" s="37"/>
      <c r="I1483" s="37"/>
      <c r="J1483" s="37"/>
      <c r="K1483" s="37"/>
      <c r="L1483" s="37"/>
      <c r="M1483" s="37"/>
      <c r="N1483" s="37"/>
      <c r="O1483" s="37"/>
      <c r="P1483" s="37"/>
      <c r="Q1483" s="37"/>
      <c r="R1483" s="37"/>
      <c r="S1483" s="37"/>
      <c r="T1483" s="37"/>
      <c r="U1483" s="37"/>
      <c r="V1483" s="37"/>
      <c r="W1483" s="37"/>
      <c r="X1483" s="37"/>
    </row>
    <row r="1484" spans="1:24">
      <c r="A1484" s="37"/>
      <c r="B1484" s="37"/>
      <c r="C1484" s="37"/>
      <c r="D1484" s="37"/>
      <c r="E1484" s="37"/>
      <c r="F1484" s="37"/>
      <c r="G1484" s="37"/>
      <c r="H1484" s="37"/>
      <c r="I1484" s="37"/>
      <c r="J1484" s="37"/>
      <c r="K1484" s="37"/>
      <c r="L1484" s="37"/>
      <c r="M1484" s="37"/>
      <c r="N1484" s="37"/>
      <c r="O1484" s="37"/>
      <c r="P1484" s="37"/>
      <c r="Q1484" s="37"/>
      <c r="R1484" s="37"/>
      <c r="S1484" s="37"/>
      <c r="T1484" s="37"/>
      <c r="U1484" s="37"/>
      <c r="V1484" s="37"/>
      <c r="W1484" s="37"/>
      <c r="X1484" s="37"/>
    </row>
    <row r="1485" spans="1:24">
      <c r="A1485" s="37"/>
      <c r="B1485" s="37"/>
      <c r="C1485" s="37"/>
      <c r="D1485" s="37"/>
      <c r="E1485" s="37"/>
      <c r="F1485" s="37"/>
      <c r="G1485" s="37"/>
      <c r="H1485" s="37"/>
      <c r="I1485" s="37"/>
      <c r="J1485" s="37"/>
      <c r="K1485" s="37"/>
      <c r="L1485" s="37"/>
      <c r="M1485" s="37"/>
      <c r="N1485" s="37"/>
      <c r="O1485" s="37"/>
      <c r="P1485" s="37"/>
      <c r="Q1485" s="37"/>
      <c r="R1485" s="37"/>
      <c r="S1485" s="37"/>
      <c r="T1485" s="37"/>
      <c r="U1485" s="37"/>
      <c r="V1485" s="37"/>
      <c r="W1485" s="37"/>
      <c r="X1485" s="37"/>
    </row>
    <row r="1486" spans="1:24">
      <c r="A1486" s="37"/>
      <c r="B1486" s="37"/>
      <c r="C1486" s="37"/>
      <c r="D1486" s="37"/>
      <c r="E1486" s="37"/>
      <c r="F1486" s="37"/>
      <c r="G1486" s="37"/>
      <c r="H1486" s="37"/>
      <c r="I1486" s="37"/>
      <c r="J1486" s="37"/>
      <c r="K1486" s="37"/>
      <c r="L1486" s="37"/>
      <c r="M1486" s="37"/>
      <c r="N1486" s="37"/>
      <c r="O1486" s="37"/>
      <c r="P1486" s="37"/>
      <c r="Q1486" s="37"/>
      <c r="R1486" s="37"/>
      <c r="S1486" s="37"/>
      <c r="T1486" s="37"/>
      <c r="U1486" s="37"/>
      <c r="V1486" s="37"/>
      <c r="W1486" s="37"/>
      <c r="X1486" s="37"/>
    </row>
    <row r="1487" spans="1:24">
      <c r="A1487" s="37"/>
      <c r="B1487" s="37"/>
      <c r="C1487" s="37"/>
      <c r="D1487" s="37"/>
      <c r="E1487" s="37"/>
      <c r="F1487" s="37"/>
      <c r="G1487" s="37"/>
      <c r="H1487" s="37"/>
      <c r="I1487" s="37"/>
      <c r="J1487" s="37"/>
      <c r="K1487" s="37"/>
      <c r="L1487" s="37"/>
      <c r="M1487" s="37"/>
      <c r="N1487" s="37"/>
      <c r="O1487" s="37"/>
      <c r="P1487" s="37"/>
      <c r="Q1487" s="37"/>
      <c r="R1487" s="37"/>
      <c r="S1487" s="37"/>
      <c r="T1487" s="37"/>
      <c r="U1487" s="37"/>
      <c r="V1487" s="37"/>
      <c r="W1487" s="37"/>
      <c r="X1487" s="37"/>
    </row>
    <row r="1488" spans="1:24">
      <c r="A1488" s="37"/>
      <c r="B1488" s="37"/>
      <c r="C1488" s="37"/>
      <c r="D1488" s="37"/>
      <c r="E1488" s="37"/>
      <c r="F1488" s="37"/>
      <c r="G1488" s="37"/>
      <c r="H1488" s="37"/>
      <c r="I1488" s="37"/>
      <c r="J1488" s="37"/>
      <c r="K1488" s="37"/>
      <c r="L1488" s="37"/>
      <c r="M1488" s="37"/>
      <c r="N1488" s="37"/>
      <c r="O1488" s="37"/>
      <c r="P1488" s="37"/>
      <c r="Q1488" s="37"/>
      <c r="R1488" s="37"/>
      <c r="S1488" s="37"/>
      <c r="T1488" s="37"/>
      <c r="U1488" s="37"/>
      <c r="V1488" s="37"/>
      <c r="W1488" s="37"/>
      <c r="X1488" s="37"/>
    </row>
    <row r="1489" spans="1:24">
      <c r="A1489" s="37"/>
      <c r="B1489" s="37"/>
      <c r="C1489" s="37"/>
      <c r="D1489" s="37"/>
      <c r="E1489" s="37"/>
      <c r="F1489" s="37"/>
      <c r="G1489" s="37"/>
      <c r="H1489" s="37"/>
      <c r="I1489" s="37"/>
      <c r="J1489" s="37"/>
      <c r="K1489" s="37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</row>
    <row r="1490" spans="1:24">
      <c r="A1490" s="37"/>
      <c r="B1490" s="37"/>
      <c r="C1490" s="37"/>
      <c r="D1490" s="37"/>
      <c r="E1490" s="37"/>
      <c r="F1490" s="37"/>
      <c r="G1490" s="37"/>
      <c r="H1490" s="37"/>
      <c r="I1490" s="37"/>
      <c r="J1490" s="37"/>
      <c r="K1490" s="37"/>
      <c r="L1490" s="37"/>
      <c r="M1490" s="37"/>
      <c r="N1490" s="37"/>
      <c r="O1490" s="37"/>
      <c r="P1490" s="37"/>
      <c r="Q1490" s="37"/>
      <c r="R1490" s="37"/>
      <c r="S1490" s="37"/>
      <c r="T1490" s="37"/>
      <c r="U1490" s="37"/>
      <c r="V1490" s="37"/>
      <c r="W1490" s="37"/>
      <c r="X1490" s="37"/>
    </row>
    <row r="1491" spans="1:24">
      <c r="A1491" s="37"/>
      <c r="B1491" s="37"/>
      <c r="C1491" s="37"/>
      <c r="D1491" s="37"/>
      <c r="E1491" s="37"/>
      <c r="F1491" s="37"/>
      <c r="G1491" s="37"/>
      <c r="H1491" s="37"/>
      <c r="I1491" s="37"/>
      <c r="J1491" s="37"/>
      <c r="K1491" s="37"/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7"/>
    </row>
    <row r="1492" spans="1:24">
      <c r="A1492" s="37"/>
      <c r="B1492" s="37"/>
      <c r="C1492" s="37"/>
      <c r="D1492" s="37"/>
      <c r="E1492" s="37"/>
      <c r="F1492" s="37"/>
      <c r="G1492" s="37"/>
      <c r="H1492" s="37"/>
      <c r="I1492" s="37"/>
      <c r="J1492" s="37"/>
      <c r="K1492" s="37"/>
      <c r="L1492" s="37"/>
      <c r="M1492" s="37"/>
      <c r="N1492" s="37"/>
      <c r="O1492" s="37"/>
      <c r="P1492" s="37"/>
      <c r="Q1492" s="37"/>
      <c r="R1492" s="37"/>
      <c r="S1492" s="37"/>
      <c r="T1492" s="37"/>
      <c r="U1492" s="37"/>
      <c r="V1492" s="37"/>
      <c r="W1492" s="37"/>
      <c r="X1492" s="37"/>
    </row>
    <row r="1493" spans="1:24">
      <c r="A1493" s="37"/>
      <c r="B1493" s="37"/>
      <c r="C1493" s="37"/>
      <c r="D1493" s="37"/>
      <c r="E1493" s="37"/>
      <c r="F1493" s="37"/>
      <c r="G1493" s="37"/>
      <c r="H1493" s="37"/>
      <c r="I1493" s="37"/>
      <c r="J1493" s="37"/>
      <c r="K1493" s="37"/>
      <c r="L1493" s="37"/>
      <c r="M1493" s="37"/>
      <c r="N1493" s="37"/>
      <c r="O1493" s="37"/>
      <c r="P1493" s="37"/>
      <c r="Q1493" s="37"/>
      <c r="R1493" s="37"/>
      <c r="S1493" s="37"/>
      <c r="T1493" s="37"/>
      <c r="U1493" s="37"/>
      <c r="V1493" s="37"/>
      <c r="W1493" s="37"/>
      <c r="X1493" s="37"/>
    </row>
    <row r="1494" spans="1:24">
      <c r="A1494" s="37"/>
      <c r="B1494" s="37"/>
      <c r="C1494" s="37"/>
      <c r="D1494" s="37"/>
      <c r="E1494" s="37"/>
      <c r="F1494" s="37"/>
      <c r="G1494" s="37"/>
      <c r="H1494" s="37"/>
      <c r="I1494" s="37"/>
      <c r="J1494" s="37"/>
      <c r="K1494" s="37"/>
      <c r="L1494" s="37"/>
      <c r="M1494" s="37"/>
      <c r="N1494" s="37"/>
      <c r="O1494" s="37"/>
      <c r="P1494" s="37"/>
      <c r="Q1494" s="37"/>
      <c r="R1494" s="37"/>
      <c r="S1494" s="37"/>
      <c r="T1494" s="37"/>
      <c r="U1494" s="37"/>
      <c r="V1494" s="37"/>
      <c r="W1494" s="37"/>
      <c r="X1494" s="37"/>
    </row>
    <row r="1495" spans="1:24">
      <c r="A1495" s="37"/>
      <c r="B1495" s="37"/>
      <c r="C1495" s="37"/>
      <c r="D1495" s="37"/>
      <c r="E1495" s="37"/>
      <c r="F1495" s="37"/>
      <c r="G1495" s="37"/>
      <c r="H1495" s="37"/>
      <c r="I1495" s="37"/>
      <c r="J1495" s="37"/>
      <c r="K1495" s="37"/>
      <c r="L1495" s="37"/>
      <c r="M1495" s="37"/>
      <c r="N1495" s="37"/>
      <c r="O1495" s="37"/>
      <c r="P1495" s="37"/>
      <c r="Q1495" s="37"/>
      <c r="R1495" s="37"/>
      <c r="S1495" s="37"/>
      <c r="T1495" s="37"/>
      <c r="U1495" s="37"/>
      <c r="V1495" s="37"/>
      <c r="W1495" s="37"/>
      <c r="X1495" s="37"/>
    </row>
    <row r="1496" spans="1:24">
      <c r="A1496" s="37"/>
      <c r="B1496" s="37"/>
      <c r="C1496" s="37"/>
      <c r="D1496" s="37"/>
      <c r="E1496" s="37"/>
      <c r="F1496" s="37"/>
      <c r="G1496" s="37"/>
      <c r="H1496" s="37"/>
      <c r="I1496" s="37"/>
      <c r="J1496" s="37"/>
      <c r="K1496" s="37"/>
      <c r="L1496" s="37"/>
      <c r="M1496" s="37"/>
      <c r="N1496" s="37"/>
      <c r="O1496" s="37"/>
      <c r="P1496" s="37"/>
      <c r="Q1496" s="37"/>
      <c r="R1496" s="37"/>
      <c r="S1496" s="37"/>
      <c r="T1496" s="37"/>
      <c r="U1496" s="37"/>
      <c r="V1496" s="37"/>
      <c r="W1496" s="37"/>
      <c r="X1496" s="37"/>
    </row>
    <row r="1497" spans="1:24">
      <c r="A1497" s="37"/>
      <c r="B1497" s="37"/>
      <c r="C1497" s="37"/>
      <c r="D1497" s="37"/>
      <c r="E1497" s="37"/>
      <c r="F1497" s="37"/>
      <c r="G1497" s="37"/>
      <c r="H1497" s="37"/>
      <c r="I1497" s="37"/>
      <c r="J1497" s="37"/>
      <c r="K1497" s="37"/>
      <c r="L1497" s="37"/>
      <c r="M1497" s="37"/>
      <c r="N1497" s="37"/>
      <c r="O1497" s="37"/>
      <c r="P1497" s="37"/>
      <c r="Q1497" s="37"/>
      <c r="R1497" s="37"/>
      <c r="S1497" s="37"/>
      <c r="T1497" s="37"/>
      <c r="U1497" s="37"/>
      <c r="V1497" s="37"/>
      <c r="W1497" s="37"/>
      <c r="X1497" s="37"/>
    </row>
    <row r="1498" spans="1:24">
      <c r="A1498" s="37"/>
      <c r="B1498" s="37"/>
      <c r="C1498" s="37"/>
      <c r="D1498" s="37"/>
      <c r="E1498" s="37"/>
      <c r="F1498" s="37"/>
      <c r="G1498" s="37"/>
      <c r="H1498" s="37"/>
      <c r="I1498" s="37"/>
      <c r="J1498" s="37"/>
      <c r="K1498" s="37"/>
      <c r="L1498" s="37"/>
      <c r="M1498" s="37"/>
      <c r="N1498" s="37"/>
      <c r="O1498" s="37"/>
      <c r="P1498" s="37"/>
      <c r="Q1498" s="37"/>
      <c r="R1498" s="37"/>
      <c r="S1498" s="37"/>
      <c r="T1498" s="37"/>
      <c r="U1498" s="37"/>
      <c r="V1498" s="37"/>
      <c r="W1498" s="37"/>
      <c r="X1498" s="37"/>
    </row>
    <row r="1499" spans="1:24">
      <c r="A1499" s="37"/>
      <c r="B1499" s="37"/>
      <c r="C1499" s="37"/>
      <c r="D1499" s="37"/>
      <c r="E1499" s="37"/>
      <c r="F1499" s="37"/>
      <c r="G1499" s="37"/>
      <c r="H1499" s="37"/>
      <c r="I1499" s="37"/>
      <c r="J1499" s="37"/>
      <c r="K1499" s="37"/>
      <c r="L1499" s="37"/>
      <c r="M1499" s="37"/>
      <c r="N1499" s="37"/>
      <c r="O1499" s="37"/>
      <c r="P1499" s="37"/>
      <c r="Q1499" s="37"/>
      <c r="R1499" s="37"/>
      <c r="S1499" s="37"/>
      <c r="T1499" s="37"/>
      <c r="U1499" s="37"/>
      <c r="V1499" s="37"/>
      <c r="W1499" s="37"/>
      <c r="X1499" s="37"/>
    </row>
    <row r="1500" spans="1:24">
      <c r="A1500" s="37"/>
      <c r="B1500" s="37"/>
      <c r="C1500" s="37"/>
      <c r="D1500" s="37"/>
      <c r="E1500" s="37"/>
      <c r="F1500" s="37"/>
      <c r="G1500" s="37"/>
      <c r="H1500" s="37"/>
      <c r="I1500" s="37"/>
      <c r="J1500" s="37"/>
      <c r="K1500" s="37"/>
      <c r="L1500" s="37"/>
      <c r="M1500" s="37"/>
      <c r="N1500" s="37"/>
      <c r="O1500" s="37"/>
      <c r="P1500" s="37"/>
      <c r="Q1500" s="37"/>
      <c r="R1500" s="37"/>
      <c r="S1500" s="37"/>
      <c r="T1500" s="37"/>
      <c r="U1500" s="37"/>
      <c r="V1500" s="37"/>
      <c r="W1500" s="37"/>
      <c r="X1500" s="37"/>
    </row>
    <row r="1501" spans="1:24">
      <c r="A1501" s="37"/>
      <c r="B1501" s="37"/>
      <c r="C1501" s="37"/>
      <c r="D1501" s="37"/>
      <c r="E1501" s="37"/>
      <c r="F1501" s="37"/>
      <c r="G1501" s="37"/>
      <c r="H1501" s="37"/>
      <c r="I1501" s="37"/>
      <c r="J1501" s="37"/>
      <c r="K1501" s="37"/>
      <c r="L1501" s="37"/>
      <c r="M1501" s="37"/>
      <c r="N1501" s="37"/>
      <c r="O1501" s="37"/>
      <c r="P1501" s="37"/>
      <c r="Q1501" s="37"/>
      <c r="R1501" s="37"/>
      <c r="S1501" s="37"/>
      <c r="T1501" s="37"/>
      <c r="U1501" s="37"/>
      <c r="V1501" s="37"/>
      <c r="W1501" s="37"/>
      <c r="X1501" s="37"/>
    </row>
    <row r="1502" spans="1:24">
      <c r="A1502" s="37"/>
      <c r="B1502" s="37"/>
      <c r="C1502" s="37"/>
      <c r="D1502" s="37"/>
      <c r="E1502" s="37"/>
      <c r="F1502" s="37"/>
      <c r="G1502" s="37"/>
      <c r="H1502" s="37"/>
      <c r="I1502" s="37"/>
      <c r="J1502" s="37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</row>
    <row r="1503" spans="1:24">
      <c r="A1503" s="37"/>
      <c r="B1503" s="37"/>
      <c r="C1503" s="37"/>
      <c r="D1503" s="37"/>
      <c r="E1503" s="37"/>
      <c r="F1503" s="37"/>
      <c r="G1503" s="37"/>
      <c r="H1503" s="37"/>
      <c r="I1503" s="37"/>
      <c r="J1503" s="37"/>
      <c r="K1503" s="37"/>
      <c r="L1503" s="37"/>
      <c r="M1503" s="37"/>
      <c r="N1503" s="37"/>
      <c r="O1503" s="37"/>
      <c r="P1503" s="37"/>
      <c r="Q1503" s="37"/>
      <c r="R1503" s="37"/>
      <c r="S1503" s="37"/>
      <c r="T1503" s="37"/>
      <c r="U1503" s="37"/>
      <c r="V1503" s="37"/>
      <c r="W1503" s="37"/>
      <c r="X1503" s="37"/>
    </row>
    <row r="1504" spans="1:24">
      <c r="A1504" s="37"/>
      <c r="B1504" s="37"/>
      <c r="C1504" s="37"/>
      <c r="D1504" s="37"/>
      <c r="E1504" s="37"/>
      <c r="F1504" s="37"/>
      <c r="G1504" s="37"/>
      <c r="H1504" s="37"/>
      <c r="I1504" s="37"/>
      <c r="J1504" s="37"/>
      <c r="K1504" s="37"/>
      <c r="L1504" s="37"/>
      <c r="M1504" s="37"/>
      <c r="N1504" s="37"/>
      <c r="O1504" s="37"/>
      <c r="P1504" s="37"/>
      <c r="Q1504" s="37"/>
      <c r="R1504" s="37"/>
      <c r="S1504" s="37"/>
      <c r="T1504" s="37"/>
      <c r="U1504" s="37"/>
      <c r="V1504" s="37"/>
      <c r="W1504" s="37"/>
      <c r="X1504" s="37"/>
    </row>
    <row r="1505" spans="1:24">
      <c r="A1505" s="37"/>
      <c r="B1505" s="37"/>
      <c r="C1505" s="37"/>
      <c r="D1505" s="37"/>
      <c r="E1505" s="37"/>
      <c r="F1505" s="37"/>
      <c r="G1505" s="37"/>
      <c r="H1505" s="37"/>
      <c r="I1505" s="37"/>
      <c r="J1505" s="37"/>
      <c r="K1505" s="37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</row>
    <row r="1506" spans="1:24">
      <c r="A1506" s="37"/>
      <c r="B1506" s="37"/>
      <c r="C1506" s="37"/>
      <c r="D1506" s="37"/>
      <c r="E1506" s="37"/>
      <c r="F1506" s="37"/>
      <c r="G1506" s="37"/>
      <c r="H1506" s="37"/>
      <c r="I1506" s="37"/>
      <c r="J1506" s="37"/>
      <c r="K1506" s="37"/>
      <c r="L1506" s="37"/>
      <c r="M1506" s="37"/>
      <c r="N1506" s="37"/>
      <c r="O1506" s="37"/>
      <c r="P1506" s="37"/>
      <c r="Q1506" s="37"/>
      <c r="R1506" s="37"/>
      <c r="S1506" s="37"/>
      <c r="T1506" s="37"/>
      <c r="U1506" s="37"/>
      <c r="V1506" s="37"/>
      <c r="W1506" s="37"/>
      <c r="X1506" s="37"/>
    </row>
    <row r="1507" spans="1:24">
      <c r="A1507" s="37"/>
      <c r="B1507" s="37"/>
      <c r="C1507" s="37"/>
      <c r="D1507" s="37"/>
      <c r="E1507" s="37"/>
      <c r="F1507" s="37"/>
      <c r="G1507" s="37"/>
      <c r="H1507" s="37"/>
      <c r="I1507" s="37"/>
      <c r="J1507" s="37"/>
      <c r="K1507" s="37"/>
      <c r="L1507" s="37"/>
      <c r="M1507" s="37"/>
      <c r="N1507" s="37"/>
      <c r="O1507" s="37"/>
      <c r="P1507" s="37"/>
      <c r="Q1507" s="37"/>
      <c r="R1507" s="37"/>
      <c r="S1507" s="37"/>
      <c r="T1507" s="37"/>
      <c r="U1507" s="37"/>
      <c r="V1507" s="37"/>
      <c r="W1507" s="37"/>
      <c r="X1507" s="37"/>
    </row>
    <row r="1508" spans="1:24">
      <c r="A1508" s="37"/>
      <c r="B1508" s="37"/>
      <c r="C1508" s="37"/>
      <c r="D1508" s="37"/>
      <c r="E1508" s="37"/>
      <c r="F1508" s="37"/>
      <c r="G1508" s="37"/>
      <c r="H1508" s="37"/>
      <c r="I1508" s="37"/>
      <c r="J1508" s="37"/>
      <c r="K1508" s="37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</row>
    <row r="1509" spans="1:24">
      <c r="A1509" s="37"/>
      <c r="B1509" s="37"/>
      <c r="C1509" s="37"/>
      <c r="D1509" s="37"/>
      <c r="E1509" s="37"/>
      <c r="F1509" s="37"/>
      <c r="G1509" s="37"/>
      <c r="H1509" s="37"/>
      <c r="I1509" s="37"/>
      <c r="J1509" s="37"/>
      <c r="K1509" s="37"/>
      <c r="L1509" s="37"/>
      <c r="M1509" s="37"/>
      <c r="N1509" s="37"/>
      <c r="O1509" s="37"/>
      <c r="P1509" s="37"/>
      <c r="Q1509" s="37"/>
      <c r="R1509" s="37"/>
      <c r="S1509" s="37"/>
      <c r="T1509" s="37"/>
      <c r="U1509" s="37"/>
      <c r="V1509" s="37"/>
      <c r="W1509" s="37"/>
      <c r="X1509" s="37"/>
    </row>
    <row r="1510" spans="1:24">
      <c r="A1510" s="37"/>
      <c r="B1510" s="37"/>
      <c r="C1510" s="37"/>
      <c r="D1510" s="37"/>
      <c r="E1510" s="37"/>
      <c r="F1510" s="37"/>
      <c r="G1510" s="37"/>
      <c r="H1510" s="37"/>
      <c r="I1510" s="37"/>
      <c r="J1510" s="37"/>
      <c r="K1510" s="37"/>
      <c r="L1510" s="37"/>
      <c r="M1510" s="37"/>
      <c r="N1510" s="37"/>
      <c r="O1510" s="37"/>
      <c r="P1510" s="37"/>
      <c r="Q1510" s="37"/>
      <c r="R1510" s="37"/>
      <c r="S1510" s="37"/>
      <c r="T1510" s="37"/>
      <c r="U1510" s="37"/>
      <c r="V1510" s="37"/>
      <c r="W1510" s="37"/>
      <c r="X1510" s="37"/>
    </row>
    <row r="1511" spans="1:24">
      <c r="A1511" s="37"/>
      <c r="B1511" s="37"/>
      <c r="C1511" s="37"/>
      <c r="D1511" s="37"/>
      <c r="E1511" s="37"/>
      <c r="F1511" s="37"/>
      <c r="G1511" s="37"/>
      <c r="H1511" s="37"/>
      <c r="I1511" s="37"/>
      <c r="J1511" s="37"/>
      <c r="K1511" s="37"/>
      <c r="L1511" s="37"/>
      <c r="M1511" s="37"/>
      <c r="N1511" s="37"/>
      <c r="O1511" s="37"/>
      <c r="P1511" s="37"/>
      <c r="Q1511" s="37"/>
      <c r="R1511" s="37"/>
      <c r="S1511" s="37"/>
      <c r="T1511" s="37"/>
      <c r="U1511" s="37"/>
      <c r="V1511" s="37"/>
      <c r="W1511" s="37"/>
      <c r="X1511" s="37"/>
    </row>
    <row r="1512" spans="1:24">
      <c r="A1512" s="37"/>
      <c r="B1512" s="37"/>
      <c r="C1512" s="37"/>
      <c r="D1512" s="37"/>
      <c r="E1512" s="37"/>
      <c r="F1512" s="37"/>
      <c r="G1512" s="37"/>
      <c r="H1512" s="37"/>
      <c r="I1512" s="37"/>
      <c r="J1512" s="37"/>
      <c r="K1512" s="37"/>
      <c r="L1512" s="37"/>
      <c r="M1512" s="37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7"/>
    </row>
    <row r="1513" spans="1:24">
      <c r="A1513" s="37"/>
      <c r="B1513" s="37"/>
      <c r="C1513" s="37"/>
      <c r="D1513" s="37"/>
      <c r="E1513" s="37"/>
      <c r="F1513" s="37"/>
      <c r="G1513" s="37"/>
      <c r="H1513" s="37"/>
      <c r="I1513" s="37"/>
      <c r="J1513" s="37"/>
      <c r="K1513" s="37"/>
      <c r="L1513" s="37"/>
      <c r="M1513" s="37"/>
      <c r="N1513" s="37"/>
      <c r="O1513" s="37"/>
      <c r="P1513" s="37"/>
      <c r="Q1513" s="37"/>
      <c r="R1513" s="37"/>
      <c r="S1513" s="37"/>
      <c r="T1513" s="37"/>
      <c r="U1513" s="37"/>
      <c r="V1513" s="37"/>
      <c r="W1513" s="37"/>
      <c r="X1513" s="37"/>
    </row>
    <row r="1514" spans="1:24">
      <c r="A1514" s="37"/>
      <c r="B1514" s="37"/>
      <c r="C1514" s="37"/>
      <c r="D1514" s="37"/>
      <c r="E1514" s="37"/>
      <c r="F1514" s="37"/>
      <c r="G1514" s="37"/>
      <c r="H1514" s="37"/>
      <c r="I1514" s="37"/>
      <c r="J1514" s="37"/>
      <c r="K1514" s="37"/>
      <c r="L1514" s="37"/>
      <c r="M1514" s="37"/>
      <c r="N1514" s="37"/>
      <c r="O1514" s="37"/>
      <c r="P1514" s="37"/>
      <c r="Q1514" s="37"/>
      <c r="R1514" s="37"/>
      <c r="S1514" s="37"/>
      <c r="T1514" s="37"/>
      <c r="U1514" s="37"/>
      <c r="V1514" s="37"/>
      <c r="W1514" s="37"/>
      <c r="X1514" s="37"/>
    </row>
    <row r="1515" spans="1:24">
      <c r="A1515" s="37"/>
      <c r="B1515" s="37"/>
      <c r="C1515" s="37"/>
      <c r="D1515" s="37"/>
      <c r="E1515" s="37"/>
      <c r="F1515" s="37"/>
      <c r="G1515" s="37"/>
      <c r="H1515" s="37"/>
      <c r="I1515" s="37"/>
      <c r="J1515" s="37"/>
      <c r="K1515" s="37"/>
      <c r="L1515" s="37"/>
      <c r="M1515" s="37"/>
      <c r="N1515" s="37"/>
      <c r="O1515" s="37"/>
      <c r="P1515" s="37"/>
      <c r="Q1515" s="37"/>
      <c r="R1515" s="37"/>
      <c r="S1515" s="37"/>
      <c r="T1515" s="37"/>
      <c r="U1515" s="37"/>
      <c r="V1515" s="37"/>
      <c r="W1515" s="37"/>
      <c r="X1515" s="37"/>
    </row>
    <row r="1516" spans="1:24">
      <c r="A1516" s="37"/>
      <c r="B1516" s="37"/>
      <c r="C1516" s="37"/>
      <c r="D1516" s="37"/>
      <c r="E1516" s="37"/>
      <c r="F1516" s="37"/>
      <c r="G1516" s="37"/>
      <c r="H1516" s="37"/>
      <c r="I1516" s="37"/>
      <c r="J1516" s="37"/>
      <c r="K1516" s="37"/>
      <c r="L1516" s="37"/>
      <c r="M1516" s="37"/>
      <c r="N1516" s="37"/>
      <c r="O1516" s="37"/>
      <c r="P1516" s="37"/>
      <c r="Q1516" s="37"/>
      <c r="R1516" s="37"/>
      <c r="S1516" s="37"/>
      <c r="T1516" s="37"/>
      <c r="U1516" s="37"/>
      <c r="V1516" s="37"/>
      <c r="W1516" s="37"/>
      <c r="X1516" s="37"/>
    </row>
    <row r="1517" spans="1:24">
      <c r="A1517" s="37"/>
      <c r="B1517" s="37"/>
      <c r="C1517" s="37"/>
      <c r="D1517" s="37"/>
      <c r="E1517" s="37"/>
      <c r="F1517" s="37"/>
      <c r="G1517" s="37"/>
      <c r="H1517" s="37"/>
      <c r="I1517" s="37"/>
      <c r="J1517" s="37"/>
      <c r="K1517" s="37"/>
      <c r="L1517" s="37"/>
      <c r="M1517" s="37"/>
      <c r="N1517" s="37"/>
      <c r="O1517" s="37"/>
      <c r="P1517" s="37"/>
      <c r="Q1517" s="37"/>
      <c r="R1517" s="37"/>
      <c r="S1517" s="37"/>
      <c r="T1517" s="37"/>
      <c r="U1517" s="37"/>
      <c r="V1517" s="37"/>
      <c r="W1517" s="37"/>
      <c r="X1517" s="37"/>
    </row>
    <row r="1518" spans="1:24">
      <c r="A1518" s="37"/>
      <c r="B1518" s="37"/>
      <c r="C1518" s="37"/>
      <c r="D1518" s="37"/>
      <c r="E1518" s="37"/>
      <c r="F1518" s="37"/>
      <c r="G1518" s="37"/>
      <c r="H1518" s="37"/>
      <c r="I1518" s="37"/>
      <c r="J1518" s="37"/>
      <c r="K1518" s="37"/>
      <c r="L1518" s="37"/>
      <c r="M1518" s="37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7"/>
    </row>
    <row r="1519" spans="1:24">
      <c r="A1519" s="37"/>
      <c r="B1519" s="37"/>
      <c r="C1519" s="37"/>
      <c r="D1519" s="37"/>
      <c r="E1519" s="37"/>
      <c r="F1519" s="37"/>
      <c r="G1519" s="37"/>
      <c r="H1519" s="37"/>
      <c r="I1519" s="37"/>
      <c r="J1519" s="37"/>
      <c r="K1519" s="37"/>
      <c r="L1519" s="37"/>
      <c r="M1519" s="37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7"/>
    </row>
    <row r="1520" spans="1:24">
      <c r="A1520" s="37"/>
      <c r="B1520" s="37"/>
      <c r="C1520" s="37"/>
      <c r="D1520" s="37"/>
      <c r="E1520" s="37"/>
      <c r="F1520" s="37"/>
      <c r="G1520" s="37"/>
      <c r="H1520" s="37"/>
      <c r="I1520" s="37"/>
      <c r="J1520" s="37"/>
      <c r="K1520" s="37"/>
      <c r="L1520" s="37"/>
      <c r="M1520" s="37"/>
      <c r="N1520" s="37"/>
      <c r="O1520" s="37"/>
      <c r="P1520" s="37"/>
      <c r="Q1520" s="37"/>
      <c r="R1520" s="37"/>
      <c r="S1520" s="37"/>
      <c r="T1520" s="37"/>
      <c r="U1520" s="37"/>
      <c r="V1520" s="37"/>
      <c r="W1520" s="37"/>
      <c r="X1520" s="37"/>
    </row>
    <row r="1521" spans="1:24">
      <c r="A1521" s="37"/>
      <c r="B1521" s="37"/>
      <c r="C1521" s="37"/>
      <c r="D1521" s="37"/>
      <c r="E1521" s="37"/>
      <c r="F1521" s="37"/>
      <c r="G1521" s="37"/>
      <c r="H1521" s="37"/>
      <c r="I1521" s="37"/>
      <c r="J1521" s="37"/>
      <c r="K1521" s="37"/>
      <c r="L1521" s="37"/>
      <c r="M1521" s="37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7"/>
    </row>
    <row r="1522" spans="1:24">
      <c r="A1522" s="37"/>
      <c r="B1522" s="37"/>
      <c r="C1522" s="37"/>
      <c r="D1522" s="37"/>
      <c r="E1522" s="37"/>
      <c r="F1522" s="37"/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</row>
    <row r="1523" spans="1:24">
      <c r="A1523" s="37"/>
      <c r="B1523" s="37"/>
      <c r="C1523" s="37"/>
      <c r="D1523" s="37"/>
      <c r="E1523" s="37"/>
      <c r="F1523" s="37"/>
      <c r="G1523" s="37"/>
      <c r="H1523" s="37"/>
      <c r="I1523" s="37"/>
      <c r="J1523" s="37"/>
      <c r="K1523" s="37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</row>
    <row r="1524" spans="1:24">
      <c r="A1524" s="37"/>
      <c r="B1524" s="37"/>
      <c r="C1524" s="37"/>
      <c r="D1524" s="37"/>
      <c r="E1524" s="37"/>
      <c r="F1524" s="37"/>
      <c r="G1524" s="37"/>
      <c r="H1524" s="37"/>
      <c r="I1524" s="37"/>
      <c r="J1524" s="37"/>
      <c r="K1524" s="37"/>
      <c r="L1524" s="37"/>
      <c r="M1524" s="37"/>
      <c r="N1524" s="37"/>
      <c r="O1524" s="37"/>
      <c r="P1524" s="37"/>
      <c r="Q1524" s="37"/>
      <c r="R1524" s="37"/>
      <c r="S1524" s="37"/>
      <c r="T1524" s="37"/>
      <c r="U1524" s="37"/>
      <c r="V1524" s="37"/>
      <c r="W1524" s="37"/>
      <c r="X1524" s="37"/>
    </row>
    <row r="1525" spans="1:24">
      <c r="A1525" s="37"/>
      <c r="B1525" s="37"/>
      <c r="C1525" s="37"/>
      <c r="D1525" s="37"/>
      <c r="E1525" s="37"/>
      <c r="F1525" s="37"/>
      <c r="G1525" s="37"/>
      <c r="H1525" s="37"/>
      <c r="I1525" s="37"/>
      <c r="J1525" s="37"/>
      <c r="K1525" s="37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</row>
    <row r="1526" spans="1:24">
      <c r="A1526" s="37"/>
      <c r="B1526" s="37"/>
      <c r="C1526" s="37"/>
      <c r="D1526" s="37"/>
      <c r="E1526" s="37"/>
      <c r="F1526" s="37"/>
      <c r="G1526" s="37"/>
      <c r="H1526" s="37"/>
      <c r="I1526" s="37"/>
      <c r="J1526" s="37"/>
      <c r="K1526" s="37"/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7"/>
    </row>
    <row r="1527" spans="1:24">
      <c r="A1527" s="37"/>
      <c r="B1527" s="37"/>
      <c r="C1527" s="37"/>
      <c r="D1527" s="37"/>
      <c r="E1527" s="37"/>
      <c r="F1527" s="37"/>
      <c r="G1527" s="37"/>
      <c r="H1527" s="37"/>
      <c r="I1527" s="37"/>
      <c r="J1527" s="37"/>
      <c r="K1527" s="37"/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7"/>
    </row>
    <row r="1528" spans="1:24">
      <c r="A1528" s="37"/>
      <c r="B1528" s="37"/>
      <c r="C1528" s="37"/>
      <c r="D1528" s="37"/>
      <c r="E1528" s="37"/>
      <c r="F1528" s="37"/>
      <c r="G1528" s="37"/>
      <c r="H1528" s="37"/>
      <c r="I1528" s="37"/>
      <c r="J1528" s="37"/>
      <c r="K1528" s="37"/>
      <c r="L1528" s="37"/>
      <c r="M1528" s="37"/>
      <c r="N1528" s="37"/>
      <c r="O1528" s="37"/>
      <c r="P1528" s="37"/>
      <c r="Q1528" s="37"/>
      <c r="R1528" s="37"/>
      <c r="S1528" s="37"/>
      <c r="T1528" s="37"/>
      <c r="U1528" s="37"/>
      <c r="V1528" s="37"/>
      <c r="W1528" s="37"/>
      <c r="X1528" s="37"/>
    </row>
    <row r="1529" spans="1:24">
      <c r="A1529" s="37"/>
      <c r="B1529" s="37"/>
      <c r="C1529" s="37"/>
      <c r="D1529" s="37"/>
      <c r="E1529" s="37"/>
      <c r="F1529" s="37"/>
      <c r="G1529" s="37"/>
      <c r="H1529" s="37"/>
      <c r="I1529" s="37"/>
      <c r="J1529" s="37"/>
      <c r="K1529" s="37"/>
      <c r="L1529" s="37"/>
      <c r="M1529" s="37"/>
      <c r="N1529" s="37"/>
      <c r="O1529" s="37"/>
      <c r="P1529" s="37"/>
      <c r="Q1529" s="37"/>
      <c r="R1529" s="37"/>
      <c r="S1529" s="37"/>
      <c r="T1529" s="37"/>
      <c r="U1529" s="37"/>
      <c r="V1529" s="37"/>
      <c r="W1529" s="37"/>
      <c r="X1529" s="37"/>
    </row>
    <row r="1530" spans="1:24">
      <c r="A1530" s="37"/>
      <c r="B1530" s="37"/>
      <c r="C1530" s="37"/>
      <c r="D1530" s="37"/>
      <c r="E1530" s="37"/>
      <c r="F1530" s="37"/>
      <c r="G1530" s="37"/>
      <c r="H1530" s="37"/>
      <c r="I1530" s="37"/>
      <c r="J1530" s="37"/>
      <c r="K1530" s="37"/>
      <c r="L1530" s="37"/>
      <c r="M1530" s="37"/>
      <c r="N1530" s="37"/>
      <c r="O1530" s="37"/>
      <c r="P1530" s="37"/>
      <c r="Q1530" s="37"/>
      <c r="R1530" s="37"/>
      <c r="S1530" s="37"/>
      <c r="T1530" s="37"/>
      <c r="U1530" s="37"/>
      <c r="V1530" s="37"/>
      <c r="W1530" s="37"/>
      <c r="X1530" s="37"/>
    </row>
    <row r="1531" spans="1:24">
      <c r="A1531" s="37"/>
      <c r="B1531" s="37"/>
      <c r="C1531" s="37"/>
      <c r="D1531" s="37"/>
      <c r="E1531" s="37"/>
      <c r="F1531" s="37"/>
      <c r="G1531" s="37"/>
      <c r="H1531" s="37"/>
      <c r="I1531" s="37"/>
      <c r="J1531" s="37"/>
      <c r="K1531" s="37"/>
      <c r="L1531" s="37"/>
      <c r="M1531" s="37"/>
      <c r="N1531" s="37"/>
      <c r="O1531" s="37"/>
      <c r="P1531" s="37"/>
      <c r="Q1531" s="37"/>
      <c r="R1531" s="37"/>
      <c r="S1531" s="37"/>
      <c r="T1531" s="37"/>
      <c r="U1531" s="37"/>
      <c r="V1531" s="37"/>
      <c r="W1531" s="37"/>
      <c r="X1531" s="37"/>
    </row>
    <row r="1532" spans="1:24">
      <c r="A1532" s="37"/>
      <c r="B1532" s="37"/>
      <c r="C1532" s="37"/>
      <c r="D1532" s="37"/>
      <c r="E1532" s="37"/>
      <c r="F1532" s="37"/>
      <c r="G1532" s="37"/>
      <c r="H1532" s="37"/>
      <c r="I1532" s="37"/>
      <c r="J1532" s="37"/>
      <c r="K1532" s="37"/>
      <c r="L1532" s="37"/>
      <c r="M1532" s="37"/>
      <c r="N1532" s="37"/>
      <c r="O1532" s="37"/>
      <c r="P1532" s="37"/>
      <c r="Q1532" s="37"/>
      <c r="R1532" s="37"/>
      <c r="S1532" s="37"/>
      <c r="T1532" s="37"/>
      <c r="U1532" s="37"/>
      <c r="V1532" s="37"/>
      <c r="W1532" s="37"/>
      <c r="X1532" s="37"/>
    </row>
    <row r="1533" spans="1:24">
      <c r="A1533" s="37"/>
      <c r="B1533" s="37"/>
      <c r="C1533" s="37"/>
      <c r="D1533" s="37"/>
      <c r="E1533" s="37"/>
      <c r="F1533" s="37"/>
      <c r="G1533" s="37"/>
      <c r="H1533" s="37"/>
      <c r="I1533" s="37"/>
      <c r="J1533" s="37"/>
      <c r="K1533" s="37"/>
      <c r="L1533" s="37"/>
      <c r="M1533" s="37"/>
      <c r="N1533" s="37"/>
      <c r="O1533" s="37"/>
      <c r="P1533" s="37"/>
      <c r="Q1533" s="37"/>
      <c r="R1533" s="37"/>
      <c r="S1533" s="37"/>
      <c r="T1533" s="37"/>
      <c r="U1533" s="37"/>
      <c r="V1533" s="37"/>
      <c r="W1533" s="37"/>
      <c r="X1533" s="37"/>
    </row>
    <row r="1534" spans="1:24">
      <c r="A1534" s="37"/>
      <c r="B1534" s="37"/>
      <c r="C1534" s="37"/>
      <c r="D1534" s="37"/>
      <c r="E1534" s="37"/>
      <c r="F1534" s="37"/>
      <c r="G1534" s="37"/>
      <c r="H1534" s="37"/>
      <c r="I1534" s="37"/>
      <c r="J1534" s="37"/>
      <c r="K1534" s="37"/>
      <c r="L1534" s="37"/>
      <c r="M1534" s="37"/>
      <c r="N1534" s="37"/>
      <c r="O1534" s="37"/>
      <c r="P1534" s="37"/>
      <c r="Q1534" s="37"/>
      <c r="R1534" s="37"/>
      <c r="S1534" s="37"/>
      <c r="T1534" s="37"/>
      <c r="U1534" s="37"/>
      <c r="V1534" s="37"/>
      <c r="W1534" s="37"/>
      <c r="X1534" s="37"/>
    </row>
    <row r="1535" spans="1:24">
      <c r="A1535" s="37"/>
      <c r="B1535" s="37"/>
      <c r="C1535" s="37"/>
      <c r="D1535" s="37"/>
      <c r="E1535" s="37"/>
      <c r="F1535" s="37"/>
      <c r="G1535" s="37"/>
      <c r="H1535" s="37"/>
      <c r="I1535" s="37"/>
      <c r="J1535" s="37"/>
      <c r="K1535" s="37"/>
      <c r="L1535" s="37"/>
      <c r="M1535" s="37"/>
      <c r="N1535" s="37"/>
      <c r="O1535" s="37"/>
      <c r="P1535" s="37"/>
      <c r="Q1535" s="37"/>
      <c r="R1535" s="37"/>
      <c r="S1535" s="37"/>
      <c r="T1535" s="37"/>
      <c r="U1535" s="37"/>
      <c r="V1535" s="37"/>
      <c r="W1535" s="37"/>
      <c r="X1535" s="37"/>
    </row>
    <row r="1536" spans="1:24">
      <c r="A1536" s="37"/>
      <c r="B1536" s="37"/>
      <c r="C1536" s="37"/>
      <c r="D1536" s="37"/>
      <c r="E1536" s="37"/>
      <c r="F1536" s="37"/>
      <c r="G1536" s="37"/>
      <c r="H1536" s="37"/>
      <c r="I1536" s="37"/>
      <c r="J1536" s="37"/>
      <c r="K1536" s="37"/>
      <c r="L1536" s="37"/>
      <c r="M1536" s="37"/>
      <c r="N1536" s="37"/>
      <c r="O1536" s="37"/>
      <c r="P1536" s="37"/>
      <c r="Q1536" s="37"/>
      <c r="R1536" s="37"/>
      <c r="S1536" s="37"/>
      <c r="T1536" s="37"/>
      <c r="U1536" s="37"/>
      <c r="V1536" s="37"/>
      <c r="W1536" s="37"/>
      <c r="X1536" s="37"/>
    </row>
    <row r="1537" spans="1:24">
      <c r="A1537" s="37"/>
      <c r="B1537" s="37"/>
      <c r="C1537" s="37"/>
      <c r="D1537" s="37"/>
      <c r="E1537" s="37"/>
      <c r="F1537" s="37"/>
      <c r="G1537" s="37"/>
      <c r="H1537" s="37"/>
      <c r="I1537" s="37"/>
      <c r="J1537" s="37"/>
      <c r="K1537" s="37"/>
      <c r="L1537" s="37"/>
      <c r="M1537" s="37"/>
      <c r="N1537" s="37"/>
      <c r="O1537" s="37"/>
      <c r="P1537" s="37"/>
      <c r="Q1537" s="37"/>
      <c r="R1537" s="37"/>
      <c r="S1537" s="37"/>
      <c r="T1537" s="37"/>
      <c r="U1537" s="37"/>
      <c r="V1537" s="37"/>
      <c r="W1537" s="37"/>
      <c r="X1537" s="37"/>
    </row>
    <row r="1538" spans="1:24">
      <c r="A1538" s="37"/>
      <c r="B1538" s="37"/>
      <c r="C1538" s="37"/>
      <c r="D1538" s="37"/>
      <c r="E1538" s="37"/>
      <c r="F1538" s="37"/>
      <c r="G1538" s="37"/>
      <c r="H1538" s="37"/>
      <c r="I1538" s="37"/>
      <c r="J1538" s="37"/>
      <c r="K1538" s="37"/>
      <c r="L1538" s="37"/>
      <c r="M1538" s="37"/>
      <c r="N1538" s="37"/>
      <c r="O1538" s="37"/>
      <c r="P1538" s="37"/>
      <c r="Q1538" s="37"/>
      <c r="R1538" s="37"/>
      <c r="S1538" s="37"/>
      <c r="T1538" s="37"/>
      <c r="U1538" s="37"/>
      <c r="V1538" s="37"/>
      <c r="W1538" s="37"/>
      <c r="X1538" s="37"/>
    </row>
    <row r="1539" spans="1:24">
      <c r="A1539" s="37"/>
      <c r="B1539" s="37"/>
      <c r="C1539" s="37"/>
      <c r="D1539" s="37"/>
      <c r="E1539" s="37"/>
      <c r="F1539" s="37"/>
      <c r="G1539" s="37"/>
      <c r="H1539" s="37"/>
      <c r="I1539" s="37"/>
      <c r="J1539" s="37"/>
      <c r="K1539" s="37"/>
      <c r="L1539" s="37"/>
      <c r="M1539" s="37"/>
      <c r="N1539" s="37"/>
      <c r="O1539" s="37"/>
      <c r="P1539" s="37"/>
      <c r="Q1539" s="37"/>
      <c r="R1539" s="37"/>
      <c r="S1539" s="37"/>
      <c r="T1539" s="37"/>
      <c r="U1539" s="37"/>
      <c r="V1539" s="37"/>
      <c r="W1539" s="37"/>
      <c r="X1539" s="37"/>
    </row>
    <row r="1540" spans="1:24">
      <c r="A1540" s="37"/>
      <c r="B1540" s="37"/>
      <c r="C1540" s="37"/>
      <c r="D1540" s="37"/>
      <c r="E1540" s="37"/>
      <c r="F1540" s="37"/>
      <c r="G1540" s="37"/>
      <c r="H1540" s="37"/>
      <c r="I1540" s="37"/>
      <c r="J1540" s="37"/>
      <c r="K1540" s="37"/>
      <c r="L1540" s="37"/>
      <c r="M1540" s="37"/>
      <c r="N1540" s="37"/>
      <c r="O1540" s="37"/>
      <c r="P1540" s="37"/>
      <c r="Q1540" s="37"/>
      <c r="R1540" s="37"/>
      <c r="S1540" s="37"/>
      <c r="T1540" s="37"/>
      <c r="U1540" s="37"/>
      <c r="V1540" s="37"/>
      <c r="W1540" s="37"/>
      <c r="X1540" s="37"/>
    </row>
    <row r="1541" spans="1:24">
      <c r="A1541" s="37"/>
      <c r="B1541" s="37"/>
      <c r="C1541" s="37"/>
      <c r="D1541" s="37"/>
      <c r="E1541" s="37"/>
      <c r="F1541" s="37"/>
      <c r="G1541" s="37"/>
      <c r="H1541" s="37"/>
      <c r="I1541" s="37"/>
      <c r="J1541" s="37"/>
      <c r="K1541" s="37"/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</row>
    <row r="1542" spans="1:24">
      <c r="A1542" s="37"/>
      <c r="B1542" s="37"/>
      <c r="C1542" s="37"/>
      <c r="D1542" s="37"/>
      <c r="E1542" s="37"/>
      <c r="F1542" s="37"/>
      <c r="G1542" s="37"/>
      <c r="H1542" s="37"/>
      <c r="I1542" s="37"/>
      <c r="J1542" s="37"/>
      <c r="K1542" s="37"/>
      <c r="L1542" s="37"/>
      <c r="M1542" s="37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7"/>
    </row>
    <row r="1543" spans="1:24">
      <c r="A1543" s="37"/>
      <c r="B1543" s="37"/>
      <c r="C1543" s="37"/>
      <c r="D1543" s="37"/>
      <c r="E1543" s="37"/>
      <c r="F1543" s="37"/>
      <c r="G1543" s="37"/>
      <c r="H1543" s="37"/>
      <c r="I1543" s="37"/>
      <c r="J1543" s="37"/>
      <c r="K1543" s="37"/>
      <c r="L1543" s="37"/>
      <c r="M1543" s="37"/>
      <c r="N1543" s="37"/>
      <c r="O1543" s="37"/>
      <c r="P1543" s="37"/>
      <c r="Q1543" s="37"/>
      <c r="R1543" s="37"/>
      <c r="S1543" s="37"/>
      <c r="T1543" s="37"/>
      <c r="U1543" s="37"/>
      <c r="V1543" s="37"/>
      <c r="W1543" s="37"/>
      <c r="X1543" s="37"/>
    </row>
    <row r="1544" spans="1:24">
      <c r="A1544" s="37"/>
      <c r="B1544" s="37"/>
      <c r="C1544" s="37"/>
      <c r="D1544" s="37"/>
      <c r="E1544" s="37"/>
      <c r="F1544" s="37"/>
      <c r="G1544" s="37"/>
      <c r="H1544" s="37"/>
      <c r="I1544" s="37"/>
      <c r="J1544" s="37"/>
      <c r="K1544" s="37"/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</row>
    <row r="1545" spans="1:24">
      <c r="A1545" s="37"/>
      <c r="B1545" s="37"/>
      <c r="C1545" s="37"/>
      <c r="D1545" s="37"/>
      <c r="E1545" s="37"/>
      <c r="F1545" s="37"/>
      <c r="G1545" s="37"/>
      <c r="H1545" s="37"/>
      <c r="I1545" s="37"/>
      <c r="J1545" s="37"/>
      <c r="K1545" s="37"/>
      <c r="L1545" s="37"/>
      <c r="M1545" s="37"/>
      <c r="N1545" s="37"/>
      <c r="O1545" s="37"/>
      <c r="P1545" s="37"/>
      <c r="Q1545" s="37"/>
      <c r="R1545" s="37"/>
      <c r="S1545" s="37"/>
      <c r="T1545" s="37"/>
      <c r="U1545" s="37"/>
      <c r="V1545" s="37"/>
      <c r="W1545" s="37"/>
      <c r="X1545" s="37"/>
    </row>
    <row r="1546" spans="1:24">
      <c r="A1546" s="37"/>
      <c r="B1546" s="37"/>
      <c r="C1546" s="37"/>
      <c r="D1546" s="37"/>
      <c r="E1546" s="37"/>
      <c r="F1546" s="37"/>
      <c r="G1546" s="37"/>
      <c r="H1546" s="37"/>
      <c r="I1546" s="37"/>
      <c r="J1546" s="37"/>
      <c r="K1546" s="37"/>
      <c r="L1546" s="37"/>
      <c r="M1546" s="37"/>
      <c r="N1546" s="37"/>
      <c r="O1546" s="37"/>
      <c r="P1546" s="37"/>
      <c r="Q1546" s="37"/>
      <c r="R1546" s="37"/>
      <c r="S1546" s="37"/>
      <c r="T1546" s="37"/>
      <c r="U1546" s="37"/>
      <c r="V1546" s="37"/>
      <c r="W1546" s="37"/>
      <c r="X1546" s="37"/>
    </row>
    <row r="1547" spans="1:24">
      <c r="A1547" s="37"/>
      <c r="B1547" s="37"/>
      <c r="C1547" s="37"/>
      <c r="D1547" s="37"/>
      <c r="E1547" s="37"/>
      <c r="F1547" s="37"/>
      <c r="G1547" s="37"/>
      <c r="H1547" s="37"/>
      <c r="I1547" s="37"/>
      <c r="J1547" s="37"/>
      <c r="K1547" s="37"/>
      <c r="L1547" s="37"/>
      <c r="M1547" s="37"/>
      <c r="N1547" s="37"/>
      <c r="O1547" s="37"/>
      <c r="P1547" s="37"/>
      <c r="Q1547" s="37"/>
      <c r="R1547" s="37"/>
      <c r="S1547" s="37"/>
      <c r="T1547" s="37"/>
      <c r="U1547" s="37"/>
      <c r="V1547" s="37"/>
      <c r="W1547" s="37"/>
      <c r="X1547" s="37"/>
    </row>
    <row r="1548" spans="1:24">
      <c r="A1548" s="37"/>
      <c r="B1548" s="37"/>
      <c r="C1548" s="37"/>
      <c r="D1548" s="37"/>
      <c r="E1548" s="37"/>
      <c r="F1548" s="37"/>
      <c r="G1548" s="37"/>
      <c r="H1548" s="37"/>
      <c r="I1548" s="37"/>
      <c r="J1548" s="37"/>
      <c r="K1548" s="37"/>
      <c r="L1548" s="37"/>
      <c r="M1548" s="37"/>
      <c r="N1548" s="37"/>
      <c r="O1548" s="37"/>
      <c r="P1548" s="37"/>
      <c r="Q1548" s="37"/>
      <c r="R1548" s="37"/>
      <c r="S1548" s="37"/>
      <c r="T1548" s="37"/>
      <c r="U1548" s="37"/>
      <c r="V1548" s="37"/>
      <c r="W1548" s="37"/>
      <c r="X1548" s="37"/>
    </row>
    <row r="1549" spans="1:24">
      <c r="A1549" s="37"/>
      <c r="B1549" s="37"/>
      <c r="C1549" s="37"/>
      <c r="D1549" s="37"/>
      <c r="E1549" s="37"/>
      <c r="F1549" s="37"/>
      <c r="G1549" s="37"/>
      <c r="H1549" s="37"/>
      <c r="I1549" s="37"/>
      <c r="J1549" s="37"/>
      <c r="K1549" s="37"/>
      <c r="L1549" s="37"/>
      <c r="M1549" s="37"/>
      <c r="N1549" s="37"/>
      <c r="O1549" s="37"/>
      <c r="P1549" s="37"/>
      <c r="Q1549" s="37"/>
      <c r="R1549" s="37"/>
      <c r="S1549" s="37"/>
      <c r="T1549" s="37"/>
      <c r="U1549" s="37"/>
      <c r="V1549" s="37"/>
      <c r="W1549" s="37"/>
      <c r="X1549" s="37"/>
    </row>
    <row r="1550" spans="1:24">
      <c r="A1550" s="37"/>
      <c r="B1550" s="37"/>
      <c r="C1550" s="37"/>
      <c r="D1550" s="37"/>
      <c r="E1550" s="37"/>
      <c r="F1550" s="37"/>
      <c r="G1550" s="37"/>
      <c r="H1550" s="37"/>
      <c r="I1550" s="37"/>
      <c r="J1550" s="37"/>
      <c r="K1550" s="37"/>
      <c r="L1550" s="37"/>
      <c r="M1550" s="37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  <c r="X1550" s="37"/>
    </row>
    <row r="1551" spans="1:24">
      <c r="A1551" s="37"/>
      <c r="B1551" s="37"/>
      <c r="C1551" s="37"/>
      <c r="D1551" s="37"/>
      <c r="E1551" s="37"/>
      <c r="F1551" s="37"/>
      <c r="G1551" s="37"/>
      <c r="H1551" s="37"/>
      <c r="I1551" s="37"/>
      <c r="J1551" s="37"/>
      <c r="K1551" s="37"/>
      <c r="L1551" s="37"/>
      <c r="M1551" s="37"/>
      <c r="N1551" s="37"/>
      <c r="O1551" s="37"/>
      <c r="P1551" s="37"/>
      <c r="Q1551" s="37"/>
      <c r="R1551" s="37"/>
      <c r="S1551" s="37"/>
      <c r="T1551" s="37"/>
      <c r="U1551" s="37"/>
      <c r="V1551" s="37"/>
      <c r="W1551" s="37"/>
      <c r="X1551" s="37"/>
    </row>
    <row r="1552" spans="1:24">
      <c r="A1552" s="37"/>
      <c r="B1552" s="37"/>
      <c r="C1552" s="37"/>
      <c r="D1552" s="37"/>
      <c r="E1552" s="37"/>
      <c r="F1552" s="37"/>
      <c r="G1552" s="37"/>
      <c r="H1552" s="37"/>
      <c r="I1552" s="37"/>
      <c r="J1552" s="37"/>
      <c r="K1552" s="37"/>
      <c r="L1552" s="37"/>
      <c r="M1552" s="37"/>
      <c r="N1552" s="37"/>
      <c r="O1552" s="37"/>
      <c r="P1552" s="37"/>
      <c r="Q1552" s="37"/>
      <c r="R1552" s="37"/>
      <c r="S1552" s="37"/>
      <c r="T1552" s="37"/>
      <c r="U1552" s="37"/>
      <c r="V1552" s="37"/>
      <c r="W1552" s="37"/>
      <c r="X1552" s="37"/>
    </row>
    <row r="1553" spans="1:24">
      <c r="A1553" s="37"/>
      <c r="B1553" s="37"/>
      <c r="C1553" s="37"/>
      <c r="D1553" s="37"/>
      <c r="E1553" s="37"/>
      <c r="F1553" s="37"/>
      <c r="G1553" s="37"/>
      <c r="H1553" s="37"/>
      <c r="I1553" s="37"/>
      <c r="J1553" s="37"/>
      <c r="K1553" s="37"/>
      <c r="L1553" s="37"/>
      <c r="M1553" s="37"/>
      <c r="N1553" s="37"/>
      <c r="O1553" s="37"/>
      <c r="P1553" s="37"/>
      <c r="Q1553" s="37"/>
      <c r="R1553" s="37"/>
      <c r="S1553" s="37"/>
      <c r="T1553" s="37"/>
      <c r="U1553" s="37"/>
      <c r="V1553" s="37"/>
      <c r="W1553" s="37"/>
      <c r="X1553" s="37"/>
    </row>
    <row r="1554" spans="1:24">
      <c r="A1554" s="37"/>
      <c r="B1554" s="37"/>
      <c r="C1554" s="37"/>
      <c r="D1554" s="37"/>
      <c r="E1554" s="37"/>
      <c r="F1554" s="37"/>
      <c r="G1554" s="37"/>
      <c r="H1554" s="37"/>
      <c r="I1554" s="37"/>
      <c r="J1554" s="37"/>
      <c r="K1554" s="37"/>
      <c r="L1554" s="37"/>
      <c r="M1554" s="37"/>
      <c r="N1554" s="37"/>
      <c r="O1554" s="37"/>
      <c r="P1554" s="37"/>
      <c r="Q1554" s="37"/>
      <c r="R1554" s="37"/>
      <c r="S1554" s="37"/>
      <c r="T1554" s="37"/>
      <c r="U1554" s="37"/>
      <c r="V1554" s="37"/>
      <c r="W1554" s="37"/>
      <c r="X1554" s="37"/>
    </row>
    <row r="1555" spans="1:24">
      <c r="A1555" s="37"/>
      <c r="B1555" s="37"/>
      <c r="C1555" s="37"/>
      <c r="D1555" s="37"/>
      <c r="E1555" s="37"/>
      <c r="F1555" s="37"/>
      <c r="G1555" s="37"/>
      <c r="H1555" s="37"/>
      <c r="I1555" s="37"/>
      <c r="J1555" s="37"/>
      <c r="K1555" s="37"/>
      <c r="L1555" s="37"/>
      <c r="M1555" s="37"/>
      <c r="N1555" s="37"/>
      <c r="O1555" s="37"/>
      <c r="P1555" s="37"/>
      <c r="Q1555" s="37"/>
      <c r="R1555" s="37"/>
      <c r="S1555" s="37"/>
      <c r="T1555" s="37"/>
      <c r="U1555" s="37"/>
      <c r="V1555" s="37"/>
      <c r="W1555" s="37"/>
      <c r="X1555" s="37"/>
    </row>
    <row r="1556" spans="1:24">
      <c r="A1556" s="37"/>
      <c r="B1556" s="37"/>
      <c r="C1556" s="37"/>
      <c r="D1556" s="37"/>
      <c r="E1556" s="37"/>
      <c r="F1556" s="37"/>
      <c r="G1556" s="37"/>
      <c r="H1556" s="37"/>
      <c r="I1556" s="37"/>
      <c r="J1556" s="37"/>
      <c r="K1556" s="37"/>
      <c r="L1556" s="37"/>
      <c r="M1556" s="37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7"/>
    </row>
    <row r="1557" spans="1:24">
      <c r="A1557" s="37"/>
      <c r="B1557" s="37"/>
      <c r="C1557" s="37"/>
      <c r="D1557" s="37"/>
      <c r="E1557" s="37"/>
      <c r="F1557" s="37"/>
      <c r="G1557" s="37"/>
      <c r="H1557" s="37"/>
      <c r="I1557" s="37"/>
      <c r="J1557" s="37"/>
      <c r="K1557" s="37"/>
      <c r="L1557" s="37"/>
      <c r="M1557" s="37"/>
      <c r="N1557" s="37"/>
      <c r="O1557" s="37"/>
      <c r="P1557" s="37"/>
      <c r="Q1557" s="37"/>
      <c r="R1557" s="37"/>
      <c r="S1557" s="37"/>
      <c r="T1557" s="37"/>
      <c r="U1557" s="37"/>
      <c r="V1557" s="37"/>
      <c r="W1557" s="37"/>
      <c r="X1557" s="37"/>
    </row>
    <row r="1558" spans="1:24">
      <c r="A1558" s="37"/>
      <c r="B1558" s="37"/>
      <c r="C1558" s="37"/>
      <c r="D1558" s="37"/>
      <c r="E1558" s="37"/>
      <c r="F1558" s="37"/>
      <c r="G1558" s="37"/>
      <c r="H1558" s="37"/>
      <c r="I1558" s="37"/>
      <c r="J1558" s="37"/>
      <c r="K1558" s="37"/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</row>
    <row r="1559" spans="1:24">
      <c r="A1559" s="37"/>
      <c r="B1559" s="37"/>
      <c r="C1559" s="37"/>
      <c r="D1559" s="37"/>
      <c r="E1559" s="37"/>
      <c r="F1559" s="37"/>
      <c r="G1559" s="37"/>
      <c r="H1559" s="37"/>
      <c r="I1559" s="37"/>
      <c r="J1559" s="37"/>
      <c r="K1559" s="37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</row>
    <row r="1560" spans="1:24">
      <c r="A1560" s="37"/>
      <c r="B1560" s="37"/>
      <c r="C1560" s="37"/>
      <c r="D1560" s="37"/>
      <c r="E1560" s="37"/>
      <c r="F1560" s="37"/>
      <c r="G1560" s="37"/>
      <c r="H1560" s="37"/>
      <c r="I1560" s="37"/>
      <c r="J1560" s="37"/>
      <c r="K1560" s="37"/>
      <c r="L1560" s="37"/>
      <c r="M1560" s="37"/>
      <c r="N1560" s="37"/>
      <c r="O1560" s="37"/>
      <c r="P1560" s="37"/>
      <c r="Q1560" s="37"/>
      <c r="R1560" s="37"/>
      <c r="S1560" s="37"/>
      <c r="T1560" s="37"/>
      <c r="U1560" s="37"/>
      <c r="V1560" s="37"/>
      <c r="W1560" s="37"/>
      <c r="X1560" s="37"/>
    </row>
    <row r="1561" spans="1:24">
      <c r="A1561" s="37"/>
      <c r="B1561" s="37"/>
      <c r="C1561" s="37"/>
      <c r="D1561" s="37"/>
      <c r="E1561" s="37"/>
      <c r="F1561" s="37"/>
      <c r="G1561" s="37"/>
      <c r="H1561" s="37"/>
      <c r="I1561" s="37"/>
      <c r="J1561" s="37"/>
      <c r="K1561" s="37"/>
      <c r="L1561" s="37"/>
      <c r="M1561" s="37"/>
      <c r="N1561" s="37"/>
      <c r="O1561" s="37"/>
      <c r="P1561" s="37"/>
      <c r="Q1561" s="37"/>
      <c r="R1561" s="37"/>
      <c r="S1561" s="37"/>
      <c r="T1561" s="37"/>
      <c r="U1561" s="37"/>
      <c r="V1561" s="37"/>
      <c r="W1561" s="37"/>
      <c r="X1561" s="37"/>
    </row>
    <row r="1562" spans="1:24">
      <c r="A1562" s="37"/>
      <c r="B1562" s="37"/>
      <c r="C1562" s="37"/>
      <c r="D1562" s="37"/>
      <c r="E1562" s="37"/>
      <c r="F1562" s="37"/>
      <c r="G1562" s="37"/>
      <c r="H1562" s="37"/>
      <c r="I1562" s="37"/>
      <c r="J1562" s="37"/>
      <c r="K1562" s="37"/>
      <c r="L1562" s="37"/>
      <c r="M1562" s="37"/>
      <c r="N1562" s="37"/>
      <c r="O1562" s="37"/>
      <c r="P1562" s="37"/>
      <c r="Q1562" s="37"/>
      <c r="R1562" s="37"/>
      <c r="S1562" s="37"/>
      <c r="T1562" s="37"/>
      <c r="U1562" s="37"/>
      <c r="V1562" s="37"/>
      <c r="W1562" s="37"/>
      <c r="X1562" s="37"/>
    </row>
    <row r="1563" spans="1:24">
      <c r="A1563" s="37"/>
      <c r="B1563" s="37"/>
      <c r="C1563" s="37"/>
      <c r="D1563" s="37"/>
      <c r="E1563" s="37"/>
      <c r="F1563" s="37"/>
      <c r="G1563" s="37"/>
      <c r="H1563" s="37"/>
      <c r="I1563" s="37"/>
      <c r="J1563" s="37"/>
      <c r="K1563" s="37"/>
      <c r="L1563" s="37"/>
      <c r="M1563" s="37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7"/>
    </row>
    <row r="1564" spans="1:24">
      <c r="A1564" s="37"/>
      <c r="B1564" s="37"/>
      <c r="C1564" s="37"/>
      <c r="D1564" s="37"/>
      <c r="E1564" s="37"/>
      <c r="F1564" s="37"/>
      <c r="G1564" s="37"/>
      <c r="H1564" s="37"/>
      <c r="I1564" s="37"/>
      <c r="J1564" s="37"/>
      <c r="K1564" s="37"/>
      <c r="L1564" s="37"/>
      <c r="M1564" s="37"/>
      <c r="N1564" s="37"/>
      <c r="O1564" s="37"/>
      <c r="P1564" s="37"/>
      <c r="Q1564" s="37"/>
      <c r="R1564" s="37"/>
      <c r="S1564" s="37"/>
      <c r="T1564" s="37"/>
      <c r="U1564" s="37"/>
      <c r="V1564" s="37"/>
      <c r="W1564" s="37"/>
      <c r="X1564" s="37"/>
    </row>
    <row r="1565" spans="1:24">
      <c r="A1565" s="37"/>
      <c r="B1565" s="37"/>
      <c r="C1565" s="37"/>
      <c r="D1565" s="37"/>
      <c r="E1565" s="37"/>
      <c r="F1565" s="37"/>
      <c r="G1565" s="37"/>
      <c r="H1565" s="37"/>
      <c r="I1565" s="37"/>
      <c r="J1565" s="37"/>
      <c r="K1565" s="37"/>
      <c r="L1565" s="37"/>
      <c r="M1565" s="37"/>
      <c r="N1565" s="37"/>
      <c r="O1565" s="37"/>
      <c r="P1565" s="37"/>
      <c r="Q1565" s="37"/>
      <c r="R1565" s="37"/>
      <c r="S1565" s="37"/>
      <c r="T1565" s="37"/>
      <c r="U1565" s="37"/>
      <c r="V1565" s="37"/>
      <c r="W1565" s="37"/>
      <c r="X1565" s="37"/>
    </row>
    <row r="1566" spans="1:24">
      <c r="A1566" s="37"/>
      <c r="B1566" s="37"/>
      <c r="C1566" s="37"/>
      <c r="D1566" s="37"/>
      <c r="E1566" s="37"/>
      <c r="F1566" s="37"/>
      <c r="G1566" s="37"/>
      <c r="H1566" s="37"/>
      <c r="I1566" s="37"/>
      <c r="J1566" s="37"/>
      <c r="K1566" s="37"/>
      <c r="L1566" s="37"/>
      <c r="M1566" s="37"/>
      <c r="N1566" s="37"/>
      <c r="O1566" s="37"/>
      <c r="P1566" s="37"/>
      <c r="Q1566" s="37"/>
      <c r="R1566" s="37"/>
      <c r="S1566" s="37"/>
      <c r="T1566" s="37"/>
      <c r="U1566" s="37"/>
      <c r="V1566" s="37"/>
      <c r="W1566" s="37"/>
      <c r="X1566" s="37"/>
    </row>
    <row r="1567" spans="1:24">
      <c r="A1567" s="37"/>
      <c r="B1567" s="37"/>
      <c r="C1567" s="37"/>
      <c r="D1567" s="37"/>
      <c r="E1567" s="37"/>
      <c r="F1567" s="37"/>
      <c r="G1567" s="37"/>
      <c r="H1567" s="37"/>
      <c r="I1567" s="37"/>
      <c r="J1567" s="37"/>
      <c r="K1567" s="37"/>
      <c r="L1567" s="37"/>
      <c r="M1567" s="37"/>
      <c r="N1567" s="37"/>
      <c r="O1567" s="37"/>
      <c r="P1567" s="37"/>
      <c r="Q1567" s="37"/>
      <c r="R1567" s="37"/>
      <c r="S1567" s="37"/>
      <c r="T1567" s="37"/>
      <c r="U1567" s="37"/>
      <c r="V1567" s="37"/>
      <c r="W1567" s="37"/>
      <c r="X1567" s="37"/>
    </row>
    <row r="1568" spans="1:24">
      <c r="A1568" s="37"/>
      <c r="B1568" s="37"/>
      <c r="C1568" s="37"/>
      <c r="D1568" s="37"/>
      <c r="E1568" s="37"/>
      <c r="F1568" s="37"/>
      <c r="G1568" s="37"/>
      <c r="H1568" s="37"/>
      <c r="I1568" s="37"/>
      <c r="J1568" s="37"/>
      <c r="K1568" s="37"/>
      <c r="L1568" s="37"/>
      <c r="M1568" s="37"/>
      <c r="N1568" s="37"/>
      <c r="O1568" s="37"/>
      <c r="P1568" s="37"/>
      <c r="Q1568" s="37"/>
      <c r="R1568" s="37"/>
      <c r="S1568" s="37"/>
      <c r="T1568" s="37"/>
      <c r="U1568" s="37"/>
      <c r="V1568" s="37"/>
      <c r="W1568" s="37"/>
      <c r="X1568" s="37"/>
    </row>
    <row r="1569" spans="1:24">
      <c r="A1569" s="37"/>
      <c r="B1569" s="37"/>
      <c r="C1569" s="37"/>
      <c r="D1569" s="37"/>
      <c r="E1569" s="37"/>
      <c r="F1569" s="37"/>
      <c r="G1569" s="37"/>
      <c r="H1569" s="37"/>
      <c r="I1569" s="37"/>
      <c r="J1569" s="37"/>
      <c r="K1569" s="37"/>
      <c r="L1569" s="37"/>
      <c r="M1569" s="37"/>
      <c r="N1569" s="37"/>
      <c r="O1569" s="37"/>
      <c r="P1569" s="37"/>
      <c r="Q1569" s="37"/>
      <c r="R1569" s="37"/>
      <c r="S1569" s="37"/>
      <c r="T1569" s="37"/>
      <c r="U1569" s="37"/>
      <c r="V1569" s="37"/>
      <c r="W1569" s="37"/>
      <c r="X1569" s="37"/>
    </row>
    <row r="1570" spans="1:24">
      <c r="A1570" s="37"/>
      <c r="B1570" s="37"/>
      <c r="C1570" s="37"/>
      <c r="D1570" s="37"/>
      <c r="E1570" s="37"/>
      <c r="F1570" s="37"/>
      <c r="G1570" s="37"/>
      <c r="H1570" s="37"/>
      <c r="I1570" s="37"/>
      <c r="J1570" s="37"/>
      <c r="K1570" s="37"/>
      <c r="L1570" s="37"/>
      <c r="M1570" s="37"/>
      <c r="N1570" s="37"/>
      <c r="O1570" s="37"/>
      <c r="P1570" s="37"/>
      <c r="Q1570" s="37"/>
      <c r="R1570" s="37"/>
      <c r="S1570" s="37"/>
      <c r="T1570" s="37"/>
      <c r="U1570" s="37"/>
      <c r="V1570" s="37"/>
      <c r="W1570" s="37"/>
      <c r="X1570" s="37"/>
    </row>
    <row r="1571" spans="1:24">
      <c r="A1571" s="37"/>
      <c r="B1571" s="37"/>
      <c r="C1571" s="37"/>
      <c r="D1571" s="37"/>
      <c r="E1571" s="37"/>
      <c r="F1571" s="37"/>
      <c r="G1571" s="37"/>
      <c r="H1571" s="37"/>
      <c r="I1571" s="37"/>
      <c r="J1571" s="37"/>
      <c r="K1571" s="37"/>
      <c r="L1571" s="37"/>
      <c r="M1571" s="37"/>
      <c r="N1571" s="37"/>
      <c r="O1571" s="37"/>
      <c r="P1571" s="37"/>
      <c r="Q1571" s="37"/>
      <c r="R1571" s="37"/>
      <c r="S1571" s="37"/>
      <c r="T1571" s="37"/>
      <c r="U1571" s="37"/>
      <c r="V1571" s="37"/>
      <c r="W1571" s="37"/>
      <c r="X1571" s="37"/>
    </row>
    <row r="1572" spans="1:24">
      <c r="A1572" s="37"/>
      <c r="B1572" s="37"/>
      <c r="C1572" s="37"/>
      <c r="D1572" s="37"/>
      <c r="E1572" s="37"/>
      <c r="F1572" s="37"/>
      <c r="G1572" s="37"/>
      <c r="H1572" s="37"/>
      <c r="I1572" s="37"/>
      <c r="J1572" s="37"/>
      <c r="K1572" s="37"/>
      <c r="L1572" s="37"/>
      <c r="M1572" s="37"/>
      <c r="N1572" s="37"/>
      <c r="O1572" s="37"/>
      <c r="P1572" s="37"/>
      <c r="Q1572" s="37"/>
      <c r="R1572" s="37"/>
      <c r="S1572" s="37"/>
      <c r="T1572" s="37"/>
      <c r="U1572" s="37"/>
      <c r="V1572" s="37"/>
      <c r="W1572" s="37"/>
      <c r="X1572" s="37"/>
    </row>
    <row r="1573" spans="1:24">
      <c r="A1573" s="37"/>
      <c r="B1573" s="37"/>
      <c r="C1573" s="37"/>
      <c r="D1573" s="37"/>
      <c r="E1573" s="37"/>
      <c r="F1573" s="37"/>
      <c r="G1573" s="37"/>
      <c r="H1573" s="37"/>
      <c r="I1573" s="37"/>
      <c r="J1573" s="37"/>
      <c r="K1573" s="37"/>
      <c r="L1573" s="37"/>
      <c r="M1573" s="37"/>
      <c r="N1573" s="37"/>
      <c r="O1573" s="37"/>
      <c r="P1573" s="37"/>
      <c r="Q1573" s="37"/>
      <c r="R1573" s="37"/>
      <c r="S1573" s="37"/>
      <c r="T1573" s="37"/>
      <c r="U1573" s="37"/>
      <c r="V1573" s="37"/>
      <c r="W1573" s="37"/>
      <c r="X1573" s="37"/>
    </row>
    <row r="1574" spans="1:24">
      <c r="A1574" s="37"/>
      <c r="B1574" s="37"/>
      <c r="C1574" s="37"/>
      <c r="D1574" s="37"/>
      <c r="E1574" s="37"/>
      <c r="F1574" s="37"/>
      <c r="G1574" s="37"/>
      <c r="H1574" s="37"/>
      <c r="I1574" s="37"/>
      <c r="J1574" s="37"/>
      <c r="K1574" s="37"/>
      <c r="L1574" s="37"/>
      <c r="M1574" s="37"/>
      <c r="N1574" s="37"/>
      <c r="O1574" s="37"/>
      <c r="P1574" s="37"/>
      <c r="Q1574" s="37"/>
      <c r="R1574" s="37"/>
      <c r="S1574" s="37"/>
      <c r="T1574" s="37"/>
      <c r="U1574" s="37"/>
      <c r="V1574" s="37"/>
      <c r="W1574" s="37"/>
      <c r="X1574" s="37"/>
    </row>
    <row r="1575" spans="1:24">
      <c r="A1575" s="37"/>
      <c r="B1575" s="37"/>
      <c r="C1575" s="37"/>
      <c r="D1575" s="37"/>
      <c r="E1575" s="37"/>
      <c r="F1575" s="37"/>
      <c r="G1575" s="37"/>
      <c r="H1575" s="37"/>
      <c r="I1575" s="37"/>
      <c r="J1575" s="37"/>
      <c r="K1575" s="37"/>
      <c r="L1575" s="37"/>
      <c r="M1575" s="37"/>
      <c r="N1575" s="37"/>
      <c r="O1575" s="37"/>
      <c r="P1575" s="37"/>
      <c r="Q1575" s="37"/>
      <c r="R1575" s="37"/>
      <c r="S1575" s="37"/>
      <c r="T1575" s="37"/>
      <c r="U1575" s="37"/>
      <c r="V1575" s="37"/>
      <c r="W1575" s="37"/>
      <c r="X1575" s="37"/>
    </row>
    <row r="1576" spans="1:24">
      <c r="A1576" s="37"/>
      <c r="B1576" s="37"/>
      <c r="C1576" s="37"/>
      <c r="D1576" s="37"/>
      <c r="E1576" s="37"/>
      <c r="F1576" s="37"/>
      <c r="G1576" s="37"/>
      <c r="H1576" s="37"/>
      <c r="I1576" s="37"/>
      <c r="J1576" s="37"/>
      <c r="K1576" s="37"/>
      <c r="L1576" s="37"/>
      <c r="M1576" s="37"/>
      <c r="N1576" s="37"/>
      <c r="O1576" s="37"/>
      <c r="P1576" s="37"/>
      <c r="Q1576" s="37"/>
      <c r="R1576" s="37"/>
      <c r="S1576" s="37"/>
      <c r="T1576" s="37"/>
      <c r="U1576" s="37"/>
      <c r="V1576" s="37"/>
      <c r="W1576" s="37"/>
      <c r="X1576" s="37"/>
    </row>
    <row r="1577" spans="1:24">
      <c r="A1577" s="37"/>
      <c r="B1577" s="37"/>
      <c r="C1577" s="37"/>
      <c r="D1577" s="37"/>
      <c r="E1577" s="37"/>
      <c r="F1577" s="37"/>
      <c r="G1577" s="37"/>
      <c r="H1577" s="37"/>
      <c r="I1577" s="37"/>
      <c r="J1577" s="37"/>
      <c r="K1577" s="37"/>
      <c r="L1577" s="37"/>
      <c r="M1577" s="37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7"/>
    </row>
    <row r="1578" spans="1:24">
      <c r="A1578" s="37"/>
      <c r="B1578" s="37"/>
      <c r="C1578" s="37"/>
      <c r="D1578" s="37"/>
      <c r="E1578" s="37"/>
      <c r="F1578" s="37"/>
      <c r="G1578" s="37"/>
      <c r="H1578" s="37"/>
      <c r="I1578" s="37"/>
      <c r="J1578" s="37"/>
      <c r="K1578" s="37"/>
      <c r="L1578" s="37"/>
      <c r="M1578" s="37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7"/>
    </row>
    <row r="1579" spans="1:24">
      <c r="A1579" s="37"/>
      <c r="B1579" s="37"/>
      <c r="C1579" s="37"/>
      <c r="D1579" s="37"/>
      <c r="E1579" s="37"/>
      <c r="F1579" s="37"/>
      <c r="G1579" s="37"/>
      <c r="H1579" s="37"/>
      <c r="I1579" s="37"/>
      <c r="J1579" s="37"/>
      <c r="K1579" s="37"/>
      <c r="L1579" s="37"/>
      <c r="M1579" s="37"/>
      <c r="N1579" s="37"/>
      <c r="O1579" s="37"/>
      <c r="P1579" s="37"/>
      <c r="Q1579" s="37"/>
      <c r="R1579" s="37"/>
      <c r="S1579" s="37"/>
      <c r="T1579" s="37"/>
      <c r="U1579" s="37"/>
      <c r="V1579" s="37"/>
      <c r="W1579" s="37"/>
      <c r="X1579" s="37"/>
    </row>
    <row r="1580" spans="1:24">
      <c r="A1580" s="37"/>
      <c r="B1580" s="37"/>
      <c r="C1580" s="37"/>
      <c r="D1580" s="37"/>
      <c r="E1580" s="37"/>
      <c r="F1580" s="37"/>
      <c r="G1580" s="37"/>
      <c r="H1580" s="37"/>
      <c r="I1580" s="37"/>
      <c r="J1580" s="37"/>
      <c r="K1580" s="37"/>
      <c r="L1580" s="37"/>
      <c r="M1580" s="37"/>
      <c r="N1580" s="37"/>
      <c r="O1580" s="37"/>
      <c r="P1580" s="37"/>
      <c r="Q1580" s="37"/>
      <c r="R1580" s="37"/>
      <c r="S1580" s="37"/>
      <c r="T1580" s="37"/>
      <c r="U1580" s="37"/>
      <c r="V1580" s="37"/>
      <c r="W1580" s="37"/>
      <c r="X1580" s="37"/>
    </row>
    <row r="1581" spans="1:24">
      <c r="A1581" s="37"/>
      <c r="B1581" s="37"/>
      <c r="C1581" s="37"/>
      <c r="D1581" s="37"/>
      <c r="E1581" s="37"/>
      <c r="F1581" s="37"/>
      <c r="G1581" s="37"/>
      <c r="H1581" s="37"/>
      <c r="I1581" s="37"/>
      <c r="J1581" s="37"/>
      <c r="K1581" s="37"/>
      <c r="L1581" s="37"/>
      <c r="M1581" s="37"/>
      <c r="N1581" s="37"/>
      <c r="O1581" s="37"/>
      <c r="P1581" s="37"/>
      <c r="Q1581" s="37"/>
      <c r="R1581" s="37"/>
      <c r="S1581" s="37"/>
      <c r="T1581" s="37"/>
      <c r="U1581" s="37"/>
      <c r="V1581" s="37"/>
      <c r="W1581" s="37"/>
      <c r="X1581" s="37"/>
    </row>
    <row r="1582" spans="1:24">
      <c r="A1582" s="37"/>
      <c r="B1582" s="37"/>
      <c r="C1582" s="37"/>
      <c r="D1582" s="37"/>
      <c r="E1582" s="37"/>
      <c r="F1582" s="37"/>
      <c r="G1582" s="37"/>
      <c r="H1582" s="37"/>
      <c r="I1582" s="37"/>
      <c r="J1582" s="37"/>
      <c r="K1582" s="37"/>
      <c r="L1582" s="37"/>
      <c r="M1582" s="37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7"/>
    </row>
    <row r="1583" spans="1:24">
      <c r="A1583" s="37"/>
      <c r="B1583" s="37"/>
      <c r="C1583" s="37"/>
      <c r="D1583" s="37"/>
      <c r="E1583" s="37"/>
      <c r="F1583" s="37"/>
      <c r="G1583" s="37"/>
      <c r="H1583" s="37"/>
      <c r="I1583" s="37"/>
      <c r="J1583" s="37"/>
      <c r="K1583" s="37"/>
      <c r="L1583" s="37"/>
      <c r="M1583" s="37"/>
      <c r="N1583" s="37"/>
      <c r="O1583" s="37"/>
      <c r="P1583" s="37"/>
      <c r="Q1583" s="37"/>
      <c r="R1583" s="37"/>
      <c r="S1583" s="37"/>
      <c r="T1583" s="37"/>
      <c r="U1583" s="37"/>
      <c r="V1583" s="37"/>
      <c r="W1583" s="37"/>
      <c r="X1583" s="37"/>
    </row>
    <row r="1584" spans="1:24">
      <c r="A1584" s="37"/>
      <c r="B1584" s="37"/>
      <c r="C1584" s="37"/>
      <c r="D1584" s="37"/>
      <c r="E1584" s="37"/>
      <c r="F1584" s="37"/>
      <c r="G1584" s="37"/>
      <c r="H1584" s="37"/>
      <c r="I1584" s="37"/>
      <c r="J1584" s="37"/>
      <c r="K1584" s="37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</row>
    <row r="1585" spans="1:24">
      <c r="A1585" s="37"/>
      <c r="B1585" s="37"/>
      <c r="C1585" s="37"/>
      <c r="D1585" s="37"/>
      <c r="E1585" s="37"/>
      <c r="F1585" s="37"/>
      <c r="G1585" s="37"/>
      <c r="H1585" s="37"/>
      <c r="I1585" s="37"/>
      <c r="J1585" s="37"/>
      <c r="K1585" s="37"/>
      <c r="L1585" s="37"/>
      <c r="M1585" s="37"/>
      <c r="N1585" s="37"/>
      <c r="O1585" s="37"/>
      <c r="P1585" s="37"/>
      <c r="Q1585" s="37"/>
      <c r="R1585" s="37"/>
      <c r="S1585" s="37"/>
      <c r="T1585" s="37"/>
      <c r="U1585" s="37"/>
      <c r="V1585" s="37"/>
      <c r="W1585" s="37"/>
      <c r="X1585" s="37"/>
    </row>
    <row r="1586" spans="1:24">
      <c r="A1586" s="37"/>
      <c r="B1586" s="37"/>
      <c r="C1586" s="37"/>
      <c r="D1586" s="37"/>
      <c r="E1586" s="37"/>
      <c r="F1586" s="37"/>
      <c r="G1586" s="37"/>
      <c r="H1586" s="37"/>
      <c r="I1586" s="37"/>
      <c r="J1586" s="37"/>
      <c r="K1586" s="37"/>
      <c r="L1586" s="37"/>
      <c r="M1586" s="37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7"/>
    </row>
    <row r="1587" spans="1:24">
      <c r="A1587" s="37"/>
      <c r="B1587" s="37"/>
      <c r="C1587" s="37"/>
      <c r="D1587" s="37"/>
      <c r="E1587" s="37"/>
      <c r="F1587" s="37"/>
      <c r="G1587" s="37"/>
      <c r="H1587" s="37"/>
      <c r="I1587" s="37"/>
      <c r="J1587" s="37"/>
      <c r="K1587" s="37"/>
      <c r="L1587" s="37"/>
      <c r="M1587" s="37"/>
      <c r="N1587" s="37"/>
      <c r="O1587" s="37"/>
      <c r="P1587" s="37"/>
      <c r="Q1587" s="37"/>
      <c r="R1587" s="37"/>
      <c r="S1587" s="37"/>
      <c r="T1587" s="37"/>
      <c r="U1587" s="37"/>
      <c r="V1587" s="37"/>
      <c r="W1587" s="37"/>
      <c r="X1587" s="37"/>
    </row>
    <row r="1588" spans="1:24">
      <c r="A1588" s="37"/>
      <c r="B1588" s="37"/>
      <c r="C1588" s="37"/>
      <c r="D1588" s="37"/>
      <c r="E1588" s="37"/>
      <c r="F1588" s="37"/>
      <c r="G1588" s="37"/>
      <c r="H1588" s="37"/>
      <c r="I1588" s="37"/>
      <c r="J1588" s="37"/>
      <c r="K1588" s="37"/>
      <c r="L1588" s="37"/>
      <c r="M1588" s="37"/>
      <c r="N1588" s="37"/>
      <c r="O1588" s="37"/>
      <c r="P1588" s="37"/>
      <c r="Q1588" s="37"/>
      <c r="R1588" s="37"/>
      <c r="S1588" s="37"/>
      <c r="T1588" s="37"/>
      <c r="U1588" s="37"/>
      <c r="V1588" s="37"/>
      <c r="W1588" s="37"/>
      <c r="X1588" s="37"/>
    </row>
    <row r="1589" spans="1:24">
      <c r="A1589" s="37"/>
      <c r="B1589" s="37"/>
      <c r="C1589" s="37"/>
      <c r="D1589" s="37"/>
      <c r="E1589" s="37"/>
      <c r="F1589" s="37"/>
      <c r="G1589" s="37"/>
      <c r="H1589" s="37"/>
      <c r="I1589" s="37"/>
      <c r="J1589" s="37"/>
      <c r="K1589" s="37"/>
      <c r="L1589" s="37"/>
      <c r="M1589" s="37"/>
      <c r="N1589" s="37"/>
      <c r="O1589" s="37"/>
      <c r="P1589" s="37"/>
      <c r="Q1589" s="37"/>
      <c r="R1589" s="37"/>
      <c r="S1589" s="37"/>
      <c r="T1589" s="37"/>
      <c r="U1589" s="37"/>
      <c r="V1589" s="37"/>
      <c r="W1589" s="37"/>
      <c r="X1589" s="37"/>
    </row>
    <row r="1590" spans="1:24">
      <c r="A1590" s="37"/>
      <c r="B1590" s="37"/>
      <c r="C1590" s="37"/>
      <c r="D1590" s="37"/>
      <c r="E1590" s="37"/>
      <c r="F1590" s="37"/>
      <c r="G1590" s="37"/>
      <c r="H1590" s="37"/>
      <c r="I1590" s="37"/>
      <c r="J1590" s="37"/>
      <c r="K1590" s="37"/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7"/>
    </row>
    <row r="1591" spans="1:24">
      <c r="A1591" s="37"/>
      <c r="B1591" s="37"/>
      <c r="C1591" s="37"/>
      <c r="D1591" s="37"/>
      <c r="E1591" s="37"/>
      <c r="F1591" s="37"/>
      <c r="G1591" s="37"/>
      <c r="H1591" s="37"/>
      <c r="I1591" s="37"/>
      <c r="J1591" s="37"/>
      <c r="K1591" s="37"/>
      <c r="L1591" s="37"/>
      <c r="M1591" s="37"/>
      <c r="N1591" s="37"/>
      <c r="O1591" s="37"/>
      <c r="P1591" s="37"/>
      <c r="Q1591" s="37"/>
      <c r="R1591" s="37"/>
      <c r="S1591" s="37"/>
      <c r="T1591" s="37"/>
      <c r="U1591" s="37"/>
      <c r="V1591" s="37"/>
      <c r="W1591" s="37"/>
      <c r="X1591" s="37"/>
    </row>
    <row r="1592" spans="1:24">
      <c r="A1592" s="37"/>
      <c r="B1592" s="37"/>
      <c r="C1592" s="37"/>
      <c r="D1592" s="37"/>
      <c r="E1592" s="37"/>
      <c r="F1592" s="37"/>
      <c r="G1592" s="37"/>
      <c r="H1592" s="37"/>
      <c r="I1592" s="37"/>
      <c r="J1592" s="37"/>
      <c r="K1592" s="37"/>
      <c r="L1592" s="37"/>
      <c r="M1592" s="37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7"/>
    </row>
    <row r="1593" spans="1:24">
      <c r="A1593" s="37"/>
      <c r="B1593" s="37"/>
      <c r="C1593" s="37"/>
      <c r="D1593" s="37"/>
      <c r="E1593" s="37"/>
      <c r="F1593" s="37"/>
      <c r="G1593" s="37"/>
      <c r="H1593" s="37"/>
      <c r="I1593" s="37"/>
      <c r="J1593" s="37"/>
      <c r="K1593" s="37"/>
      <c r="L1593" s="37"/>
      <c r="M1593" s="37"/>
      <c r="N1593" s="37"/>
      <c r="O1593" s="37"/>
      <c r="P1593" s="37"/>
      <c r="Q1593" s="37"/>
      <c r="R1593" s="37"/>
      <c r="S1593" s="37"/>
      <c r="T1593" s="37"/>
      <c r="U1593" s="37"/>
      <c r="V1593" s="37"/>
      <c r="W1593" s="37"/>
      <c r="X1593" s="37"/>
    </row>
    <row r="1594" spans="1:24">
      <c r="A1594" s="37"/>
      <c r="B1594" s="37"/>
      <c r="C1594" s="37"/>
      <c r="D1594" s="37"/>
      <c r="E1594" s="37"/>
      <c r="F1594" s="37"/>
      <c r="G1594" s="37"/>
      <c r="H1594" s="37"/>
      <c r="I1594" s="37"/>
      <c r="J1594" s="37"/>
      <c r="K1594" s="37"/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</row>
    <row r="1595" spans="1:24">
      <c r="A1595" s="37"/>
      <c r="B1595" s="37"/>
      <c r="C1595" s="37"/>
      <c r="D1595" s="37"/>
      <c r="E1595" s="37"/>
      <c r="F1595" s="37"/>
      <c r="G1595" s="37"/>
      <c r="H1595" s="37"/>
      <c r="I1595" s="37"/>
      <c r="J1595" s="37"/>
      <c r="K1595" s="37"/>
      <c r="L1595" s="37"/>
      <c r="M1595" s="37"/>
      <c r="N1595" s="37"/>
      <c r="O1595" s="37"/>
      <c r="P1595" s="37"/>
      <c r="Q1595" s="37"/>
      <c r="R1595" s="37"/>
      <c r="S1595" s="37"/>
      <c r="T1595" s="37"/>
      <c r="U1595" s="37"/>
      <c r="V1595" s="37"/>
      <c r="W1595" s="37"/>
      <c r="X1595" s="37"/>
    </row>
    <row r="1596" spans="1:24">
      <c r="A1596" s="37"/>
      <c r="B1596" s="37"/>
      <c r="C1596" s="37"/>
      <c r="D1596" s="37"/>
      <c r="E1596" s="37"/>
      <c r="F1596" s="37"/>
      <c r="G1596" s="37"/>
      <c r="H1596" s="37"/>
      <c r="I1596" s="37"/>
      <c r="J1596" s="37"/>
      <c r="K1596" s="37"/>
      <c r="L1596" s="37"/>
      <c r="M1596" s="37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7"/>
    </row>
    <row r="1597" spans="1:24">
      <c r="A1597" s="37"/>
      <c r="B1597" s="37"/>
      <c r="C1597" s="37"/>
      <c r="D1597" s="37"/>
      <c r="E1597" s="37"/>
      <c r="F1597" s="37"/>
      <c r="G1597" s="37"/>
      <c r="H1597" s="37"/>
      <c r="I1597" s="37"/>
      <c r="J1597" s="37"/>
      <c r="K1597" s="37"/>
      <c r="L1597" s="37"/>
      <c r="M1597" s="37"/>
      <c r="N1597" s="37"/>
      <c r="O1597" s="37"/>
      <c r="P1597" s="37"/>
      <c r="Q1597" s="37"/>
      <c r="R1597" s="37"/>
      <c r="S1597" s="37"/>
      <c r="T1597" s="37"/>
      <c r="U1597" s="37"/>
      <c r="V1597" s="37"/>
      <c r="W1597" s="37"/>
      <c r="X1597" s="37"/>
    </row>
    <row r="1598" spans="1:24">
      <c r="A1598" s="37"/>
      <c r="B1598" s="37"/>
      <c r="C1598" s="37"/>
      <c r="D1598" s="37"/>
      <c r="E1598" s="37"/>
      <c r="F1598" s="37"/>
      <c r="G1598" s="37"/>
      <c r="H1598" s="37"/>
      <c r="I1598" s="37"/>
      <c r="J1598" s="37"/>
      <c r="K1598" s="37"/>
      <c r="L1598" s="37"/>
      <c r="M1598" s="37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7"/>
    </row>
    <row r="1599" spans="1:24">
      <c r="A1599" s="37"/>
      <c r="B1599" s="37"/>
      <c r="C1599" s="37"/>
      <c r="D1599" s="37"/>
      <c r="E1599" s="37"/>
      <c r="F1599" s="37"/>
      <c r="G1599" s="37"/>
      <c r="H1599" s="37"/>
      <c r="I1599" s="37"/>
      <c r="J1599" s="37"/>
      <c r="K1599" s="37"/>
      <c r="L1599" s="37"/>
      <c r="M1599" s="37"/>
      <c r="N1599" s="37"/>
      <c r="O1599" s="37"/>
      <c r="P1599" s="37"/>
      <c r="Q1599" s="37"/>
      <c r="R1599" s="37"/>
      <c r="S1599" s="37"/>
      <c r="T1599" s="37"/>
      <c r="U1599" s="37"/>
      <c r="V1599" s="37"/>
      <c r="W1599" s="37"/>
      <c r="X1599" s="37"/>
    </row>
    <row r="1600" spans="1:24">
      <c r="A1600" s="37"/>
      <c r="B1600" s="37"/>
      <c r="C1600" s="37"/>
      <c r="D1600" s="37"/>
      <c r="E1600" s="37"/>
      <c r="F1600" s="37"/>
      <c r="G1600" s="37"/>
      <c r="H1600" s="37"/>
      <c r="I1600" s="37"/>
      <c r="J1600" s="37"/>
      <c r="K1600" s="37"/>
      <c r="L1600" s="37"/>
      <c r="M1600" s="37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7"/>
    </row>
    <row r="1601" spans="1:24">
      <c r="A1601" s="37"/>
      <c r="B1601" s="37"/>
      <c r="C1601" s="37"/>
      <c r="D1601" s="37"/>
      <c r="E1601" s="37"/>
      <c r="F1601" s="37"/>
      <c r="G1601" s="37"/>
      <c r="H1601" s="37"/>
      <c r="I1601" s="37"/>
      <c r="J1601" s="37"/>
      <c r="K1601" s="37"/>
      <c r="L1601" s="37"/>
      <c r="M1601" s="37"/>
      <c r="N1601" s="37"/>
      <c r="O1601" s="37"/>
      <c r="P1601" s="37"/>
      <c r="Q1601" s="37"/>
      <c r="R1601" s="37"/>
      <c r="S1601" s="37"/>
      <c r="T1601" s="37"/>
      <c r="U1601" s="37"/>
      <c r="V1601" s="37"/>
      <c r="W1601" s="37"/>
      <c r="X1601" s="37"/>
    </row>
    <row r="1602" spans="1:24">
      <c r="A1602" s="37"/>
      <c r="B1602" s="37"/>
      <c r="C1602" s="37"/>
      <c r="D1602" s="37"/>
      <c r="E1602" s="37"/>
      <c r="F1602" s="37"/>
      <c r="G1602" s="37"/>
      <c r="H1602" s="37"/>
      <c r="I1602" s="37"/>
      <c r="J1602" s="37"/>
      <c r="K1602" s="37"/>
      <c r="L1602" s="37"/>
      <c r="M1602" s="37"/>
      <c r="N1602" s="37"/>
      <c r="O1602" s="37"/>
      <c r="P1602" s="37"/>
      <c r="Q1602" s="37"/>
      <c r="R1602" s="37"/>
      <c r="S1602" s="37"/>
      <c r="T1602" s="37"/>
      <c r="U1602" s="37"/>
      <c r="V1602" s="37"/>
      <c r="W1602" s="37"/>
      <c r="X1602" s="37"/>
    </row>
    <row r="1603" spans="1:24">
      <c r="A1603" s="37"/>
      <c r="B1603" s="37"/>
      <c r="C1603" s="37"/>
      <c r="D1603" s="37"/>
      <c r="E1603" s="37"/>
      <c r="F1603" s="37"/>
      <c r="G1603" s="37"/>
      <c r="H1603" s="37"/>
      <c r="I1603" s="37"/>
      <c r="J1603" s="37"/>
      <c r="K1603" s="37"/>
      <c r="L1603" s="37"/>
      <c r="M1603" s="37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7"/>
    </row>
    <row r="1604" spans="1:24">
      <c r="A1604" s="37"/>
      <c r="B1604" s="37"/>
      <c r="C1604" s="37"/>
      <c r="D1604" s="37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</row>
    <row r="1605" spans="1:24">
      <c r="A1605" s="37"/>
      <c r="B1605" s="37"/>
      <c r="C1605" s="37"/>
      <c r="D1605" s="37"/>
      <c r="E1605" s="37"/>
      <c r="F1605" s="37"/>
      <c r="G1605" s="37"/>
      <c r="H1605" s="37"/>
      <c r="I1605" s="37"/>
      <c r="J1605" s="37"/>
      <c r="K1605" s="37"/>
      <c r="L1605" s="37"/>
      <c r="M1605" s="37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7"/>
    </row>
    <row r="1606" spans="1:24">
      <c r="A1606" s="37"/>
      <c r="B1606" s="37"/>
      <c r="C1606" s="37"/>
      <c r="D1606" s="37"/>
      <c r="E1606" s="37"/>
      <c r="F1606" s="37"/>
      <c r="G1606" s="37"/>
      <c r="H1606" s="37"/>
      <c r="I1606" s="37"/>
      <c r="J1606" s="37"/>
      <c r="K1606" s="37"/>
      <c r="L1606" s="37"/>
      <c r="M1606" s="37"/>
      <c r="N1606" s="37"/>
      <c r="O1606" s="37"/>
      <c r="P1606" s="37"/>
      <c r="Q1606" s="37"/>
      <c r="R1606" s="37"/>
      <c r="S1606" s="37"/>
      <c r="T1606" s="37"/>
      <c r="U1606" s="37"/>
      <c r="V1606" s="37"/>
      <c r="W1606" s="37"/>
      <c r="X1606" s="37"/>
    </row>
    <row r="1607" spans="1:24">
      <c r="A1607" s="37"/>
      <c r="B1607" s="37"/>
      <c r="C1607" s="37"/>
      <c r="D1607" s="37"/>
      <c r="E1607" s="37"/>
      <c r="F1607" s="37"/>
      <c r="G1607" s="37"/>
      <c r="H1607" s="37"/>
      <c r="I1607" s="37"/>
      <c r="J1607" s="37"/>
      <c r="K1607" s="37"/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</row>
    <row r="1608" spans="1:24">
      <c r="A1608" s="37"/>
      <c r="B1608" s="37"/>
      <c r="C1608" s="37"/>
      <c r="D1608" s="37"/>
      <c r="E1608" s="37"/>
      <c r="F1608" s="37"/>
      <c r="G1608" s="37"/>
      <c r="H1608" s="37"/>
      <c r="I1608" s="37"/>
      <c r="J1608" s="37"/>
      <c r="K1608" s="37"/>
      <c r="L1608" s="37"/>
      <c r="M1608" s="37"/>
      <c r="N1608" s="37"/>
      <c r="O1608" s="37"/>
      <c r="P1608" s="37"/>
      <c r="Q1608" s="37"/>
      <c r="R1608" s="37"/>
      <c r="S1608" s="37"/>
      <c r="T1608" s="37"/>
      <c r="U1608" s="37"/>
      <c r="V1608" s="37"/>
      <c r="W1608" s="37"/>
      <c r="X1608" s="37"/>
    </row>
    <row r="1609" spans="1:24">
      <c r="A1609" s="37"/>
      <c r="B1609" s="37"/>
      <c r="C1609" s="37"/>
      <c r="D1609" s="37"/>
      <c r="E1609" s="37"/>
      <c r="F1609" s="37"/>
      <c r="G1609" s="37"/>
      <c r="H1609" s="37"/>
      <c r="I1609" s="37"/>
      <c r="J1609" s="37"/>
      <c r="K1609" s="37"/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7"/>
    </row>
    <row r="1610" spans="1:24">
      <c r="A1610" s="37"/>
      <c r="B1610" s="37"/>
      <c r="C1610" s="37"/>
      <c r="D1610" s="37"/>
      <c r="E1610" s="37"/>
      <c r="F1610" s="37"/>
      <c r="G1610" s="37"/>
      <c r="H1610" s="37"/>
      <c r="I1610" s="37"/>
      <c r="J1610" s="37"/>
      <c r="K1610" s="37"/>
      <c r="L1610" s="37"/>
      <c r="M1610" s="37"/>
      <c r="N1610" s="37"/>
      <c r="O1610" s="37"/>
      <c r="P1610" s="37"/>
      <c r="Q1610" s="37"/>
      <c r="R1610" s="37"/>
      <c r="S1610" s="37"/>
      <c r="T1610" s="37"/>
      <c r="U1610" s="37"/>
      <c r="V1610" s="37"/>
      <c r="W1610" s="37"/>
      <c r="X1610" s="37"/>
    </row>
    <row r="1611" spans="1:24">
      <c r="A1611" s="37"/>
      <c r="B1611" s="37"/>
      <c r="C1611" s="37"/>
      <c r="D1611" s="37"/>
      <c r="E1611" s="37"/>
      <c r="F1611" s="37"/>
      <c r="G1611" s="37"/>
      <c r="H1611" s="37"/>
      <c r="I1611" s="37"/>
      <c r="J1611" s="37"/>
      <c r="K1611" s="37"/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</row>
    <row r="1612" spans="1:24">
      <c r="A1612" s="37"/>
      <c r="B1612" s="37"/>
      <c r="C1612" s="37"/>
      <c r="D1612" s="37"/>
      <c r="E1612" s="37"/>
      <c r="F1612" s="37"/>
      <c r="G1612" s="37"/>
      <c r="H1612" s="37"/>
      <c r="I1612" s="37"/>
      <c r="J1612" s="37"/>
      <c r="K1612" s="37"/>
      <c r="L1612" s="37"/>
      <c r="M1612" s="37"/>
      <c r="N1612" s="37"/>
      <c r="O1612" s="37"/>
      <c r="P1612" s="37"/>
      <c r="Q1612" s="37"/>
      <c r="R1612" s="37"/>
      <c r="S1612" s="37"/>
      <c r="T1612" s="37"/>
      <c r="U1612" s="37"/>
      <c r="V1612" s="37"/>
      <c r="W1612" s="37"/>
      <c r="X1612" s="37"/>
    </row>
    <row r="1613" spans="1:24">
      <c r="A1613" s="37"/>
      <c r="B1613" s="37"/>
      <c r="C1613" s="37"/>
      <c r="D1613" s="37"/>
      <c r="E1613" s="37"/>
      <c r="F1613" s="37"/>
      <c r="G1613" s="37"/>
      <c r="H1613" s="37"/>
      <c r="I1613" s="37"/>
      <c r="J1613" s="37"/>
      <c r="K1613" s="37"/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</row>
    <row r="1614" spans="1:24">
      <c r="A1614" s="37"/>
      <c r="B1614" s="37"/>
      <c r="C1614" s="37"/>
      <c r="D1614" s="37"/>
      <c r="E1614" s="37"/>
      <c r="F1614" s="37"/>
      <c r="G1614" s="37"/>
      <c r="H1614" s="37"/>
      <c r="I1614" s="37"/>
      <c r="J1614" s="37"/>
      <c r="K1614" s="37"/>
      <c r="L1614" s="37"/>
      <c r="M1614" s="37"/>
      <c r="N1614" s="37"/>
      <c r="O1614" s="37"/>
      <c r="P1614" s="37"/>
      <c r="Q1614" s="37"/>
      <c r="R1614" s="37"/>
      <c r="S1614" s="37"/>
      <c r="T1614" s="37"/>
      <c r="U1614" s="37"/>
      <c r="V1614" s="37"/>
      <c r="W1614" s="37"/>
      <c r="X1614" s="37"/>
    </row>
    <row r="1615" spans="1:24">
      <c r="A1615" s="37"/>
      <c r="B1615" s="37"/>
      <c r="C1615" s="37"/>
      <c r="D1615" s="37"/>
      <c r="E1615" s="37"/>
      <c r="F1615" s="37"/>
      <c r="G1615" s="37"/>
      <c r="H1615" s="37"/>
      <c r="I1615" s="37"/>
      <c r="J1615" s="37"/>
      <c r="K1615" s="37"/>
      <c r="L1615" s="37"/>
      <c r="M1615" s="37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  <c r="X1615" s="37"/>
    </row>
    <row r="1616" spans="1:24">
      <c r="A1616" s="37"/>
      <c r="B1616" s="37"/>
      <c r="C1616" s="37"/>
      <c r="D1616" s="37"/>
      <c r="E1616" s="37"/>
      <c r="F1616" s="37"/>
      <c r="G1616" s="37"/>
      <c r="H1616" s="37"/>
      <c r="I1616" s="37"/>
      <c r="J1616" s="37"/>
      <c r="K1616" s="37"/>
      <c r="L1616" s="37"/>
      <c r="M1616" s="37"/>
      <c r="N1616" s="37"/>
      <c r="O1616" s="37"/>
      <c r="P1616" s="37"/>
      <c r="Q1616" s="37"/>
      <c r="R1616" s="37"/>
      <c r="S1616" s="37"/>
      <c r="T1616" s="37"/>
      <c r="U1616" s="37"/>
      <c r="V1616" s="37"/>
      <c r="W1616" s="37"/>
      <c r="X1616" s="37"/>
    </row>
    <row r="1617" spans="1:24">
      <c r="A1617" s="37"/>
      <c r="B1617" s="37"/>
      <c r="C1617" s="37"/>
      <c r="D1617" s="37"/>
      <c r="E1617" s="37"/>
      <c r="F1617" s="37"/>
      <c r="G1617" s="37"/>
      <c r="H1617" s="37"/>
      <c r="I1617" s="37"/>
      <c r="J1617" s="37"/>
      <c r="K1617" s="37"/>
      <c r="L1617" s="37"/>
      <c r="M1617" s="37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7"/>
    </row>
    <row r="1618" spans="1:24">
      <c r="A1618" s="37"/>
      <c r="B1618" s="37"/>
      <c r="C1618" s="37"/>
      <c r="D1618" s="37"/>
      <c r="E1618" s="37"/>
      <c r="F1618" s="37"/>
      <c r="G1618" s="37"/>
      <c r="H1618" s="37"/>
      <c r="I1618" s="37"/>
      <c r="J1618" s="37"/>
      <c r="K1618" s="37"/>
      <c r="L1618" s="37"/>
      <c r="M1618" s="37"/>
      <c r="N1618" s="37"/>
      <c r="O1618" s="37"/>
      <c r="P1618" s="37"/>
      <c r="Q1618" s="37"/>
      <c r="R1618" s="37"/>
      <c r="S1618" s="37"/>
      <c r="T1618" s="37"/>
      <c r="U1618" s="37"/>
      <c r="V1618" s="37"/>
      <c r="W1618" s="37"/>
      <c r="X1618" s="37"/>
    </row>
    <row r="1619" spans="1:24">
      <c r="A1619" s="37"/>
      <c r="B1619" s="37"/>
      <c r="C1619" s="37"/>
      <c r="D1619" s="37"/>
      <c r="E1619" s="37"/>
      <c r="F1619" s="37"/>
      <c r="G1619" s="37"/>
      <c r="H1619" s="37"/>
      <c r="I1619" s="37"/>
      <c r="J1619" s="37"/>
      <c r="K1619" s="37"/>
      <c r="L1619" s="37"/>
      <c r="M1619" s="37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7"/>
    </row>
    <row r="1620" spans="1:24">
      <c r="A1620" s="37"/>
      <c r="B1620" s="37"/>
      <c r="C1620" s="37"/>
      <c r="D1620" s="37"/>
      <c r="E1620" s="37"/>
      <c r="F1620" s="37"/>
      <c r="G1620" s="37"/>
      <c r="H1620" s="37"/>
      <c r="I1620" s="37"/>
      <c r="J1620" s="37"/>
      <c r="K1620" s="37"/>
      <c r="L1620" s="37"/>
      <c r="M1620" s="37"/>
      <c r="N1620" s="37"/>
      <c r="O1620" s="37"/>
      <c r="P1620" s="37"/>
      <c r="Q1620" s="37"/>
      <c r="R1620" s="37"/>
      <c r="S1620" s="37"/>
      <c r="T1620" s="37"/>
      <c r="U1620" s="37"/>
      <c r="V1620" s="37"/>
      <c r="W1620" s="37"/>
      <c r="X1620" s="37"/>
    </row>
    <row r="1621" spans="1:24">
      <c r="A1621" s="37"/>
      <c r="B1621" s="37"/>
      <c r="C1621" s="37"/>
      <c r="D1621" s="37"/>
      <c r="E1621" s="37"/>
      <c r="F1621" s="37"/>
      <c r="G1621" s="37"/>
      <c r="H1621" s="37"/>
      <c r="I1621" s="37"/>
      <c r="J1621" s="37"/>
      <c r="K1621" s="37"/>
      <c r="L1621" s="37"/>
      <c r="M1621" s="37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7"/>
    </row>
    <row r="1622" spans="1:24">
      <c r="A1622" s="37"/>
      <c r="B1622" s="37"/>
      <c r="C1622" s="37"/>
      <c r="D1622" s="37"/>
      <c r="E1622" s="37"/>
      <c r="F1622" s="37"/>
      <c r="G1622" s="37"/>
      <c r="H1622" s="37"/>
      <c r="I1622" s="37"/>
      <c r="J1622" s="37"/>
      <c r="K1622" s="37"/>
      <c r="L1622" s="37"/>
      <c r="M1622" s="37"/>
      <c r="N1622" s="37"/>
      <c r="O1622" s="37"/>
      <c r="P1622" s="37"/>
      <c r="Q1622" s="37"/>
      <c r="R1622" s="37"/>
      <c r="S1622" s="37"/>
      <c r="T1622" s="37"/>
      <c r="U1622" s="37"/>
      <c r="V1622" s="37"/>
      <c r="W1622" s="37"/>
      <c r="X1622" s="37"/>
    </row>
    <row r="1623" spans="1:24">
      <c r="A1623" s="37"/>
      <c r="B1623" s="37"/>
      <c r="C1623" s="37"/>
      <c r="D1623" s="37"/>
      <c r="E1623" s="37"/>
      <c r="F1623" s="37"/>
      <c r="G1623" s="37"/>
      <c r="H1623" s="37"/>
      <c r="I1623" s="37"/>
      <c r="J1623" s="37"/>
      <c r="K1623" s="37"/>
      <c r="L1623" s="37"/>
      <c r="M1623" s="37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7"/>
    </row>
    <row r="1624" spans="1:24">
      <c r="A1624" s="37"/>
      <c r="B1624" s="37"/>
      <c r="C1624" s="37"/>
      <c r="D1624" s="37"/>
      <c r="E1624" s="37"/>
      <c r="F1624" s="37"/>
      <c r="G1624" s="37"/>
      <c r="H1624" s="37"/>
      <c r="I1624" s="37"/>
      <c r="J1624" s="37"/>
      <c r="K1624" s="37"/>
      <c r="L1624" s="37"/>
      <c r="M1624" s="37"/>
      <c r="N1624" s="37"/>
      <c r="O1624" s="37"/>
      <c r="P1624" s="37"/>
      <c r="Q1624" s="37"/>
      <c r="R1624" s="37"/>
      <c r="S1624" s="37"/>
      <c r="T1624" s="37"/>
      <c r="U1624" s="37"/>
      <c r="V1624" s="37"/>
      <c r="W1624" s="37"/>
      <c r="X1624" s="37"/>
    </row>
    <row r="1625" spans="1:24">
      <c r="A1625" s="37"/>
      <c r="B1625" s="37"/>
      <c r="C1625" s="37"/>
      <c r="D1625" s="37"/>
      <c r="E1625" s="37"/>
      <c r="F1625" s="37"/>
      <c r="G1625" s="37"/>
      <c r="H1625" s="37"/>
      <c r="I1625" s="37"/>
      <c r="J1625" s="37"/>
      <c r="K1625" s="37"/>
      <c r="L1625" s="37"/>
      <c r="M1625" s="37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7"/>
    </row>
    <row r="1626" spans="1:24">
      <c r="A1626" s="37"/>
      <c r="B1626" s="37"/>
      <c r="C1626" s="37"/>
      <c r="D1626" s="37"/>
      <c r="E1626" s="37"/>
      <c r="F1626" s="37"/>
      <c r="G1626" s="37"/>
      <c r="H1626" s="37"/>
      <c r="I1626" s="37"/>
      <c r="J1626" s="37"/>
      <c r="K1626" s="37"/>
      <c r="L1626" s="37"/>
      <c r="M1626" s="37"/>
      <c r="N1626" s="37"/>
      <c r="O1626" s="37"/>
      <c r="P1626" s="37"/>
      <c r="Q1626" s="37"/>
      <c r="R1626" s="37"/>
      <c r="S1626" s="37"/>
      <c r="T1626" s="37"/>
      <c r="U1626" s="37"/>
      <c r="V1626" s="37"/>
      <c r="W1626" s="37"/>
      <c r="X1626" s="37"/>
    </row>
    <row r="1627" spans="1:24">
      <c r="A1627" s="37"/>
      <c r="B1627" s="37"/>
      <c r="C1627" s="37"/>
      <c r="D1627" s="37"/>
      <c r="E1627" s="37"/>
      <c r="F1627" s="37"/>
      <c r="G1627" s="37"/>
      <c r="H1627" s="37"/>
      <c r="I1627" s="37"/>
      <c r="J1627" s="37"/>
      <c r="K1627" s="37"/>
      <c r="L1627" s="37"/>
      <c r="M1627" s="37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7"/>
    </row>
    <row r="1628" spans="1:24">
      <c r="A1628" s="37"/>
      <c r="B1628" s="37"/>
      <c r="C1628" s="37"/>
      <c r="D1628" s="37"/>
      <c r="E1628" s="37"/>
      <c r="F1628" s="37"/>
      <c r="G1628" s="37"/>
      <c r="H1628" s="37"/>
      <c r="I1628" s="37"/>
      <c r="J1628" s="37"/>
      <c r="K1628" s="37"/>
      <c r="L1628" s="37"/>
      <c r="M1628" s="37"/>
      <c r="N1628" s="37"/>
      <c r="O1628" s="37"/>
      <c r="P1628" s="37"/>
      <c r="Q1628" s="37"/>
      <c r="R1628" s="37"/>
      <c r="S1628" s="37"/>
      <c r="T1628" s="37"/>
      <c r="U1628" s="37"/>
      <c r="V1628" s="37"/>
      <c r="W1628" s="37"/>
      <c r="X1628" s="37"/>
    </row>
    <row r="1629" spans="1:24">
      <c r="A1629" s="37"/>
      <c r="B1629" s="37"/>
      <c r="C1629" s="37"/>
      <c r="D1629" s="37"/>
      <c r="E1629" s="37"/>
      <c r="F1629" s="37"/>
      <c r="G1629" s="37"/>
      <c r="H1629" s="37"/>
      <c r="I1629" s="37"/>
      <c r="J1629" s="37"/>
      <c r="K1629" s="37"/>
      <c r="L1629" s="37"/>
      <c r="M1629" s="37"/>
      <c r="N1629" s="37"/>
      <c r="O1629" s="37"/>
      <c r="P1629" s="37"/>
      <c r="Q1629" s="37"/>
      <c r="R1629" s="37"/>
      <c r="S1629" s="37"/>
      <c r="T1629" s="37"/>
      <c r="U1629" s="37"/>
      <c r="V1629" s="37"/>
      <c r="W1629" s="37"/>
      <c r="X1629" s="37"/>
    </row>
    <row r="1630" spans="1:24">
      <c r="A1630" s="37"/>
      <c r="B1630" s="37"/>
      <c r="C1630" s="37"/>
      <c r="D1630" s="37"/>
      <c r="E1630" s="37"/>
      <c r="F1630" s="37"/>
      <c r="G1630" s="37"/>
      <c r="H1630" s="37"/>
      <c r="I1630" s="37"/>
      <c r="J1630" s="37"/>
      <c r="K1630" s="37"/>
      <c r="L1630" s="37"/>
      <c r="M1630" s="37"/>
      <c r="N1630" s="37"/>
      <c r="O1630" s="37"/>
      <c r="P1630" s="37"/>
      <c r="Q1630" s="37"/>
      <c r="R1630" s="37"/>
      <c r="S1630" s="37"/>
      <c r="T1630" s="37"/>
      <c r="U1630" s="37"/>
      <c r="V1630" s="37"/>
      <c r="W1630" s="37"/>
      <c r="X1630" s="37"/>
    </row>
    <row r="1631" spans="1:24">
      <c r="A1631" s="37"/>
      <c r="B1631" s="37"/>
      <c r="C1631" s="37"/>
      <c r="D1631" s="37"/>
      <c r="E1631" s="37"/>
      <c r="F1631" s="37"/>
      <c r="G1631" s="37"/>
      <c r="H1631" s="37"/>
      <c r="I1631" s="37"/>
      <c r="J1631" s="37"/>
      <c r="K1631" s="37"/>
      <c r="L1631" s="37"/>
      <c r="M1631" s="37"/>
      <c r="N1631" s="37"/>
      <c r="O1631" s="37"/>
      <c r="P1631" s="37"/>
      <c r="Q1631" s="37"/>
      <c r="R1631" s="37"/>
      <c r="S1631" s="37"/>
      <c r="T1631" s="37"/>
      <c r="U1631" s="37"/>
      <c r="V1631" s="37"/>
      <c r="W1631" s="37"/>
      <c r="X1631" s="37"/>
    </row>
    <row r="1632" spans="1:24">
      <c r="A1632" s="37"/>
      <c r="B1632" s="37"/>
      <c r="C1632" s="37"/>
      <c r="D1632" s="37"/>
      <c r="E1632" s="37"/>
      <c r="F1632" s="37"/>
      <c r="G1632" s="37"/>
      <c r="H1632" s="37"/>
      <c r="I1632" s="37"/>
      <c r="J1632" s="37"/>
      <c r="K1632" s="37"/>
      <c r="L1632" s="37"/>
      <c r="M1632" s="37"/>
      <c r="N1632" s="37"/>
      <c r="O1632" s="37"/>
      <c r="P1632" s="37"/>
      <c r="Q1632" s="37"/>
      <c r="R1632" s="37"/>
      <c r="S1632" s="37"/>
      <c r="T1632" s="37"/>
      <c r="U1632" s="37"/>
      <c r="V1632" s="37"/>
      <c r="W1632" s="37"/>
      <c r="X1632" s="37"/>
    </row>
    <row r="1633" spans="1:24">
      <c r="A1633" s="37"/>
      <c r="B1633" s="37"/>
      <c r="C1633" s="37"/>
      <c r="D1633" s="37"/>
      <c r="E1633" s="37"/>
      <c r="F1633" s="37"/>
      <c r="G1633" s="37"/>
      <c r="H1633" s="37"/>
      <c r="I1633" s="37"/>
      <c r="J1633" s="37"/>
      <c r="K1633" s="37"/>
      <c r="L1633" s="37"/>
      <c r="M1633" s="37"/>
      <c r="N1633" s="37"/>
      <c r="O1633" s="37"/>
      <c r="P1633" s="37"/>
      <c r="Q1633" s="37"/>
      <c r="R1633" s="37"/>
      <c r="S1633" s="37"/>
      <c r="T1633" s="37"/>
      <c r="U1633" s="37"/>
      <c r="V1633" s="37"/>
      <c r="W1633" s="37"/>
      <c r="X1633" s="37"/>
    </row>
    <row r="1634" spans="1:24">
      <c r="A1634" s="37"/>
      <c r="B1634" s="37"/>
      <c r="C1634" s="37"/>
      <c r="D1634" s="37"/>
      <c r="E1634" s="37"/>
      <c r="F1634" s="37"/>
      <c r="G1634" s="37"/>
      <c r="H1634" s="37"/>
      <c r="I1634" s="37"/>
      <c r="J1634" s="37"/>
      <c r="K1634" s="37"/>
      <c r="L1634" s="37"/>
      <c r="M1634" s="37"/>
      <c r="N1634" s="37"/>
      <c r="O1634" s="37"/>
      <c r="P1634" s="37"/>
      <c r="Q1634" s="37"/>
      <c r="R1634" s="37"/>
      <c r="S1634" s="37"/>
      <c r="T1634" s="37"/>
      <c r="U1634" s="37"/>
      <c r="V1634" s="37"/>
      <c r="W1634" s="37"/>
      <c r="X1634" s="37"/>
    </row>
    <row r="1635" spans="1:24">
      <c r="A1635" s="37"/>
      <c r="B1635" s="37"/>
      <c r="C1635" s="37"/>
      <c r="D1635" s="37"/>
      <c r="E1635" s="37"/>
      <c r="F1635" s="37"/>
      <c r="G1635" s="37"/>
      <c r="H1635" s="37"/>
      <c r="I1635" s="37"/>
      <c r="J1635" s="37"/>
      <c r="K1635" s="37"/>
      <c r="L1635" s="37"/>
      <c r="M1635" s="37"/>
      <c r="N1635" s="37"/>
      <c r="O1635" s="37"/>
      <c r="P1635" s="37"/>
      <c r="Q1635" s="37"/>
      <c r="R1635" s="37"/>
      <c r="S1635" s="37"/>
      <c r="T1635" s="37"/>
      <c r="U1635" s="37"/>
      <c r="V1635" s="37"/>
      <c r="W1635" s="37"/>
      <c r="X1635" s="37"/>
    </row>
    <row r="1636" spans="1:24">
      <c r="A1636" s="37"/>
      <c r="B1636" s="37"/>
      <c r="C1636" s="37"/>
      <c r="D1636" s="37"/>
      <c r="E1636" s="37"/>
      <c r="F1636" s="37"/>
      <c r="G1636" s="37"/>
      <c r="H1636" s="37"/>
      <c r="I1636" s="37"/>
      <c r="J1636" s="37"/>
      <c r="K1636" s="37"/>
      <c r="L1636" s="37"/>
      <c r="M1636" s="37"/>
      <c r="N1636" s="37"/>
      <c r="O1636" s="37"/>
      <c r="P1636" s="37"/>
      <c r="Q1636" s="37"/>
      <c r="R1636" s="37"/>
      <c r="S1636" s="37"/>
      <c r="T1636" s="37"/>
      <c r="U1636" s="37"/>
      <c r="V1636" s="37"/>
      <c r="W1636" s="37"/>
      <c r="X1636" s="37"/>
    </row>
    <row r="1637" spans="1:24">
      <c r="A1637" s="37"/>
      <c r="B1637" s="37"/>
      <c r="C1637" s="37"/>
      <c r="D1637" s="37"/>
      <c r="E1637" s="37"/>
      <c r="F1637" s="37"/>
      <c r="G1637" s="37"/>
      <c r="H1637" s="37"/>
      <c r="I1637" s="37"/>
      <c r="J1637" s="37"/>
      <c r="K1637" s="37"/>
      <c r="L1637" s="37"/>
      <c r="M1637" s="37"/>
      <c r="N1637" s="37"/>
      <c r="O1637" s="37"/>
      <c r="P1637" s="37"/>
      <c r="Q1637" s="37"/>
      <c r="R1637" s="37"/>
      <c r="S1637" s="37"/>
      <c r="T1637" s="37"/>
      <c r="U1637" s="37"/>
      <c r="V1637" s="37"/>
      <c r="W1637" s="37"/>
      <c r="X1637" s="37"/>
    </row>
    <row r="1638" spans="1:24">
      <c r="A1638" s="37"/>
      <c r="B1638" s="37"/>
      <c r="C1638" s="37"/>
      <c r="D1638" s="37"/>
      <c r="E1638" s="37"/>
      <c r="F1638" s="37"/>
      <c r="G1638" s="37"/>
      <c r="H1638" s="37"/>
      <c r="I1638" s="37"/>
      <c r="J1638" s="37"/>
      <c r="K1638" s="37"/>
      <c r="L1638" s="37"/>
      <c r="M1638" s="37"/>
      <c r="N1638" s="37"/>
      <c r="O1638" s="37"/>
      <c r="P1638" s="37"/>
      <c r="Q1638" s="37"/>
      <c r="R1638" s="37"/>
      <c r="S1638" s="37"/>
      <c r="T1638" s="37"/>
      <c r="U1638" s="37"/>
      <c r="V1638" s="37"/>
      <c r="W1638" s="37"/>
      <c r="X1638" s="37"/>
    </row>
    <row r="1639" spans="1:24">
      <c r="A1639" s="37"/>
      <c r="B1639" s="37"/>
      <c r="C1639" s="37"/>
      <c r="D1639" s="37"/>
      <c r="E1639" s="37"/>
      <c r="F1639" s="37"/>
      <c r="G1639" s="37"/>
      <c r="H1639" s="37"/>
      <c r="I1639" s="37"/>
      <c r="J1639" s="37"/>
      <c r="K1639" s="37"/>
      <c r="L1639" s="37"/>
      <c r="M1639" s="37"/>
      <c r="N1639" s="37"/>
      <c r="O1639" s="37"/>
      <c r="P1639" s="37"/>
      <c r="Q1639" s="37"/>
      <c r="R1639" s="37"/>
      <c r="S1639" s="37"/>
      <c r="T1639" s="37"/>
      <c r="U1639" s="37"/>
      <c r="V1639" s="37"/>
      <c r="W1639" s="37"/>
      <c r="X1639" s="37"/>
    </row>
    <row r="1640" spans="1:24">
      <c r="A1640" s="37"/>
      <c r="B1640" s="37"/>
      <c r="C1640" s="37"/>
      <c r="D1640" s="37"/>
      <c r="E1640" s="37"/>
      <c r="F1640" s="37"/>
      <c r="G1640" s="37"/>
      <c r="H1640" s="37"/>
      <c r="I1640" s="37"/>
      <c r="J1640" s="37"/>
      <c r="K1640" s="37"/>
      <c r="L1640" s="37"/>
      <c r="M1640" s="37"/>
      <c r="N1640" s="37"/>
      <c r="O1640" s="37"/>
      <c r="P1640" s="37"/>
      <c r="Q1640" s="37"/>
      <c r="R1640" s="37"/>
      <c r="S1640" s="37"/>
      <c r="T1640" s="37"/>
      <c r="U1640" s="37"/>
      <c r="V1640" s="37"/>
      <c r="W1640" s="37"/>
      <c r="X1640" s="37"/>
    </row>
    <row r="1641" spans="1:24">
      <c r="A1641" s="37"/>
      <c r="B1641" s="37"/>
      <c r="C1641" s="37"/>
      <c r="D1641" s="37"/>
      <c r="E1641" s="37"/>
      <c r="F1641" s="37"/>
      <c r="G1641" s="37"/>
      <c r="H1641" s="37"/>
      <c r="I1641" s="37"/>
      <c r="J1641" s="37"/>
      <c r="K1641" s="37"/>
      <c r="L1641" s="37"/>
      <c r="M1641" s="37"/>
      <c r="N1641" s="37"/>
      <c r="O1641" s="37"/>
      <c r="P1641" s="37"/>
      <c r="Q1641" s="37"/>
      <c r="R1641" s="37"/>
      <c r="S1641" s="37"/>
      <c r="T1641" s="37"/>
      <c r="U1641" s="37"/>
      <c r="V1641" s="37"/>
      <c r="W1641" s="37"/>
      <c r="X1641" s="37"/>
    </row>
    <row r="1642" spans="1:24">
      <c r="A1642" s="37"/>
      <c r="B1642" s="37"/>
      <c r="C1642" s="37"/>
      <c r="D1642" s="37"/>
      <c r="E1642" s="37"/>
      <c r="F1642" s="37"/>
      <c r="G1642" s="37"/>
      <c r="H1642" s="37"/>
      <c r="I1642" s="37"/>
      <c r="J1642" s="37"/>
      <c r="K1642" s="37"/>
      <c r="L1642" s="37"/>
      <c r="M1642" s="37"/>
      <c r="N1642" s="37"/>
      <c r="O1642" s="37"/>
      <c r="P1642" s="37"/>
      <c r="Q1642" s="37"/>
      <c r="R1642" s="37"/>
      <c r="S1642" s="37"/>
      <c r="T1642" s="37"/>
      <c r="U1642" s="37"/>
      <c r="V1642" s="37"/>
      <c r="W1642" s="37"/>
      <c r="X1642" s="37"/>
    </row>
    <row r="1643" spans="1:24">
      <c r="A1643" s="37"/>
      <c r="B1643" s="37"/>
      <c r="C1643" s="37"/>
      <c r="D1643" s="37"/>
      <c r="E1643" s="37"/>
      <c r="F1643" s="37"/>
      <c r="G1643" s="37"/>
      <c r="H1643" s="37"/>
      <c r="I1643" s="37"/>
      <c r="J1643" s="37"/>
      <c r="K1643" s="37"/>
      <c r="L1643" s="37"/>
      <c r="M1643" s="37"/>
      <c r="N1643" s="37"/>
      <c r="O1643" s="37"/>
      <c r="P1643" s="37"/>
      <c r="Q1643" s="37"/>
      <c r="R1643" s="37"/>
      <c r="S1643" s="37"/>
      <c r="T1643" s="37"/>
      <c r="U1643" s="37"/>
      <c r="V1643" s="37"/>
      <c r="W1643" s="37"/>
      <c r="X1643" s="37"/>
    </row>
    <row r="1644" spans="1:24">
      <c r="A1644" s="37"/>
      <c r="B1644" s="37"/>
      <c r="C1644" s="37"/>
      <c r="D1644" s="37"/>
      <c r="E1644" s="37"/>
      <c r="F1644" s="37"/>
      <c r="G1644" s="37"/>
      <c r="H1644" s="37"/>
      <c r="I1644" s="37"/>
      <c r="J1644" s="37"/>
      <c r="K1644" s="37"/>
      <c r="L1644" s="37"/>
      <c r="M1644" s="37"/>
      <c r="N1644" s="37"/>
      <c r="O1644" s="37"/>
      <c r="P1644" s="37"/>
      <c r="Q1644" s="37"/>
      <c r="R1644" s="37"/>
      <c r="S1644" s="37"/>
      <c r="T1644" s="37"/>
      <c r="U1644" s="37"/>
      <c r="V1644" s="37"/>
      <c r="W1644" s="37"/>
      <c r="X1644" s="37"/>
    </row>
    <row r="1645" spans="1:24">
      <c r="A1645" s="37"/>
      <c r="B1645" s="37"/>
      <c r="C1645" s="37"/>
      <c r="D1645" s="37"/>
      <c r="E1645" s="37"/>
      <c r="F1645" s="37"/>
      <c r="G1645" s="37"/>
      <c r="H1645" s="37"/>
      <c r="I1645" s="37"/>
      <c r="J1645" s="37"/>
      <c r="K1645" s="37"/>
      <c r="L1645" s="37"/>
      <c r="M1645" s="37"/>
      <c r="N1645" s="37"/>
      <c r="O1645" s="37"/>
      <c r="P1645" s="37"/>
      <c r="Q1645" s="37"/>
      <c r="R1645" s="37"/>
      <c r="S1645" s="37"/>
      <c r="T1645" s="37"/>
      <c r="U1645" s="37"/>
      <c r="V1645" s="37"/>
      <c r="W1645" s="37"/>
      <c r="X1645" s="37"/>
    </row>
    <row r="1646" spans="1:24">
      <c r="A1646" s="37"/>
      <c r="B1646" s="37"/>
      <c r="C1646" s="37"/>
      <c r="D1646" s="37"/>
      <c r="E1646" s="37"/>
      <c r="F1646" s="37"/>
      <c r="G1646" s="37"/>
      <c r="H1646" s="37"/>
      <c r="I1646" s="37"/>
      <c r="J1646" s="37"/>
      <c r="K1646" s="37"/>
      <c r="L1646" s="37"/>
      <c r="M1646" s="37"/>
      <c r="N1646" s="37"/>
      <c r="O1646" s="37"/>
      <c r="P1646" s="37"/>
      <c r="Q1646" s="37"/>
      <c r="R1646" s="37"/>
      <c r="S1646" s="37"/>
      <c r="T1646" s="37"/>
      <c r="U1646" s="37"/>
      <c r="V1646" s="37"/>
      <c r="W1646" s="37"/>
      <c r="X1646" s="37"/>
    </row>
    <row r="1647" spans="1:24">
      <c r="A1647" s="37"/>
      <c r="B1647" s="37"/>
      <c r="C1647" s="37"/>
      <c r="D1647" s="37"/>
      <c r="E1647" s="37"/>
      <c r="F1647" s="37"/>
      <c r="G1647" s="37"/>
      <c r="H1647" s="37"/>
      <c r="I1647" s="37"/>
      <c r="J1647" s="37"/>
      <c r="K1647" s="37"/>
      <c r="L1647" s="37"/>
      <c r="M1647" s="37"/>
      <c r="N1647" s="37"/>
      <c r="O1647" s="37"/>
      <c r="P1647" s="37"/>
      <c r="Q1647" s="37"/>
      <c r="R1647" s="37"/>
      <c r="S1647" s="37"/>
      <c r="T1647" s="37"/>
      <c r="U1647" s="37"/>
      <c r="V1647" s="37"/>
      <c r="W1647" s="37"/>
      <c r="X1647" s="37"/>
    </row>
    <row r="1648" spans="1:24">
      <c r="A1648" s="37"/>
      <c r="B1648" s="37"/>
      <c r="C1648" s="37"/>
      <c r="D1648" s="37"/>
      <c r="E1648" s="37"/>
      <c r="F1648" s="37"/>
      <c r="G1648" s="37"/>
      <c r="H1648" s="37"/>
      <c r="I1648" s="37"/>
      <c r="J1648" s="37"/>
      <c r="K1648" s="37"/>
      <c r="L1648" s="37"/>
      <c r="M1648" s="37"/>
      <c r="N1648" s="37"/>
      <c r="O1648" s="37"/>
      <c r="P1648" s="37"/>
      <c r="Q1648" s="37"/>
      <c r="R1648" s="37"/>
      <c r="S1648" s="37"/>
      <c r="T1648" s="37"/>
      <c r="U1648" s="37"/>
      <c r="V1648" s="37"/>
      <c r="W1648" s="37"/>
      <c r="X1648" s="37"/>
    </row>
    <row r="1649" spans="1:24">
      <c r="A1649" s="37"/>
      <c r="B1649" s="37"/>
      <c r="C1649" s="37"/>
      <c r="D1649" s="37"/>
      <c r="E1649" s="37"/>
      <c r="F1649" s="37"/>
      <c r="G1649" s="37"/>
      <c r="H1649" s="37"/>
      <c r="I1649" s="37"/>
      <c r="J1649" s="37"/>
      <c r="K1649" s="37"/>
      <c r="L1649" s="37"/>
      <c r="M1649" s="37"/>
      <c r="N1649" s="37"/>
      <c r="O1649" s="37"/>
      <c r="P1649" s="37"/>
      <c r="Q1649" s="37"/>
      <c r="R1649" s="37"/>
      <c r="S1649" s="37"/>
      <c r="T1649" s="37"/>
      <c r="U1649" s="37"/>
      <c r="V1649" s="37"/>
      <c r="W1649" s="37"/>
      <c r="X1649" s="37"/>
    </row>
    <row r="1650" spans="1:24">
      <c r="A1650" s="37"/>
      <c r="B1650" s="37"/>
      <c r="C1650" s="37"/>
      <c r="D1650" s="37"/>
      <c r="E1650" s="37"/>
      <c r="F1650" s="37"/>
      <c r="G1650" s="37"/>
      <c r="H1650" s="37"/>
      <c r="I1650" s="37"/>
      <c r="J1650" s="37"/>
      <c r="K1650" s="37"/>
      <c r="L1650" s="37"/>
      <c r="M1650" s="37"/>
      <c r="N1650" s="37"/>
      <c r="O1650" s="37"/>
      <c r="P1650" s="37"/>
      <c r="Q1650" s="37"/>
      <c r="R1650" s="37"/>
      <c r="S1650" s="37"/>
      <c r="T1650" s="37"/>
      <c r="U1650" s="37"/>
      <c r="V1650" s="37"/>
      <c r="W1650" s="37"/>
      <c r="X1650" s="37"/>
    </row>
    <row r="1651" spans="1:24">
      <c r="A1651" s="37"/>
      <c r="B1651" s="37"/>
      <c r="C1651" s="37"/>
      <c r="D1651" s="37"/>
      <c r="E1651" s="37"/>
      <c r="F1651" s="37"/>
      <c r="G1651" s="37"/>
      <c r="H1651" s="37"/>
      <c r="I1651" s="37"/>
      <c r="J1651" s="37"/>
      <c r="K1651" s="37"/>
      <c r="L1651" s="37"/>
      <c r="M1651" s="37"/>
      <c r="N1651" s="37"/>
      <c r="O1651" s="37"/>
      <c r="P1651" s="37"/>
      <c r="Q1651" s="37"/>
      <c r="R1651" s="37"/>
      <c r="S1651" s="37"/>
      <c r="T1651" s="37"/>
      <c r="U1651" s="37"/>
      <c r="V1651" s="37"/>
      <c r="W1651" s="37"/>
      <c r="X1651" s="37"/>
    </row>
    <row r="1652" spans="1:24">
      <c r="A1652" s="37"/>
      <c r="B1652" s="37"/>
      <c r="C1652" s="37"/>
      <c r="D1652" s="37"/>
      <c r="E1652" s="37"/>
      <c r="F1652" s="37"/>
      <c r="G1652" s="37"/>
      <c r="H1652" s="37"/>
      <c r="I1652" s="37"/>
      <c r="J1652" s="37"/>
      <c r="K1652" s="37"/>
      <c r="L1652" s="37"/>
      <c r="M1652" s="37"/>
      <c r="N1652" s="37"/>
      <c r="O1652" s="37"/>
      <c r="P1652" s="37"/>
      <c r="Q1652" s="37"/>
      <c r="R1652" s="37"/>
      <c r="S1652" s="37"/>
      <c r="T1652" s="37"/>
      <c r="U1652" s="37"/>
      <c r="V1652" s="37"/>
      <c r="W1652" s="37"/>
      <c r="X1652" s="37"/>
    </row>
    <row r="1653" spans="1:24">
      <c r="A1653" s="37"/>
      <c r="B1653" s="37"/>
      <c r="C1653" s="37"/>
      <c r="D1653" s="37"/>
      <c r="E1653" s="37"/>
      <c r="F1653" s="37"/>
      <c r="G1653" s="37"/>
      <c r="H1653" s="37"/>
      <c r="I1653" s="37"/>
      <c r="J1653" s="37"/>
      <c r="K1653" s="37"/>
      <c r="L1653" s="37"/>
      <c r="M1653" s="37"/>
      <c r="N1653" s="37"/>
      <c r="O1653" s="37"/>
      <c r="P1653" s="37"/>
      <c r="Q1653" s="37"/>
      <c r="R1653" s="37"/>
      <c r="S1653" s="37"/>
      <c r="T1653" s="37"/>
      <c r="U1653" s="37"/>
      <c r="V1653" s="37"/>
      <c r="W1653" s="37"/>
      <c r="X1653" s="37"/>
    </row>
    <row r="1654" spans="1:24">
      <c r="A1654" s="37"/>
      <c r="B1654" s="37"/>
      <c r="C1654" s="37"/>
      <c r="D1654" s="37"/>
      <c r="E1654" s="37"/>
      <c r="F1654" s="37"/>
      <c r="G1654" s="37"/>
      <c r="H1654" s="37"/>
      <c r="I1654" s="37"/>
      <c r="J1654" s="37"/>
      <c r="K1654" s="37"/>
      <c r="L1654" s="37"/>
      <c r="M1654" s="37"/>
      <c r="N1654" s="37"/>
      <c r="O1654" s="37"/>
      <c r="P1654" s="37"/>
      <c r="Q1654" s="37"/>
      <c r="R1654" s="37"/>
      <c r="S1654" s="37"/>
      <c r="T1654" s="37"/>
      <c r="U1654" s="37"/>
      <c r="V1654" s="37"/>
      <c r="W1654" s="37"/>
      <c r="X1654" s="37"/>
    </row>
    <row r="1655" spans="1:24">
      <c r="A1655" s="37"/>
      <c r="B1655" s="37"/>
      <c r="C1655" s="37"/>
      <c r="D1655" s="37"/>
      <c r="E1655" s="37"/>
      <c r="F1655" s="37"/>
      <c r="G1655" s="37"/>
      <c r="H1655" s="37"/>
      <c r="I1655" s="37"/>
      <c r="J1655" s="37"/>
      <c r="K1655" s="37"/>
      <c r="L1655" s="37"/>
      <c r="M1655" s="37"/>
      <c r="N1655" s="37"/>
      <c r="O1655" s="37"/>
      <c r="P1655" s="37"/>
      <c r="Q1655" s="37"/>
      <c r="R1655" s="37"/>
      <c r="S1655" s="37"/>
      <c r="T1655" s="37"/>
      <c r="U1655" s="37"/>
      <c r="V1655" s="37"/>
      <c r="W1655" s="37"/>
      <c r="X1655" s="37"/>
    </row>
    <row r="1656" spans="1:24">
      <c r="A1656" s="37"/>
      <c r="B1656" s="37"/>
      <c r="C1656" s="37"/>
      <c r="D1656" s="37"/>
      <c r="E1656" s="37"/>
      <c r="F1656" s="37"/>
      <c r="G1656" s="37"/>
      <c r="H1656" s="37"/>
      <c r="I1656" s="37"/>
      <c r="J1656" s="37"/>
      <c r="K1656" s="37"/>
      <c r="L1656" s="37"/>
      <c r="M1656" s="37"/>
      <c r="N1656" s="37"/>
      <c r="O1656" s="37"/>
      <c r="P1656" s="37"/>
      <c r="Q1656" s="37"/>
      <c r="R1656" s="37"/>
      <c r="S1656" s="37"/>
      <c r="T1656" s="37"/>
      <c r="U1656" s="37"/>
      <c r="V1656" s="37"/>
      <c r="W1656" s="37"/>
      <c r="X1656" s="37"/>
    </row>
    <row r="1657" spans="1:24">
      <c r="A1657" s="37"/>
      <c r="B1657" s="37"/>
      <c r="C1657" s="37"/>
      <c r="D1657" s="37"/>
      <c r="E1657" s="37"/>
      <c r="F1657" s="37"/>
      <c r="G1657" s="37"/>
      <c r="H1657" s="37"/>
      <c r="I1657" s="37"/>
      <c r="J1657" s="37"/>
      <c r="K1657" s="37"/>
      <c r="L1657" s="37"/>
      <c r="M1657" s="37"/>
      <c r="N1657" s="37"/>
      <c r="O1657" s="37"/>
      <c r="P1657" s="37"/>
      <c r="Q1657" s="37"/>
      <c r="R1657" s="37"/>
      <c r="S1657" s="37"/>
      <c r="T1657" s="37"/>
      <c r="U1657" s="37"/>
      <c r="V1657" s="37"/>
      <c r="W1657" s="37"/>
      <c r="X1657" s="37"/>
    </row>
    <row r="1658" spans="1:24">
      <c r="A1658" s="37"/>
      <c r="B1658" s="37"/>
      <c r="C1658" s="37"/>
      <c r="D1658" s="37"/>
      <c r="E1658" s="37"/>
      <c r="F1658" s="37"/>
      <c r="G1658" s="37"/>
      <c r="H1658" s="37"/>
      <c r="I1658" s="37"/>
      <c r="J1658" s="37"/>
      <c r="K1658" s="37"/>
      <c r="L1658" s="37"/>
      <c r="M1658" s="37"/>
      <c r="N1658" s="37"/>
      <c r="O1658" s="37"/>
      <c r="P1658" s="37"/>
      <c r="Q1658" s="37"/>
      <c r="R1658" s="37"/>
      <c r="S1658" s="37"/>
      <c r="T1658" s="37"/>
      <c r="U1658" s="37"/>
      <c r="V1658" s="37"/>
      <c r="W1658" s="37"/>
      <c r="X1658" s="37"/>
    </row>
    <row r="1659" spans="1:24">
      <c r="A1659" s="37"/>
      <c r="B1659" s="37"/>
      <c r="C1659" s="37"/>
      <c r="D1659" s="37"/>
      <c r="E1659" s="37"/>
      <c r="F1659" s="37"/>
      <c r="G1659" s="37"/>
      <c r="H1659" s="37"/>
      <c r="I1659" s="37"/>
      <c r="J1659" s="37"/>
      <c r="K1659" s="37"/>
      <c r="L1659" s="37"/>
      <c r="M1659" s="37"/>
      <c r="N1659" s="37"/>
      <c r="O1659" s="37"/>
      <c r="P1659" s="37"/>
      <c r="Q1659" s="37"/>
      <c r="R1659" s="37"/>
      <c r="S1659" s="37"/>
      <c r="T1659" s="37"/>
      <c r="U1659" s="37"/>
      <c r="V1659" s="37"/>
      <c r="W1659" s="37"/>
      <c r="X1659" s="37"/>
    </row>
    <row r="1660" spans="1:24">
      <c r="A1660" s="37"/>
      <c r="B1660" s="37"/>
      <c r="C1660" s="37"/>
      <c r="D1660" s="37"/>
      <c r="E1660" s="37"/>
      <c r="F1660" s="37"/>
      <c r="G1660" s="37"/>
      <c r="H1660" s="37"/>
      <c r="I1660" s="37"/>
      <c r="J1660" s="37"/>
      <c r="K1660" s="37"/>
      <c r="L1660" s="37"/>
      <c r="M1660" s="37"/>
      <c r="N1660" s="37"/>
      <c r="O1660" s="37"/>
      <c r="P1660" s="37"/>
      <c r="Q1660" s="37"/>
      <c r="R1660" s="37"/>
      <c r="S1660" s="37"/>
      <c r="T1660" s="37"/>
      <c r="U1660" s="37"/>
      <c r="V1660" s="37"/>
      <c r="W1660" s="37"/>
      <c r="X1660" s="37"/>
    </row>
    <row r="1661" spans="1:24">
      <c r="A1661" s="37"/>
      <c r="B1661" s="37"/>
      <c r="C1661" s="37"/>
      <c r="D1661" s="37"/>
      <c r="E1661" s="37"/>
      <c r="F1661" s="37"/>
      <c r="G1661" s="37"/>
      <c r="H1661" s="37"/>
      <c r="I1661" s="37"/>
      <c r="J1661" s="37"/>
      <c r="K1661" s="37"/>
      <c r="L1661" s="37"/>
      <c r="M1661" s="37"/>
      <c r="N1661" s="37"/>
      <c r="O1661" s="37"/>
      <c r="P1661" s="37"/>
      <c r="Q1661" s="37"/>
      <c r="R1661" s="37"/>
      <c r="S1661" s="37"/>
      <c r="T1661" s="37"/>
      <c r="U1661" s="37"/>
      <c r="V1661" s="37"/>
      <c r="W1661" s="37"/>
      <c r="X1661" s="37"/>
    </row>
    <row r="1662" spans="1:24">
      <c r="A1662" s="37"/>
      <c r="B1662" s="37"/>
      <c r="C1662" s="37"/>
      <c r="D1662" s="37"/>
      <c r="E1662" s="37"/>
      <c r="F1662" s="37"/>
      <c r="G1662" s="37"/>
      <c r="H1662" s="37"/>
      <c r="I1662" s="37"/>
      <c r="J1662" s="37"/>
      <c r="K1662" s="37"/>
      <c r="L1662" s="37"/>
      <c r="M1662" s="37"/>
      <c r="N1662" s="37"/>
      <c r="O1662" s="37"/>
      <c r="P1662" s="37"/>
      <c r="Q1662" s="37"/>
      <c r="R1662" s="37"/>
      <c r="S1662" s="37"/>
      <c r="T1662" s="37"/>
      <c r="U1662" s="37"/>
      <c r="V1662" s="37"/>
      <c r="W1662" s="37"/>
      <c r="X1662" s="37"/>
    </row>
    <row r="1663" spans="1:24">
      <c r="A1663" s="37"/>
      <c r="B1663" s="37"/>
      <c r="C1663" s="37"/>
      <c r="D1663" s="37"/>
      <c r="E1663" s="37"/>
      <c r="F1663" s="37"/>
      <c r="G1663" s="37"/>
      <c r="H1663" s="37"/>
      <c r="I1663" s="37"/>
      <c r="J1663" s="37"/>
      <c r="K1663" s="37"/>
      <c r="L1663" s="37"/>
      <c r="M1663" s="37"/>
      <c r="N1663" s="37"/>
      <c r="O1663" s="37"/>
      <c r="P1663" s="37"/>
      <c r="Q1663" s="37"/>
      <c r="R1663" s="37"/>
      <c r="S1663" s="37"/>
      <c r="T1663" s="37"/>
      <c r="U1663" s="37"/>
      <c r="V1663" s="37"/>
      <c r="W1663" s="37"/>
      <c r="X1663" s="37"/>
    </row>
    <row r="1664" spans="1:24">
      <c r="A1664" s="37"/>
      <c r="B1664" s="37"/>
      <c r="C1664" s="37"/>
      <c r="D1664" s="37"/>
      <c r="E1664" s="37"/>
      <c r="F1664" s="37"/>
      <c r="G1664" s="37"/>
      <c r="H1664" s="37"/>
      <c r="I1664" s="37"/>
      <c r="J1664" s="37"/>
      <c r="K1664" s="37"/>
      <c r="L1664" s="37"/>
      <c r="M1664" s="37"/>
      <c r="N1664" s="37"/>
      <c r="O1664" s="37"/>
      <c r="P1664" s="37"/>
      <c r="Q1664" s="37"/>
      <c r="R1664" s="37"/>
      <c r="S1664" s="37"/>
      <c r="T1664" s="37"/>
      <c r="U1664" s="37"/>
      <c r="V1664" s="37"/>
      <c r="W1664" s="37"/>
      <c r="X1664" s="37"/>
    </row>
    <row r="1665" spans="1:24">
      <c r="A1665" s="37"/>
      <c r="B1665" s="37"/>
      <c r="C1665" s="37"/>
      <c r="D1665" s="37"/>
      <c r="E1665" s="37"/>
      <c r="F1665" s="37"/>
      <c r="G1665" s="37"/>
      <c r="H1665" s="37"/>
      <c r="I1665" s="37"/>
      <c r="J1665" s="37"/>
      <c r="K1665" s="37"/>
      <c r="L1665" s="37"/>
      <c r="M1665" s="37"/>
      <c r="N1665" s="37"/>
      <c r="O1665" s="37"/>
      <c r="P1665" s="37"/>
      <c r="Q1665" s="37"/>
      <c r="R1665" s="37"/>
      <c r="S1665" s="37"/>
      <c r="T1665" s="37"/>
      <c r="U1665" s="37"/>
      <c r="V1665" s="37"/>
      <c r="W1665" s="37"/>
      <c r="X1665" s="37"/>
    </row>
    <row r="1666" spans="1:24">
      <c r="A1666" s="37"/>
      <c r="B1666" s="37"/>
      <c r="C1666" s="37"/>
      <c r="D1666" s="37"/>
      <c r="E1666" s="37"/>
      <c r="F1666" s="37"/>
      <c r="G1666" s="37"/>
      <c r="H1666" s="37"/>
      <c r="I1666" s="37"/>
      <c r="J1666" s="37"/>
      <c r="K1666" s="37"/>
      <c r="L1666" s="37"/>
      <c r="M1666" s="37"/>
      <c r="N1666" s="37"/>
      <c r="O1666" s="37"/>
      <c r="P1666" s="37"/>
      <c r="Q1666" s="37"/>
      <c r="R1666" s="37"/>
      <c r="S1666" s="37"/>
      <c r="T1666" s="37"/>
      <c r="U1666" s="37"/>
      <c r="V1666" s="37"/>
      <c r="W1666" s="37"/>
      <c r="X1666" s="37"/>
    </row>
    <row r="1667" spans="1:24">
      <c r="A1667" s="37"/>
      <c r="B1667" s="37"/>
      <c r="C1667" s="37"/>
      <c r="D1667" s="37"/>
      <c r="E1667" s="37"/>
      <c r="F1667" s="37"/>
      <c r="G1667" s="37"/>
      <c r="H1667" s="37"/>
      <c r="I1667" s="37"/>
      <c r="J1667" s="37"/>
      <c r="K1667" s="37"/>
      <c r="L1667" s="37"/>
      <c r="M1667" s="37"/>
      <c r="N1667" s="37"/>
      <c r="O1667" s="37"/>
      <c r="P1667" s="37"/>
      <c r="Q1667" s="37"/>
      <c r="R1667" s="37"/>
      <c r="S1667" s="37"/>
      <c r="T1667" s="37"/>
      <c r="U1667" s="37"/>
      <c r="V1667" s="37"/>
      <c r="W1667" s="37"/>
      <c r="X1667" s="37"/>
    </row>
    <row r="1668" spans="1:24">
      <c r="A1668" s="37"/>
      <c r="B1668" s="37"/>
      <c r="C1668" s="37"/>
      <c r="D1668" s="37"/>
      <c r="E1668" s="37"/>
      <c r="F1668" s="37"/>
      <c r="G1668" s="37"/>
      <c r="H1668" s="37"/>
      <c r="I1668" s="37"/>
      <c r="J1668" s="37"/>
      <c r="K1668" s="37"/>
      <c r="L1668" s="37"/>
      <c r="M1668" s="37"/>
      <c r="N1668" s="37"/>
      <c r="O1668" s="37"/>
      <c r="P1668" s="37"/>
      <c r="Q1668" s="37"/>
      <c r="R1668" s="37"/>
      <c r="S1668" s="37"/>
      <c r="T1668" s="37"/>
      <c r="U1668" s="37"/>
      <c r="V1668" s="37"/>
      <c r="W1668" s="37"/>
      <c r="X1668" s="37"/>
    </row>
    <row r="1669" spans="1:24">
      <c r="A1669" s="37"/>
      <c r="B1669" s="37"/>
      <c r="C1669" s="37"/>
      <c r="D1669" s="37"/>
      <c r="E1669" s="37"/>
      <c r="F1669" s="37"/>
      <c r="G1669" s="37"/>
      <c r="H1669" s="37"/>
      <c r="I1669" s="37"/>
      <c r="J1669" s="37"/>
      <c r="K1669" s="37"/>
      <c r="L1669" s="37"/>
      <c r="M1669" s="37"/>
      <c r="N1669" s="37"/>
      <c r="O1669" s="37"/>
      <c r="P1669" s="37"/>
      <c r="Q1669" s="37"/>
      <c r="R1669" s="37"/>
      <c r="S1669" s="37"/>
      <c r="T1669" s="37"/>
      <c r="U1669" s="37"/>
      <c r="V1669" s="37"/>
      <c r="W1669" s="37"/>
      <c r="X1669" s="37"/>
    </row>
    <row r="1670" spans="1:24">
      <c r="A1670" s="37"/>
      <c r="B1670" s="37"/>
      <c r="C1670" s="37"/>
      <c r="D1670" s="37"/>
      <c r="E1670" s="37"/>
      <c r="F1670" s="37"/>
      <c r="G1670" s="37"/>
      <c r="H1670" s="37"/>
      <c r="I1670" s="37"/>
      <c r="J1670" s="37"/>
      <c r="K1670" s="37"/>
      <c r="L1670" s="37"/>
      <c r="M1670" s="37"/>
      <c r="N1670" s="37"/>
      <c r="O1670" s="37"/>
      <c r="P1670" s="37"/>
      <c r="Q1670" s="37"/>
      <c r="R1670" s="37"/>
      <c r="S1670" s="37"/>
      <c r="T1670" s="37"/>
      <c r="U1670" s="37"/>
      <c r="V1670" s="37"/>
      <c r="W1670" s="37"/>
      <c r="X1670" s="37"/>
    </row>
    <row r="1671" spans="1:24">
      <c r="A1671" s="37"/>
      <c r="B1671" s="37"/>
      <c r="C1671" s="37"/>
      <c r="D1671" s="37"/>
      <c r="E1671" s="37"/>
      <c r="F1671" s="37"/>
      <c r="G1671" s="37"/>
      <c r="H1671" s="37"/>
      <c r="I1671" s="37"/>
      <c r="J1671" s="37"/>
      <c r="K1671" s="37"/>
      <c r="L1671" s="37"/>
      <c r="M1671" s="37"/>
      <c r="N1671" s="37"/>
      <c r="O1671" s="37"/>
      <c r="P1671" s="37"/>
      <c r="Q1671" s="37"/>
      <c r="R1671" s="37"/>
      <c r="S1671" s="37"/>
      <c r="T1671" s="37"/>
      <c r="U1671" s="37"/>
      <c r="V1671" s="37"/>
      <c r="W1671" s="37"/>
      <c r="X1671" s="37"/>
    </row>
    <row r="1672" spans="1:24">
      <c r="A1672" s="37"/>
      <c r="B1672" s="37"/>
      <c r="C1672" s="37"/>
      <c r="D1672" s="37"/>
      <c r="E1672" s="37"/>
      <c r="F1672" s="37"/>
      <c r="G1672" s="37"/>
      <c r="H1672" s="37"/>
      <c r="I1672" s="37"/>
      <c r="J1672" s="37"/>
      <c r="K1672" s="37"/>
      <c r="L1672" s="37"/>
      <c r="M1672" s="37"/>
      <c r="N1672" s="37"/>
      <c r="O1672" s="37"/>
      <c r="P1672" s="37"/>
      <c r="Q1672" s="37"/>
      <c r="R1672" s="37"/>
      <c r="S1672" s="37"/>
      <c r="T1672" s="37"/>
      <c r="U1672" s="37"/>
      <c r="V1672" s="37"/>
      <c r="W1672" s="37"/>
      <c r="X1672" s="37"/>
    </row>
    <row r="1673" spans="1:24">
      <c r="A1673" s="37"/>
      <c r="B1673" s="37"/>
      <c r="C1673" s="37"/>
      <c r="D1673" s="37"/>
      <c r="E1673" s="37"/>
      <c r="F1673" s="37"/>
      <c r="G1673" s="37"/>
      <c r="H1673" s="37"/>
      <c r="I1673" s="37"/>
      <c r="J1673" s="37"/>
      <c r="K1673" s="37"/>
      <c r="L1673" s="37"/>
      <c r="M1673" s="37"/>
      <c r="N1673" s="37"/>
      <c r="O1673" s="37"/>
      <c r="P1673" s="37"/>
      <c r="Q1673" s="37"/>
      <c r="R1673" s="37"/>
      <c r="S1673" s="37"/>
      <c r="T1673" s="37"/>
      <c r="U1673" s="37"/>
      <c r="V1673" s="37"/>
      <c r="W1673" s="37"/>
      <c r="X1673" s="37"/>
    </row>
    <row r="1674" spans="1:24">
      <c r="A1674" s="37"/>
      <c r="B1674" s="37"/>
      <c r="C1674" s="37"/>
      <c r="D1674" s="37"/>
      <c r="E1674" s="37"/>
      <c r="F1674" s="37"/>
      <c r="G1674" s="37"/>
      <c r="H1674" s="37"/>
      <c r="I1674" s="37"/>
      <c r="J1674" s="37"/>
      <c r="K1674" s="37"/>
      <c r="L1674" s="37"/>
      <c r="M1674" s="37"/>
      <c r="N1674" s="37"/>
      <c r="O1674" s="37"/>
      <c r="P1674" s="37"/>
      <c r="Q1674" s="37"/>
      <c r="R1674" s="37"/>
      <c r="S1674" s="37"/>
      <c r="T1674" s="37"/>
      <c r="U1674" s="37"/>
      <c r="V1674" s="37"/>
      <c r="W1674" s="37"/>
      <c r="X1674" s="37"/>
    </row>
    <row r="1675" spans="1:24">
      <c r="A1675" s="37"/>
      <c r="B1675" s="37"/>
      <c r="C1675" s="37"/>
      <c r="D1675" s="37"/>
      <c r="E1675" s="37"/>
      <c r="F1675" s="37"/>
      <c r="G1675" s="37"/>
      <c r="H1675" s="37"/>
      <c r="I1675" s="37"/>
      <c r="J1675" s="37"/>
      <c r="K1675" s="37"/>
      <c r="L1675" s="37"/>
      <c r="M1675" s="37"/>
      <c r="N1675" s="37"/>
      <c r="O1675" s="37"/>
      <c r="P1675" s="37"/>
      <c r="Q1675" s="37"/>
      <c r="R1675" s="37"/>
      <c r="S1675" s="37"/>
      <c r="T1675" s="37"/>
      <c r="U1675" s="37"/>
      <c r="V1675" s="37"/>
      <c r="W1675" s="37"/>
      <c r="X1675" s="37"/>
    </row>
    <row r="1676" spans="1:24">
      <c r="A1676" s="37"/>
      <c r="B1676" s="37"/>
      <c r="C1676" s="37"/>
      <c r="D1676" s="37"/>
      <c r="E1676" s="37"/>
      <c r="F1676" s="37"/>
      <c r="G1676" s="37"/>
      <c r="H1676" s="37"/>
      <c r="I1676" s="37"/>
      <c r="J1676" s="37"/>
      <c r="K1676" s="37"/>
      <c r="L1676" s="37"/>
      <c r="M1676" s="37"/>
      <c r="N1676" s="37"/>
      <c r="O1676" s="37"/>
      <c r="P1676" s="37"/>
      <c r="Q1676" s="37"/>
      <c r="R1676" s="37"/>
      <c r="S1676" s="37"/>
      <c r="T1676" s="37"/>
      <c r="U1676" s="37"/>
      <c r="V1676" s="37"/>
      <c r="W1676" s="37"/>
      <c r="X1676" s="37"/>
    </row>
    <row r="1677" spans="1:24">
      <c r="A1677" s="37"/>
      <c r="B1677" s="37"/>
      <c r="C1677" s="37"/>
      <c r="D1677" s="37"/>
      <c r="E1677" s="37"/>
      <c r="F1677" s="37"/>
      <c r="G1677" s="37"/>
      <c r="H1677" s="37"/>
      <c r="I1677" s="37"/>
      <c r="J1677" s="37"/>
      <c r="K1677" s="37"/>
      <c r="L1677" s="37"/>
      <c r="M1677" s="37"/>
      <c r="N1677" s="37"/>
      <c r="O1677" s="37"/>
      <c r="P1677" s="37"/>
      <c r="Q1677" s="37"/>
      <c r="R1677" s="37"/>
      <c r="S1677" s="37"/>
      <c r="T1677" s="37"/>
      <c r="U1677" s="37"/>
      <c r="V1677" s="37"/>
      <c r="W1677" s="37"/>
      <c r="X1677" s="37"/>
    </row>
    <row r="1678" spans="1:24">
      <c r="A1678" s="37"/>
      <c r="B1678" s="37"/>
      <c r="C1678" s="37"/>
      <c r="D1678" s="37"/>
      <c r="E1678" s="37"/>
      <c r="F1678" s="37"/>
      <c r="G1678" s="37"/>
      <c r="H1678" s="37"/>
      <c r="I1678" s="37"/>
      <c r="J1678" s="37"/>
      <c r="K1678" s="37"/>
      <c r="L1678" s="37"/>
      <c r="M1678" s="37"/>
      <c r="N1678" s="37"/>
      <c r="O1678" s="37"/>
      <c r="P1678" s="37"/>
      <c r="Q1678" s="37"/>
      <c r="R1678" s="37"/>
      <c r="S1678" s="37"/>
      <c r="T1678" s="37"/>
      <c r="U1678" s="37"/>
      <c r="V1678" s="37"/>
      <c r="W1678" s="37"/>
      <c r="X1678" s="37"/>
    </row>
    <row r="1679" spans="1:24">
      <c r="A1679" s="37"/>
      <c r="B1679" s="37"/>
      <c r="C1679" s="37"/>
      <c r="D1679" s="37"/>
      <c r="E1679" s="37"/>
      <c r="F1679" s="37"/>
      <c r="G1679" s="37"/>
      <c r="H1679" s="37"/>
      <c r="I1679" s="37"/>
      <c r="J1679" s="37"/>
      <c r="K1679" s="37"/>
      <c r="L1679" s="37"/>
      <c r="M1679" s="37"/>
      <c r="N1679" s="37"/>
      <c r="O1679" s="37"/>
      <c r="P1679" s="37"/>
      <c r="Q1679" s="37"/>
      <c r="R1679" s="37"/>
      <c r="S1679" s="37"/>
      <c r="T1679" s="37"/>
      <c r="U1679" s="37"/>
      <c r="V1679" s="37"/>
      <c r="W1679" s="37"/>
      <c r="X1679" s="37"/>
    </row>
    <row r="1680" spans="1:24">
      <c r="A1680" s="37"/>
      <c r="B1680" s="37"/>
      <c r="C1680" s="37"/>
      <c r="D1680" s="37"/>
      <c r="E1680" s="37"/>
      <c r="F1680" s="37"/>
      <c r="G1680" s="37"/>
      <c r="H1680" s="37"/>
      <c r="I1680" s="37"/>
      <c r="J1680" s="37"/>
      <c r="K1680" s="37"/>
      <c r="L1680" s="37"/>
      <c r="M1680" s="37"/>
      <c r="N1680" s="37"/>
      <c r="O1680" s="37"/>
      <c r="P1680" s="37"/>
      <c r="Q1680" s="37"/>
      <c r="R1680" s="37"/>
      <c r="S1680" s="37"/>
      <c r="T1680" s="37"/>
      <c r="U1680" s="37"/>
      <c r="V1680" s="37"/>
      <c r="W1680" s="37"/>
      <c r="X1680" s="37"/>
    </row>
    <row r="1681" spans="1:24">
      <c r="A1681" s="37"/>
      <c r="B1681" s="37"/>
      <c r="C1681" s="37"/>
      <c r="D1681" s="37"/>
      <c r="E1681" s="37"/>
      <c r="F1681" s="37"/>
      <c r="G1681" s="37"/>
      <c r="H1681" s="37"/>
      <c r="I1681" s="37"/>
      <c r="J1681" s="37"/>
      <c r="K1681" s="37"/>
      <c r="L1681" s="37"/>
      <c r="M1681" s="37"/>
      <c r="N1681" s="37"/>
      <c r="O1681" s="37"/>
      <c r="P1681" s="37"/>
      <c r="Q1681" s="37"/>
      <c r="R1681" s="37"/>
      <c r="S1681" s="37"/>
      <c r="T1681" s="37"/>
      <c r="U1681" s="37"/>
      <c r="V1681" s="37"/>
      <c r="W1681" s="37"/>
      <c r="X1681" s="37"/>
    </row>
    <row r="1682" spans="1:24">
      <c r="A1682" s="37"/>
      <c r="B1682" s="37"/>
      <c r="C1682" s="37"/>
      <c r="D1682" s="37"/>
      <c r="E1682" s="37"/>
      <c r="F1682" s="37"/>
      <c r="G1682" s="37"/>
      <c r="H1682" s="37"/>
      <c r="I1682" s="37"/>
      <c r="J1682" s="37"/>
      <c r="K1682" s="37"/>
      <c r="L1682" s="37"/>
      <c r="M1682" s="37"/>
      <c r="N1682" s="37"/>
      <c r="O1682" s="37"/>
      <c r="P1682" s="37"/>
      <c r="Q1682" s="37"/>
      <c r="R1682" s="37"/>
      <c r="S1682" s="37"/>
      <c r="T1682" s="37"/>
      <c r="U1682" s="37"/>
      <c r="V1682" s="37"/>
      <c r="W1682" s="37"/>
      <c r="X1682" s="37"/>
    </row>
    <row r="1683" spans="1:24">
      <c r="A1683" s="37"/>
      <c r="B1683" s="37"/>
      <c r="C1683" s="37"/>
      <c r="D1683" s="37"/>
      <c r="E1683" s="37"/>
      <c r="F1683" s="37"/>
      <c r="G1683" s="37"/>
      <c r="H1683" s="37"/>
      <c r="I1683" s="37"/>
      <c r="J1683" s="37"/>
      <c r="K1683" s="37"/>
      <c r="L1683" s="37"/>
      <c r="M1683" s="37"/>
      <c r="N1683" s="37"/>
      <c r="O1683" s="37"/>
      <c r="P1683" s="37"/>
      <c r="Q1683" s="37"/>
      <c r="R1683" s="37"/>
      <c r="S1683" s="37"/>
      <c r="T1683" s="37"/>
      <c r="U1683" s="37"/>
      <c r="V1683" s="37"/>
      <c r="W1683" s="37"/>
      <c r="X1683" s="37"/>
    </row>
    <row r="1684" spans="1:24">
      <c r="A1684" s="37"/>
      <c r="B1684" s="37"/>
      <c r="C1684" s="37"/>
      <c r="D1684" s="37"/>
      <c r="E1684" s="37"/>
      <c r="F1684" s="37"/>
      <c r="G1684" s="37"/>
      <c r="H1684" s="37"/>
      <c r="I1684" s="37"/>
      <c r="J1684" s="37"/>
      <c r="K1684" s="37"/>
      <c r="L1684" s="37"/>
      <c r="M1684" s="37"/>
      <c r="N1684" s="37"/>
      <c r="O1684" s="37"/>
      <c r="P1684" s="37"/>
      <c r="Q1684" s="37"/>
      <c r="R1684" s="37"/>
      <c r="S1684" s="37"/>
      <c r="T1684" s="37"/>
      <c r="U1684" s="37"/>
      <c r="V1684" s="37"/>
      <c r="W1684" s="37"/>
      <c r="X1684" s="37"/>
    </row>
    <row r="1685" spans="1:24">
      <c r="A1685" s="37"/>
      <c r="B1685" s="37"/>
      <c r="C1685" s="37"/>
      <c r="D1685" s="37"/>
      <c r="E1685" s="37"/>
      <c r="F1685" s="37"/>
      <c r="G1685" s="37"/>
      <c r="H1685" s="37"/>
      <c r="I1685" s="37"/>
      <c r="J1685" s="37"/>
      <c r="K1685" s="37"/>
      <c r="L1685" s="37"/>
      <c r="M1685" s="37"/>
      <c r="N1685" s="37"/>
      <c r="O1685" s="37"/>
      <c r="P1685" s="37"/>
      <c r="Q1685" s="37"/>
      <c r="R1685" s="37"/>
      <c r="S1685" s="37"/>
      <c r="T1685" s="37"/>
      <c r="U1685" s="37"/>
      <c r="V1685" s="37"/>
      <c r="W1685" s="37"/>
      <c r="X1685" s="37"/>
    </row>
    <row r="1686" spans="1:24">
      <c r="A1686" s="37"/>
      <c r="B1686" s="37"/>
      <c r="C1686" s="37"/>
      <c r="D1686" s="37"/>
      <c r="E1686" s="37"/>
      <c r="F1686" s="37"/>
      <c r="G1686" s="37"/>
      <c r="H1686" s="37"/>
      <c r="I1686" s="37"/>
      <c r="J1686" s="37"/>
      <c r="K1686" s="37"/>
      <c r="L1686" s="37"/>
      <c r="M1686" s="37"/>
      <c r="N1686" s="37"/>
      <c r="O1686" s="37"/>
      <c r="P1686" s="37"/>
      <c r="Q1686" s="37"/>
      <c r="R1686" s="37"/>
      <c r="S1686" s="37"/>
      <c r="T1686" s="37"/>
      <c r="U1686" s="37"/>
      <c r="V1686" s="37"/>
      <c r="W1686" s="37"/>
      <c r="X1686" s="37"/>
    </row>
    <row r="1687" spans="1:24">
      <c r="A1687" s="37"/>
      <c r="B1687" s="37"/>
      <c r="C1687" s="37"/>
      <c r="D1687" s="37"/>
      <c r="E1687" s="37"/>
      <c r="F1687" s="37"/>
      <c r="G1687" s="37"/>
      <c r="H1687" s="37"/>
      <c r="I1687" s="37"/>
      <c r="J1687" s="37"/>
      <c r="K1687" s="37"/>
      <c r="L1687" s="37"/>
      <c r="M1687" s="37"/>
      <c r="N1687" s="37"/>
      <c r="O1687" s="37"/>
      <c r="P1687" s="37"/>
      <c r="Q1687" s="37"/>
      <c r="R1687" s="37"/>
      <c r="S1687" s="37"/>
      <c r="T1687" s="37"/>
      <c r="U1687" s="37"/>
      <c r="V1687" s="37"/>
      <c r="W1687" s="37"/>
      <c r="X1687" s="37"/>
    </row>
    <row r="1688" spans="1:24">
      <c r="A1688" s="37"/>
      <c r="B1688" s="37"/>
      <c r="C1688" s="37"/>
      <c r="D1688" s="37"/>
      <c r="E1688" s="37"/>
      <c r="F1688" s="37"/>
      <c r="G1688" s="37"/>
      <c r="H1688" s="37"/>
      <c r="I1688" s="37"/>
      <c r="J1688" s="37"/>
      <c r="K1688" s="37"/>
      <c r="L1688" s="37"/>
      <c r="M1688" s="37"/>
      <c r="N1688" s="37"/>
      <c r="O1688" s="37"/>
      <c r="P1688" s="37"/>
      <c r="Q1688" s="37"/>
      <c r="R1688" s="37"/>
      <c r="S1688" s="37"/>
      <c r="T1688" s="37"/>
      <c r="U1688" s="37"/>
      <c r="V1688" s="37"/>
      <c r="W1688" s="37"/>
      <c r="X1688" s="37"/>
    </row>
    <row r="1689" spans="1:24">
      <c r="A1689" s="37"/>
      <c r="B1689" s="37"/>
      <c r="C1689" s="37"/>
      <c r="D1689" s="37"/>
      <c r="E1689" s="37"/>
      <c r="F1689" s="37"/>
      <c r="G1689" s="37"/>
      <c r="H1689" s="37"/>
      <c r="I1689" s="37"/>
      <c r="J1689" s="37"/>
      <c r="K1689" s="37"/>
      <c r="L1689" s="37"/>
      <c r="M1689" s="37"/>
      <c r="N1689" s="37"/>
      <c r="O1689" s="37"/>
      <c r="P1689" s="37"/>
      <c r="Q1689" s="37"/>
      <c r="R1689" s="37"/>
      <c r="S1689" s="37"/>
      <c r="T1689" s="37"/>
      <c r="U1689" s="37"/>
      <c r="V1689" s="37"/>
      <c r="W1689" s="37"/>
      <c r="X1689" s="37"/>
    </row>
    <row r="1690" spans="1:24">
      <c r="A1690" s="37"/>
      <c r="B1690" s="37"/>
      <c r="C1690" s="37"/>
      <c r="D1690" s="37"/>
      <c r="E1690" s="37"/>
      <c r="F1690" s="37"/>
      <c r="G1690" s="37"/>
      <c r="H1690" s="37"/>
      <c r="I1690" s="37"/>
      <c r="J1690" s="37"/>
      <c r="K1690" s="37"/>
      <c r="L1690" s="37"/>
      <c r="M1690" s="37"/>
      <c r="N1690" s="37"/>
      <c r="O1690" s="37"/>
      <c r="P1690" s="37"/>
      <c r="Q1690" s="37"/>
      <c r="R1690" s="37"/>
      <c r="S1690" s="37"/>
      <c r="T1690" s="37"/>
      <c r="U1690" s="37"/>
      <c r="V1690" s="37"/>
      <c r="W1690" s="37"/>
      <c r="X1690" s="37"/>
    </row>
    <row r="1691" spans="1:24">
      <c r="A1691" s="37"/>
      <c r="B1691" s="37"/>
      <c r="C1691" s="37"/>
      <c r="D1691" s="37"/>
      <c r="E1691" s="37"/>
      <c r="F1691" s="37"/>
      <c r="G1691" s="37"/>
      <c r="H1691" s="37"/>
      <c r="I1691" s="37"/>
      <c r="J1691" s="37"/>
      <c r="K1691" s="37"/>
      <c r="L1691" s="37"/>
      <c r="M1691" s="37"/>
      <c r="N1691" s="37"/>
      <c r="O1691" s="37"/>
      <c r="P1691" s="37"/>
      <c r="Q1691" s="37"/>
      <c r="R1691" s="37"/>
      <c r="S1691" s="37"/>
      <c r="T1691" s="37"/>
      <c r="U1691" s="37"/>
      <c r="V1691" s="37"/>
      <c r="W1691" s="37"/>
      <c r="X1691" s="37"/>
    </row>
    <row r="1692" spans="1:24">
      <c r="A1692" s="37"/>
      <c r="B1692" s="37"/>
      <c r="C1692" s="37"/>
      <c r="D1692" s="37"/>
      <c r="E1692" s="37"/>
      <c r="F1692" s="37"/>
      <c r="G1692" s="37"/>
      <c r="H1692" s="37"/>
      <c r="I1692" s="37"/>
      <c r="J1692" s="37"/>
      <c r="K1692" s="37"/>
      <c r="L1692" s="37"/>
      <c r="M1692" s="37"/>
      <c r="N1692" s="37"/>
      <c r="O1692" s="37"/>
      <c r="P1692" s="37"/>
      <c r="Q1692" s="37"/>
      <c r="R1692" s="37"/>
      <c r="S1692" s="37"/>
      <c r="T1692" s="37"/>
      <c r="U1692" s="37"/>
      <c r="V1692" s="37"/>
      <c r="W1692" s="37"/>
      <c r="X1692" s="37"/>
    </row>
    <row r="1693" spans="1:24">
      <c r="A1693" s="37"/>
      <c r="B1693" s="37"/>
      <c r="C1693" s="37"/>
      <c r="D1693" s="37"/>
      <c r="E1693" s="37"/>
      <c r="F1693" s="37"/>
      <c r="G1693" s="37"/>
      <c r="H1693" s="37"/>
      <c r="I1693" s="37"/>
      <c r="J1693" s="37"/>
      <c r="K1693" s="37"/>
      <c r="L1693" s="37"/>
      <c r="M1693" s="37"/>
      <c r="N1693" s="37"/>
      <c r="O1693" s="37"/>
      <c r="P1693" s="37"/>
      <c r="Q1693" s="37"/>
      <c r="R1693" s="37"/>
      <c r="S1693" s="37"/>
      <c r="T1693" s="37"/>
      <c r="U1693" s="37"/>
      <c r="V1693" s="37"/>
      <c r="W1693" s="37"/>
      <c r="X1693" s="37"/>
    </row>
    <row r="1694" spans="1:24">
      <c r="A1694" s="37"/>
      <c r="B1694" s="37"/>
      <c r="C1694" s="37"/>
      <c r="D1694" s="37"/>
      <c r="E1694" s="37"/>
      <c r="F1694" s="37"/>
      <c r="G1694" s="37"/>
      <c r="H1694" s="37"/>
      <c r="I1694" s="37"/>
      <c r="J1694" s="37"/>
      <c r="K1694" s="37"/>
      <c r="L1694" s="37"/>
      <c r="M1694" s="37"/>
      <c r="N1694" s="37"/>
      <c r="O1694" s="37"/>
      <c r="P1694" s="37"/>
      <c r="Q1694" s="37"/>
      <c r="R1694" s="37"/>
      <c r="S1694" s="37"/>
      <c r="T1694" s="37"/>
      <c r="U1694" s="37"/>
      <c r="V1694" s="37"/>
      <c r="W1694" s="37"/>
      <c r="X1694" s="37"/>
    </row>
    <row r="1695" spans="1:24">
      <c r="A1695" s="37"/>
      <c r="B1695" s="37"/>
      <c r="C1695" s="37"/>
      <c r="D1695" s="37"/>
      <c r="E1695" s="37"/>
      <c r="F1695" s="37"/>
      <c r="G1695" s="37"/>
      <c r="H1695" s="37"/>
      <c r="I1695" s="37"/>
      <c r="J1695" s="37"/>
      <c r="K1695" s="37"/>
      <c r="L1695" s="37"/>
      <c r="M1695" s="37"/>
      <c r="N1695" s="37"/>
      <c r="O1695" s="37"/>
      <c r="P1695" s="37"/>
      <c r="Q1695" s="37"/>
      <c r="R1695" s="37"/>
      <c r="S1695" s="37"/>
      <c r="T1695" s="37"/>
      <c r="U1695" s="37"/>
      <c r="V1695" s="37"/>
      <c r="W1695" s="37"/>
      <c r="X1695" s="37"/>
    </row>
    <row r="1696" spans="1:24">
      <c r="A1696" s="37"/>
      <c r="B1696" s="37"/>
      <c r="C1696" s="37"/>
      <c r="D1696" s="37"/>
      <c r="E1696" s="37"/>
      <c r="F1696" s="37"/>
      <c r="G1696" s="37"/>
      <c r="H1696" s="37"/>
      <c r="I1696" s="37"/>
      <c r="J1696" s="37"/>
      <c r="K1696" s="37"/>
      <c r="L1696" s="37"/>
      <c r="M1696" s="37"/>
      <c r="N1696" s="37"/>
      <c r="O1696" s="37"/>
      <c r="P1696" s="37"/>
      <c r="Q1696" s="37"/>
      <c r="R1696" s="37"/>
      <c r="S1696" s="37"/>
      <c r="T1696" s="37"/>
      <c r="U1696" s="37"/>
      <c r="V1696" s="37"/>
      <c r="W1696" s="37"/>
      <c r="X1696" s="37"/>
    </row>
    <row r="1697" spans="1:24">
      <c r="A1697" s="37"/>
      <c r="B1697" s="37"/>
      <c r="C1697" s="37"/>
      <c r="D1697" s="37"/>
      <c r="E1697" s="37"/>
      <c r="F1697" s="37"/>
      <c r="G1697" s="37"/>
      <c r="H1697" s="37"/>
      <c r="I1697" s="37"/>
      <c r="J1697" s="37"/>
      <c r="K1697" s="37"/>
      <c r="L1697" s="37"/>
      <c r="M1697" s="37"/>
      <c r="N1697" s="37"/>
      <c r="O1697" s="37"/>
      <c r="P1697" s="37"/>
      <c r="Q1697" s="37"/>
      <c r="R1697" s="37"/>
      <c r="S1697" s="37"/>
      <c r="T1697" s="37"/>
      <c r="U1697" s="37"/>
      <c r="V1697" s="37"/>
      <c r="W1697" s="37"/>
      <c r="X1697" s="37"/>
    </row>
    <row r="1698" spans="1:24">
      <c r="A1698" s="37"/>
      <c r="B1698" s="37"/>
      <c r="C1698" s="37"/>
      <c r="D1698" s="37"/>
      <c r="E1698" s="37"/>
      <c r="F1698" s="37"/>
      <c r="G1698" s="37"/>
      <c r="H1698" s="37"/>
      <c r="I1698" s="37"/>
      <c r="J1698" s="37"/>
      <c r="K1698" s="37"/>
      <c r="L1698" s="37"/>
      <c r="M1698" s="37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7"/>
    </row>
    <row r="1699" spans="1:24">
      <c r="A1699" s="37"/>
      <c r="B1699" s="37"/>
      <c r="C1699" s="37"/>
      <c r="D1699" s="37"/>
      <c r="E1699" s="37"/>
      <c r="F1699" s="37"/>
      <c r="G1699" s="37"/>
      <c r="H1699" s="37"/>
      <c r="I1699" s="37"/>
      <c r="J1699" s="37"/>
      <c r="K1699" s="37"/>
      <c r="L1699" s="37"/>
      <c r="M1699" s="37"/>
      <c r="N1699" s="37"/>
      <c r="O1699" s="37"/>
      <c r="P1699" s="37"/>
      <c r="Q1699" s="37"/>
      <c r="R1699" s="37"/>
      <c r="S1699" s="37"/>
      <c r="T1699" s="37"/>
      <c r="U1699" s="37"/>
      <c r="V1699" s="37"/>
      <c r="W1699" s="37"/>
      <c r="X1699" s="37"/>
    </row>
    <row r="1700" spans="1:24">
      <c r="A1700" s="37"/>
      <c r="B1700" s="37"/>
      <c r="C1700" s="37"/>
      <c r="D1700" s="37"/>
      <c r="E1700" s="37"/>
      <c r="F1700" s="37"/>
      <c r="G1700" s="37"/>
      <c r="H1700" s="37"/>
      <c r="I1700" s="37"/>
      <c r="J1700" s="37"/>
      <c r="K1700" s="37"/>
      <c r="L1700" s="37"/>
      <c r="M1700" s="37"/>
      <c r="N1700" s="37"/>
      <c r="O1700" s="37"/>
      <c r="P1700" s="37"/>
      <c r="Q1700" s="37"/>
      <c r="R1700" s="37"/>
      <c r="S1700" s="37"/>
      <c r="T1700" s="37"/>
      <c r="U1700" s="37"/>
      <c r="V1700" s="37"/>
      <c r="W1700" s="37"/>
      <c r="X1700" s="37"/>
    </row>
    <row r="1701" spans="1:24">
      <c r="A1701" s="37"/>
      <c r="B1701" s="37"/>
      <c r="C1701" s="37"/>
      <c r="D1701" s="37"/>
      <c r="E1701" s="37"/>
      <c r="F1701" s="37"/>
      <c r="G1701" s="37"/>
      <c r="H1701" s="37"/>
      <c r="I1701" s="37"/>
      <c r="J1701" s="37"/>
      <c r="K1701" s="37"/>
      <c r="L1701" s="37"/>
      <c r="M1701" s="37"/>
      <c r="N1701" s="37"/>
      <c r="O1701" s="37"/>
      <c r="P1701" s="37"/>
      <c r="Q1701" s="37"/>
      <c r="R1701" s="37"/>
      <c r="S1701" s="37"/>
      <c r="T1701" s="37"/>
      <c r="U1701" s="37"/>
      <c r="V1701" s="37"/>
      <c r="W1701" s="37"/>
      <c r="X1701" s="37"/>
    </row>
    <row r="1702" spans="1:24">
      <c r="A1702" s="37"/>
      <c r="B1702" s="37"/>
      <c r="C1702" s="37"/>
      <c r="D1702" s="37"/>
      <c r="E1702" s="37"/>
      <c r="F1702" s="37"/>
      <c r="G1702" s="37"/>
      <c r="H1702" s="37"/>
      <c r="I1702" s="37"/>
      <c r="J1702" s="37"/>
      <c r="K1702" s="37"/>
      <c r="L1702" s="37"/>
      <c r="M1702" s="37"/>
      <c r="N1702" s="37"/>
      <c r="O1702" s="37"/>
      <c r="P1702" s="37"/>
      <c r="Q1702" s="37"/>
      <c r="R1702" s="37"/>
      <c r="S1702" s="37"/>
      <c r="T1702" s="37"/>
      <c r="U1702" s="37"/>
      <c r="V1702" s="37"/>
      <c r="W1702" s="37"/>
      <c r="X1702" s="37"/>
    </row>
    <row r="1703" spans="1:24">
      <c r="A1703" s="37"/>
      <c r="B1703" s="37"/>
      <c r="C1703" s="37"/>
      <c r="D1703" s="37"/>
      <c r="E1703" s="37"/>
      <c r="F1703" s="37"/>
      <c r="G1703" s="37"/>
      <c r="H1703" s="37"/>
      <c r="I1703" s="37"/>
      <c r="J1703" s="37"/>
      <c r="K1703" s="37"/>
      <c r="L1703" s="37"/>
      <c r="M1703" s="37"/>
      <c r="N1703" s="37"/>
      <c r="O1703" s="37"/>
      <c r="P1703" s="37"/>
      <c r="Q1703" s="37"/>
      <c r="R1703" s="37"/>
      <c r="S1703" s="37"/>
      <c r="T1703" s="37"/>
      <c r="U1703" s="37"/>
      <c r="V1703" s="37"/>
      <c r="W1703" s="37"/>
      <c r="X1703" s="37"/>
    </row>
    <row r="1704" spans="1:24">
      <c r="A1704" s="37"/>
      <c r="B1704" s="37"/>
      <c r="C1704" s="37"/>
      <c r="D1704" s="37"/>
      <c r="E1704" s="37"/>
      <c r="F1704" s="37"/>
      <c r="G1704" s="37"/>
      <c r="H1704" s="37"/>
      <c r="I1704" s="37"/>
      <c r="J1704" s="37"/>
      <c r="K1704" s="37"/>
      <c r="L1704" s="37"/>
      <c r="M1704" s="37"/>
      <c r="N1704" s="37"/>
      <c r="O1704" s="37"/>
      <c r="P1704" s="37"/>
      <c r="Q1704" s="37"/>
      <c r="R1704" s="37"/>
      <c r="S1704" s="37"/>
      <c r="T1704" s="37"/>
      <c r="U1704" s="37"/>
      <c r="V1704" s="37"/>
      <c r="W1704" s="37"/>
      <c r="X1704" s="37"/>
    </row>
    <row r="1705" spans="1:24">
      <c r="A1705" s="37"/>
      <c r="B1705" s="37"/>
      <c r="C1705" s="37"/>
      <c r="D1705" s="37"/>
      <c r="E1705" s="37"/>
      <c r="F1705" s="37"/>
      <c r="G1705" s="37"/>
      <c r="H1705" s="37"/>
      <c r="I1705" s="37"/>
      <c r="J1705" s="37"/>
      <c r="K1705" s="37"/>
      <c r="L1705" s="37"/>
      <c r="M1705" s="37"/>
      <c r="N1705" s="37"/>
      <c r="O1705" s="37"/>
      <c r="P1705" s="37"/>
      <c r="Q1705" s="37"/>
      <c r="R1705" s="37"/>
      <c r="S1705" s="37"/>
      <c r="T1705" s="37"/>
      <c r="U1705" s="37"/>
      <c r="V1705" s="37"/>
      <c r="W1705" s="37"/>
      <c r="X1705" s="37"/>
    </row>
    <row r="1706" spans="1:24">
      <c r="A1706" s="37"/>
      <c r="B1706" s="37"/>
      <c r="C1706" s="37"/>
      <c r="D1706" s="37"/>
      <c r="E1706" s="37"/>
      <c r="F1706" s="37"/>
      <c r="G1706" s="37"/>
      <c r="H1706" s="37"/>
      <c r="I1706" s="37"/>
      <c r="J1706" s="37"/>
      <c r="K1706" s="37"/>
      <c r="L1706" s="37"/>
      <c r="M1706" s="37"/>
      <c r="N1706" s="37"/>
      <c r="O1706" s="37"/>
      <c r="P1706" s="37"/>
      <c r="Q1706" s="37"/>
      <c r="R1706" s="37"/>
      <c r="S1706" s="37"/>
      <c r="T1706" s="37"/>
      <c r="U1706" s="37"/>
      <c r="V1706" s="37"/>
      <c r="W1706" s="37"/>
      <c r="X1706" s="37"/>
    </row>
    <row r="1707" spans="1:24">
      <c r="A1707" s="37"/>
      <c r="B1707" s="37"/>
      <c r="C1707" s="37"/>
      <c r="D1707" s="37"/>
      <c r="E1707" s="37"/>
      <c r="F1707" s="37"/>
      <c r="G1707" s="37"/>
      <c r="H1707" s="37"/>
      <c r="I1707" s="37"/>
      <c r="J1707" s="37"/>
      <c r="K1707" s="37"/>
      <c r="L1707" s="37"/>
      <c r="M1707" s="37"/>
      <c r="N1707" s="37"/>
      <c r="O1707" s="37"/>
      <c r="P1707" s="37"/>
      <c r="Q1707" s="37"/>
      <c r="R1707" s="37"/>
      <c r="S1707" s="37"/>
      <c r="T1707" s="37"/>
      <c r="U1707" s="37"/>
      <c r="V1707" s="37"/>
      <c r="W1707" s="37"/>
      <c r="X1707" s="37"/>
    </row>
    <row r="1708" spans="1:24">
      <c r="A1708" s="37"/>
      <c r="B1708" s="37"/>
      <c r="C1708" s="37"/>
      <c r="D1708" s="37"/>
      <c r="E1708" s="37"/>
      <c r="F1708" s="37"/>
      <c r="G1708" s="37"/>
      <c r="H1708" s="37"/>
      <c r="I1708" s="37"/>
      <c r="J1708" s="37"/>
      <c r="K1708" s="37"/>
      <c r="L1708" s="37"/>
      <c r="M1708" s="37"/>
      <c r="N1708" s="37"/>
      <c r="O1708" s="37"/>
      <c r="P1708" s="37"/>
      <c r="Q1708" s="37"/>
      <c r="R1708" s="37"/>
      <c r="S1708" s="37"/>
      <c r="T1708" s="37"/>
      <c r="U1708" s="37"/>
      <c r="V1708" s="37"/>
      <c r="W1708" s="37"/>
      <c r="X1708" s="37"/>
    </row>
    <row r="1709" spans="1:24">
      <c r="A1709" s="37"/>
      <c r="B1709" s="37"/>
      <c r="C1709" s="37"/>
      <c r="D1709" s="37"/>
      <c r="E1709" s="37"/>
      <c r="F1709" s="37"/>
      <c r="G1709" s="37"/>
      <c r="H1709" s="37"/>
      <c r="I1709" s="37"/>
      <c r="J1709" s="37"/>
      <c r="K1709" s="37"/>
      <c r="L1709" s="37"/>
      <c r="M1709" s="37"/>
      <c r="N1709" s="37"/>
      <c r="O1709" s="37"/>
      <c r="P1709" s="37"/>
      <c r="Q1709" s="37"/>
      <c r="R1709" s="37"/>
      <c r="S1709" s="37"/>
      <c r="T1709" s="37"/>
      <c r="U1709" s="37"/>
      <c r="V1709" s="37"/>
      <c r="W1709" s="37"/>
      <c r="X1709" s="37"/>
    </row>
    <row r="1710" spans="1:24">
      <c r="A1710" s="37"/>
      <c r="B1710" s="37"/>
      <c r="C1710" s="37"/>
      <c r="D1710" s="37"/>
      <c r="E1710" s="37"/>
      <c r="F1710" s="37"/>
      <c r="G1710" s="37"/>
      <c r="H1710" s="37"/>
      <c r="I1710" s="37"/>
      <c r="J1710" s="37"/>
      <c r="K1710" s="37"/>
      <c r="L1710" s="37"/>
      <c r="M1710" s="37"/>
      <c r="N1710" s="37"/>
      <c r="O1710" s="37"/>
      <c r="P1710" s="37"/>
      <c r="Q1710" s="37"/>
      <c r="R1710" s="37"/>
      <c r="S1710" s="37"/>
      <c r="T1710" s="37"/>
      <c r="U1710" s="37"/>
      <c r="V1710" s="37"/>
      <c r="W1710" s="37"/>
      <c r="X1710" s="37"/>
    </row>
    <row r="1711" spans="1:24">
      <c r="A1711" s="37"/>
      <c r="B1711" s="37"/>
      <c r="C1711" s="37"/>
      <c r="D1711" s="37"/>
      <c r="E1711" s="37"/>
      <c r="F1711" s="37"/>
      <c r="G1711" s="37"/>
      <c r="H1711" s="37"/>
      <c r="I1711" s="37"/>
      <c r="J1711" s="37"/>
      <c r="K1711" s="37"/>
      <c r="L1711" s="37"/>
      <c r="M1711" s="37"/>
      <c r="N1711" s="37"/>
      <c r="O1711" s="37"/>
      <c r="P1711" s="37"/>
      <c r="Q1711" s="37"/>
      <c r="R1711" s="37"/>
      <c r="S1711" s="37"/>
      <c r="T1711" s="37"/>
      <c r="U1711" s="37"/>
      <c r="V1711" s="37"/>
      <c r="W1711" s="37"/>
      <c r="X1711" s="37"/>
    </row>
    <row r="1712" spans="1:24">
      <c r="A1712" s="37"/>
      <c r="B1712" s="37"/>
      <c r="C1712" s="37"/>
      <c r="D1712" s="37"/>
      <c r="E1712" s="37"/>
      <c r="F1712" s="37"/>
      <c r="G1712" s="37"/>
      <c r="H1712" s="37"/>
      <c r="I1712" s="37"/>
      <c r="J1712" s="37"/>
      <c r="K1712" s="37"/>
      <c r="L1712" s="37"/>
      <c r="M1712" s="37"/>
      <c r="N1712" s="37"/>
      <c r="O1712" s="37"/>
      <c r="P1712" s="37"/>
      <c r="Q1712" s="37"/>
      <c r="R1712" s="37"/>
      <c r="S1712" s="37"/>
      <c r="T1712" s="37"/>
      <c r="U1712" s="37"/>
      <c r="V1712" s="37"/>
      <c r="W1712" s="37"/>
      <c r="X1712" s="37"/>
    </row>
    <row r="1713" spans="1:24">
      <c r="A1713" s="37"/>
      <c r="B1713" s="37"/>
      <c r="C1713" s="37"/>
      <c r="D1713" s="37"/>
      <c r="E1713" s="37"/>
      <c r="F1713" s="37"/>
      <c r="G1713" s="37"/>
      <c r="H1713" s="37"/>
      <c r="I1713" s="37"/>
      <c r="J1713" s="37"/>
      <c r="K1713" s="37"/>
      <c r="L1713" s="37"/>
      <c r="M1713" s="37"/>
      <c r="N1713" s="37"/>
      <c r="O1713" s="37"/>
      <c r="P1713" s="37"/>
      <c r="Q1713" s="37"/>
      <c r="R1713" s="37"/>
      <c r="S1713" s="37"/>
      <c r="T1713" s="37"/>
      <c r="U1713" s="37"/>
      <c r="V1713" s="37"/>
      <c r="W1713" s="37"/>
      <c r="X1713" s="37"/>
    </row>
    <row r="1714" spans="1:24">
      <c r="A1714" s="37"/>
      <c r="B1714" s="37"/>
      <c r="C1714" s="37"/>
      <c r="D1714" s="37"/>
      <c r="E1714" s="37"/>
      <c r="F1714" s="37"/>
      <c r="G1714" s="37"/>
      <c r="H1714" s="37"/>
      <c r="I1714" s="37"/>
      <c r="J1714" s="37"/>
      <c r="K1714" s="37"/>
      <c r="L1714" s="37"/>
      <c r="M1714" s="37"/>
      <c r="N1714" s="37"/>
      <c r="O1714" s="37"/>
      <c r="P1714" s="37"/>
      <c r="Q1714" s="37"/>
      <c r="R1714" s="37"/>
      <c r="S1714" s="37"/>
      <c r="T1714" s="37"/>
      <c r="U1714" s="37"/>
      <c r="V1714" s="37"/>
      <c r="W1714" s="37"/>
      <c r="X1714" s="37"/>
    </row>
    <row r="1715" spans="1:24">
      <c r="A1715" s="37"/>
      <c r="B1715" s="37"/>
      <c r="C1715" s="37"/>
      <c r="D1715" s="37"/>
      <c r="E1715" s="37"/>
      <c r="F1715" s="37"/>
      <c r="G1715" s="37"/>
      <c r="H1715" s="37"/>
      <c r="I1715" s="37"/>
      <c r="J1715" s="37"/>
      <c r="K1715" s="37"/>
      <c r="L1715" s="37"/>
      <c r="M1715" s="37"/>
      <c r="N1715" s="37"/>
      <c r="O1715" s="37"/>
      <c r="P1715" s="37"/>
      <c r="Q1715" s="37"/>
      <c r="R1715" s="37"/>
      <c r="S1715" s="37"/>
      <c r="T1715" s="37"/>
      <c r="U1715" s="37"/>
      <c r="V1715" s="37"/>
      <c r="W1715" s="37"/>
      <c r="X1715" s="37"/>
    </row>
    <row r="1716" spans="1:24">
      <c r="A1716" s="37"/>
      <c r="B1716" s="37"/>
      <c r="C1716" s="37"/>
      <c r="D1716" s="37"/>
      <c r="E1716" s="37"/>
      <c r="F1716" s="37"/>
      <c r="G1716" s="37"/>
      <c r="H1716" s="37"/>
      <c r="I1716" s="37"/>
      <c r="J1716" s="37"/>
      <c r="K1716" s="37"/>
      <c r="L1716" s="37"/>
      <c r="M1716" s="37"/>
      <c r="N1716" s="37"/>
      <c r="O1716" s="37"/>
      <c r="P1716" s="37"/>
      <c r="Q1716" s="37"/>
      <c r="R1716" s="37"/>
      <c r="S1716" s="37"/>
      <c r="T1716" s="37"/>
      <c r="U1716" s="37"/>
      <c r="V1716" s="37"/>
      <c r="W1716" s="37"/>
      <c r="X1716" s="37"/>
    </row>
    <row r="1717" spans="1:24">
      <c r="A1717" s="37"/>
      <c r="B1717" s="37"/>
      <c r="C1717" s="37"/>
      <c r="D1717" s="37"/>
      <c r="E1717" s="37"/>
      <c r="F1717" s="37"/>
      <c r="G1717" s="37"/>
      <c r="H1717" s="37"/>
      <c r="I1717" s="37"/>
      <c r="J1717" s="37"/>
      <c r="K1717" s="37"/>
      <c r="L1717" s="37"/>
      <c r="M1717" s="37"/>
      <c r="N1717" s="37"/>
      <c r="O1717" s="37"/>
      <c r="P1717" s="37"/>
      <c r="Q1717" s="37"/>
      <c r="R1717" s="37"/>
      <c r="S1717" s="37"/>
      <c r="T1717" s="37"/>
      <c r="U1717" s="37"/>
      <c r="V1717" s="37"/>
      <c r="W1717" s="37"/>
      <c r="X1717" s="37"/>
    </row>
    <row r="1718" spans="1:24">
      <c r="A1718" s="37"/>
      <c r="B1718" s="37"/>
      <c r="C1718" s="37"/>
      <c r="D1718" s="37"/>
      <c r="E1718" s="37"/>
      <c r="F1718" s="37"/>
      <c r="G1718" s="37"/>
      <c r="H1718" s="37"/>
      <c r="I1718" s="37"/>
      <c r="J1718" s="37"/>
      <c r="K1718" s="37"/>
      <c r="L1718" s="37"/>
      <c r="M1718" s="37"/>
      <c r="N1718" s="37"/>
      <c r="O1718" s="37"/>
      <c r="P1718" s="37"/>
      <c r="Q1718" s="37"/>
      <c r="R1718" s="37"/>
      <c r="S1718" s="37"/>
      <c r="T1718" s="37"/>
      <c r="U1718" s="37"/>
      <c r="V1718" s="37"/>
      <c r="W1718" s="37"/>
      <c r="X1718" s="37"/>
    </row>
    <row r="1719" spans="1:24">
      <c r="A1719" s="37"/>
      <c r="B1719" s="37"/>
      <c r="C1719" s="37"/>
      <c r="D1719" s="37"/>
      <c r="E1719" s="37"/>
      <c r="F1719" s="37"/>
      <c r="G1719" s="37"/>
      <c r="H1719" s="37"/>
      <c r="I1719" s="37"/>
      <c r="J1719" s="37"/>
      <c r="K1719" s="37"/>
      <c r="L1719" s="37"/>
      <c r="M1719" s="37"/>
      <c r="N1719" s="37"/>
      <c r="O1719" s="37"/>
      <c r="P1719" s="37"/>
      <c r="Q1719" s="37"/>
      <c r="R1719" s="37"/>
      <c r="S1719" s="37"/>
      <c r="T1719" s="37"/>
      <c r="U1719" s="37"/>
      <c r="V1719" s="37"/>
      <c r="W1719" s="37"/>
      <c r="X1719" s="37"/>
    </row>
    <row r="1720" spans="1:24">
      <c r="A1720" s="37"/>
      <c r="B1720" s="37"/>
      <c r="C1720" s="37"/>
      <c r="D1720" s="37"/>
      <c r="E1720" s="37"/>
      <c r="F1720" s="37"/>
      <c r="G1720" s="37"/>
      <c r="H1720" s="37"/>
      <c r="I1720" s="37"/>
      <c r="J1720" s="37"/>
      <c r="K1720" s="37"/>
      <c r="L1720" s="37"/>
      <c r="M1720" s="37"/>
      <c r="N1720" s="37"/>
      <c r="O1720" s="37"/>
      <c r="P1720" s="37"/>
      <c r="Q1720" s="37"/>
      <c r="R1720" s="37"/>
      <c r="S1720" s="37"/>
      <c r="T1720" s="37"/>
      <c r="U1720" s="37"/>
      <c r="V1720" s="37"/>
      <c r="W1720" s="37"/>
      <c r="X1720" s="37"/>
    </row>
    <row r="1721" spans="1:24">
      <c r="A1721" s="37"/>
      <c r="B1721" s="37"/>
      <c r="C1721" s="37"/>
      <c r="D1721" s="37"/>
      <c r="E1721" s="37"/>
      <c r="F1721" s="37"/>
      <c r="G1721" s="37"/>
      <c r="H1721" s="37"/>
      <c r="I1721" s="37"/>
      <c r="J1721" s="37"/>
      <c r="K1721" s="37"/>
      <c r="L1721" s="37"/>
      <c r="M1721" s="37"/>
      <c r="N1721" s="37"/>
      <c r="O1721" s="37"/>
      <c r="P1721" s="37"/>
      <c r="Q1721" s="37"/>
      <c r="R1721" s="37"/>
      <c r="S1721" s="37"/>
      <c r="T1721" s="37"/>
      <c r="U1721" s="37"/>
      <c r="V1721" s="37"/>
      <c r="W1721" s="37"/>
      <c r="X1721" s="37"/>
    </row>
    <row r="1722" spans="1:24">
      <c r="A1722" s="37"/>
      <c r="B1722" s="37"/>
      <c r="C1722" s="37"/>
      <c r="D1722" s="37"/>
      <c r="E1722" s="37"/>
      <c r="F1722" s="37"/>
      <c r="G1722" s="37"/>
      <c r="H1722" s="37"/>
      <c r="I1722" s="37"/>
      <c r="J1722" s="37"/>
      <c r="K1722" s="37"/>
      <c r="L1722" s="37"/>
      <c r="M1722" s="37"/>
      <c r="N1722" s="37"/>
      <c r="O1722" s="37"/>
      <c r="P1722" s="37"/>
      <c r="Q1722" s="37"/>
      <c r="R1722" s="37"/>
      <c r="S1722" s="37"/>
      <c r="T1722" s="37"/>
      <c r="U1722" s="37"/>
      <c r="V1722" s="37"/>
      <c r="W1722" s="37"/>
      <c r="X1722" s="37"/>
    </row>
    <row r="1723" spans="1:24">
      <c r="A1723" s="37"/>
      <c r="B1723" s="37"/>
      <c r="C1723" s="37"/>
      <c r="D1723" s="37"/>
      <c r="E1723" s="37"/>
      <c r="F1723" s="37"/>
      <c r="G1723" s="37"/>
      <c r="H1723" s="37"/>
      <c r="I1723" s="37"/>
      <c r="J1723" s="37"/>
      <c r="K1723" s="37"/>
      <c r="L1723" s="37"/>
      <c r="M1723" s="37"/>
      <c r="N1723" s="37"/>
      <c r="O1723" s="37"/>
      <c r="P1723" s="37"/>
      <c r="Q1723" s="37"/>
      <c r="R1723" s="37"/>
      <c r="S1723" s="37"/>
      <c r="T1723" s="37"/>
      <c r="U1723" s="37"/>
      <c r="V1723" s="37"/>
      <c r="W1723" s="37"/>
      <c r="X1723" s="37"/>
    </row>
    <row r="1724" spans="1:24">
      <c r="A1724" s="37"/>
      <c r="B1724" s="37"/>
      <c r="C1724" s="37"/>
      <c r="D1724" s="37"/>
      <c r="E1724" s="37"/>
      <c r="F1724" s="37"/>
      <c r="G1724" s="37"/>
      <c r="H1724" s="37"/>
      <c r="I1724" s="37"/>
      <c r="J1724" s="37"/>
      <c r="K1724" s="37"/>
      <c r="L1724" s="37"/>
      <c r="M1724" s="37"/>
      <c r="N1724" s="37"/>
      <c r="O1724" s="37"/>
      <c r="P1724" s="37"/>
      <c r="Q1724" s="37"/>
      <c r="R1724" s="37"/>
      <c r="S1724" s="37"/>
      <c r="T1724" s="37"/>
      <c r="U1724" s="37"/>
      <c r="V1724" s="37"/>
      <c r="W1724" s="37"/>
      <c r="X1724" s="37"/>
    </row>
    <row r="1725" spans="1:24">
      <c r="A1725" s="37"/>
      <c r="B1725" s="37"/>
      <c r="C1725" s="37"/>
      <c r="D1725" s="37"/>
      <c r="E1725" s="37"/>
      <c r="F1725" s="37"/>
      <c r="G1725" s="37"/>
      <c r="H1725" s="37"/>
      <c r="I1725" s="37"/>
      <c r="J1725" s="37"/>
      <c r="K1725" s="37"/>
      <c r="L1725" s="37"/>
      <c r="M1725" s="37"/>
      <c r="N1725" s="37"/>
      <c r="O1725" s="37"/>
      <c r="P1725" s="37"/>
      <c r="Q1725" s="37"/>
      <c r="R1725" s="37"/>
      <c r="S1725" s="37"/>
      <c r="T1725" s="37"/>
      <c r="U1725" s="37"/>
      <c r="V1725" s="37"/>
      <c r="W1725" s="37"/>
      <c r="X1725" s="37"/>
    </row>
    <row r="1726" spans="1:24">
      <c r="A1726" s="37"/>
      <c r="B1726" s="37"/>
      <c r="C1726" s="37"/>
      <c r="D1726" s="37"/>
      <c r="E1726" s="37"/>
      <c r="F1726" s="37"/>
      <c r="G1726" s="37"/>
      <c r="H1726" s="37"/>
      <c r="I1726" s="37"/>
      <c r="J1726" s="37"/>
      <c r="K1726" s="37"/>
      <c r="L1726" s="37"/>
      <c r="M1726" s="37"/>
      <c r="N1726" s="37"/>
      <c r="O1726" s="37"/>
      <c r="P1726" s="37"/>
      <c r="Q1726" s="37"/>
      <c r="R1726" s="37"/>
      <c r="S1726" s="37"/>
      <c r="T1726" s="37"/>
      <c r="U1726" s="37"/>
      <c r="V1726" s="37"/>
      <c r="W1726" s="37"/>
      <c r="X1726" s="37"/>
    </row>
    <row r="1727" spans="1:24">
      <c r="A1727" s="37"/>
      <c r="B1727" s="37"/>
      <c r="C1727" s="37"/>
      <c r="D1727" s="37"/>
      <c r="E1727" s="37"/>
      <c r="F1727" s="37"/>
      <c r="G1727" s="37"/>
      <c r="H1727" s="37"/>
      <c r="I1727" s="37"/>
      <c r="J1727" s="37"/>
      <c r="K1727" s="37"/>
      <c r="L1727" s="37"/>
      <c r="M1727" s="37"/>
      <c r="N1727" s="37"/>
      <c r="O1727" s="37"/>
      <c r="P1727" s="37"/>
      <c r="Q1727" s="37"/>
      <c r="R1727" s="37"/>
      <c r="S1727" s="37"/>
      <c r="T1727" s="37"/>
      <c r="U1727" s="37"/>
      <c r="V1727" s="37"/>
      <c r="W1727" s="37"/>
      <c r="X1727" s="37"/>
    </row>
    <row r="1728" spans="1:24">
      <c r="A1728" s="37"/>
      <c r="B1728" s="37"/>
      <c r="C1728" s="37"/>
      <c r="D1728" s="37"/>
      <c r="E1728" s="37"/>
      <c r="F1728" s="37"/>
      <c r="G1728" s="37"/>
      <c r="H1728" s="37"/>
      <c r="I1728" s="37"/>
      <c r="J1728" s="37"/>
      <c r="K1728" s="37"/>
      <c r="L1728" s="37"/>
      <c r="M1728" s="37"/>
      <c r="N1728" s="37"/>
      <c r="O1728" s="37"/>
      <c r="P1728" s="37"/>
      <c r="Q1728" s="37"/>
      <c r="R1728" s="37"/>
      <c r="S1728" s="37"/>
      <c r="T1728" s="37"/>
      <c r="U1728" s="37"/>
      <c r="V1728" s="37"/>
      <c r="W1728" s="37"/>
      <c r="X1728" s="37"/>
    </row>
    <row r="1729" spans="1:24">
      <c r="A1729" s="37"/>
      <c r="B1729" s="37"/>
      <c r="C1729" s="37"/>
      <c r="D1729" s="37"/>
      <c r="E1729" s="37"/>
      <c r="F1729" s="37"/>
      <c r="G1729" s="37"/>
      <c r="H1729" s="37"/>
      <c r="I1729" s="37"/>
      <c r="J1729" s="37"/>
      <c r="K1729" s="37"/>
      <c r="L1729" s="37"/>
      <c r="M1729" s="37"/>
      <c r="N1729" s="37"/>
      <c r="O1729" s="37"/>
      <c r="P1729" s="37"/>
      <c r="Q1729" s="37"/>
      <c r="R1729" s="37"/>
      <c r="S1729" s="37"/>
      <c r="T1729" s="37"/>
      <c r="U1729" s="37"/>
      <c r="V1729" s="37"/>
      <c r="W1729" s="37"/>
      <c r="X1729" s="37"/>
    </row>
    <row r="1730" spans="1:24">
      <c r="A1730" s="37"/>
      <c r="B1730" s="37"/>
      <c r="C1730" s="37"/>
      <c r="D1730" s="37"/>
      <c r="E1730" s="37"/>
      <c r="F1730" s="37"/>
      <c r="G1730" s="37"/>
      <c r="H1730" s="37"/>
      <c r="I1730" s="37"/>
      <c r="J1730" s="37"/>
      <c r="K1730" s="37"/>
      <c r="L1730" s="37"/>
      <c r="M1730" s="37"/>
      <c r="N1730" s="37"/>
      <c r="O1730" s="37"/>
      <c r="P1730" s="37"/>
      <c r="Q1730" s="37"/>
      <c r="R1730" s="37"/>
      <c r="S1730" s="37"/>
      <c r="T1730" s="37"/>
      <c r="U1730" s="37"/>
      <c r="V1730" s="37"/>
      <c r="W1730" s="37"/>
      <c r="X1730" s="37"/>
    </row>
    <row r="1731" spans="1:24">
      <c r="A1731" s="37"/>
      <c r="B1731" s="37"/>
      <c r="C1731" s="37"/>
      <c r="D1731" s="37"/>
      <c r="E1731" s="37"/>
      <c r="F1731" s="37"/>
      <c r="G1731" s="37"/>
      <c r="H1731" s="37"/>
      <c r="I1731" s="37"/>
      <c r="J1731" s="37"/>
      <c r="K1731" s="37"/>
      <c r="L1731" s="37"/>
      <c r="M1731" s="37"/>
      <c r="N1731" s="37"/>
      <c r="O1731" s="37"/>
      <c r="P1731" s="37"/>
      <c r="Q1731" s="37"/>
      <c r="R1731" s="37"/>
      <c r="S1731" s="37"/>
      <c r="T1731" s="37"/>
      <c r="U1731" s="37"/>
      <c r="V1731" s="37"/>
      <c r="W1731" s="37"/>
      <c r="X1731" s="37"/>
    </row>
    <row r="1732" spans="1:24">
      <c r="A1732" s="37"/>
      <c r="B1732" s="37"/>
      <c r="C1732" s="37"/>
      <c r="D1732" s="37"/>
      <c r="E1732" s="37"/>
      <c r="F1732" s="37"/>
      <c r="G1732" s="37"/>
      <c r="H1732" s="37"/>
      <c r="I1732" s="37"/>
      <c r="J1732" s="37"/>
      <c r="K1732" s="37"/>
      <c r="L1732" s="37"/>
      <c r="M1732" s="37"/>
      <c r="N1732" s="37"/>
      <c r="O1732" s="37"/>
      <c r="P1732" s="37"/>
      <c r="Q1732" s="37"/>
      <c r="R1732" s="37"/>
      <c r="S1732" s="37"/>
      <c r="T1732" s="37"/>
      <c r="U1732" s="37"/>
      <c r="V1732" s="37"/>
      <c r="W1732" s="37"/>
      <c r="X1732" s="37"/>
    </row>
    <row r="1733" spans="1:24">
      <c r="A1733" s="37"/>
      <c r="B1733" s="37"/>
      <c r="C1733" s="37"/>
      <c r="D1733" s="37"/>
      <c r="E1733" s="37"/>
      <c r="F1733" s="37"/>
      <c r="G1733" s="37"/>
      <c r="H1733" s="37"/>
      <c r="I1733" s="37"/>
      <c r="J1733" s="37"/>
      <c r="K1733" s="37"/>
      <c r="L1733" s="37"/>
      <c r="M1733" s="37"/>
      <c r="N1733" s="37"/>
      <c r="O1733" s="37"/>
      <c r="P1733" s="37"/>
      <c r="Q1733" s="37"/>
      <c r="R1733" s="37"/>
      <c r="S1733" s="37"/>
      <c r="T1733" s="37"/>
      <c r="U1733" s="37"/>
      <c r="V1733" s="37"/>
      <c r="W1733" s="37"/>
      <c r="X1733" s="37"/>
    </row>
    <row r="1734" spans="1:24">
      <c r="A1734" s="37"/>
      <c r="B1734" s="37"/>
      <c r="C1734" s="37"/>
      <c r="D1734" s="37"/>
      <c r="E1734" s="37"/>
      <c r="F1734" s="37"/>
      <c r="G1734" s="37"/>
      <c r="H1734" s="37"/>
      <c r="I1734" s="37"/>
      <c r="J1734" s="37"/>
      <c r="K1734" s="37"/>
      <c r="L1734" s="37"/>
      <c r="M1734" s="37"/>
      <c r="N1734" s="37"/>
      <c r="O1734" s="37"/>
      <c r="P1734" s="37"/>
      <c r="Q1734" s="37"/>
      <c r="R1734" s="37"/>
      <c r="S1734" s="37"/>
      <c r="T1734" s="37"/>
      <c r="U1734" s="37"/>
      <c r="V1734" s="37"/>
      <c r="W1734" s="37"/>
      <c r="X1734" s="37"/>
    </row>
    <row r="1735" spans="1:24">
      <c r="A1735" s="37"/>
      <c r="B1735" s="37"/>
      <c r="C1735" s="37"/>
      <c r="D1735" s="37"/>
      <c r="E1735" s="37"/>
      <c r="F1735" s="37"/>
      <c r="G1735" s="37"/>
      <c r="H1735" s="37"/>
      <c r="I1735" s="37"/>
      <c r="J1735" s="37"/>
      <c r="K1735" s="37"/>
      <c r="L1735" s="37"/>
      <c r="M1735" s="37"/>
      <c r="N1735" s="37"/>
      <c r="O1735" s="37"/>
      <c r="P1735" s="37"/>
      <c r="Q1735" s="37"/>
      <c r="R1735" s="37"/>
      <c r="S1735" s="37"/>
      <c r="T1735" s="37"/>
      <c r="U1735" s="37"/>
      <c r="V1735" s="37"/>
      <c r="W1735" s="37"/>
      <c r="X1735" s="37"/>
    </row>
    <row r="1736" spans="1:24">
      <c r="A1736" s="37"/>
      <c r="B1736" s="37"/>
      <c r="C1736" s="37"/>
      <c r="D1736" s="37"/>
      <c r="E1736" s="37"/>
      <c r="F1736" s="37"/>
      <c r="G1736" s="37"/>
      <c r="H1736" s="37"/>
      <c r="I1736" s="37"/>
      <c r="J1736" s="37"/>
      <c r="K1736" s="37"/>
      <c r="L1736" s="37"/>
      <c r="M1736" s="37"/>
      <c r="N1736" s="37"/>
      <c r="O1736" s="37"/>
      <c r="P1736" s="37"/>
      <c r="Q1736" s="37"/>
      <c r="R1736" s="37"/>
      <c r="S1736" s="37"/>
      <c r="T1736" s="37"/>
      <c r="U1736" s="37"/>
      <c r="V1736" s="37"/>
      <c r="W1736" s="37"/>
      <c r="X1736" s="37"/>
    </row>
    <row r="1737" spans="1:24">
      <c r="A1737" s="37"/>
      <c r="B1737" s="37"/>
      <c r="C1737" s="37"/>
      <c r="D1737" s="37"/>
      <c r="E1737" s="37"/>
      <c r="F1737" s="37"/>
      <c r="G1737" s="37"/>
      <c r="H1737" s="37"/>
      <c r="I1737" s="37"/>
      <c r="J1737" s="37"/>
      <c r="K1737" s="37"/>
      <c r="L1737" s="37"/>
      <c r="M1737" s="37"/>
      <c r="N1737" s="37"/>
      <c r="O1737" s="37"/>
      <c r="P1737" s="37"/>
      <c r="Q1737" s="37"/>
      <c r="R1737" s="37"/>
      <c r="S1737" s="37"/>
      <c r="T1737" s="37"/>
      <c r="U1737" s="37"/>
      <c r="V1737" s="37"/>
      <c r="W1737" s="37"/>
      <c r="X1737" s="37"/>
    </row>
    <row r="1738" spans="1:24">
      <c r="A1738" s="37"/>
      <c r="B1738" s="37"/>
      <c r="C1738" s="37"/>
      <c r="D1738" s="37"/>
      <c r="E1738" s="37"/>
      <c r="F1738" s="37"/>
      <c r="G1738" s="37"/>
      <c r="H1738" s="37"/>
      <c r="I1738" s="37"/>
      <c r="J1738" s="37"/>
      <c r="K1738" s="37"/>
      <c r="L1738" s="37"/>
      <c r="M1738" s="37"/>
      <c r="N1738" s="37"/>
      <c r="O1738" s="37"/>
      <c r="P1738" s="37"/>
      <c r="Q1738" s="37"/>
      <c r="R1738" s="37"/>
      <c r="S1738" s="37"/>
      <c r="T1738" s="37"/>
      <c r="U1738" s="37"/>
      <c r="V1738" s="37"/>
      <c r="W1738" s="37"/>
      <c r="X1738" s="37"/>
    </row>
    <row r="1739" spans="1:24">
      <c r="A1739" s="37"/>
      <c r="B1739" s="37"/>
      <c r="C1739" s="37"/>
      <c r="D1739" s="37"/>
      <c r="E1739" s="37"/>
      <c r="F1739" s="37"/>
      <c r="G1739" s="37"/>
      <c r="H1739" s="37"/>
      <c r="I1739" s="37"/>
      <c r="J1739" s="37"/>
      <c r="K1739" s="37"/>
      <c r="L1739" s="37"/>
      <c r="M1739" s="37"/>
      <c r="N1739" s="37"/>
      <c r="O1739" s="37"/>
      <c r="P1739" s="37"/>
      <c r="Q1739" s="37"/>
      <c r="R1739" s="37"/>
      <c r="S1739" s="37"/>
      <c r="T1739" s="37"/>
      <c r="U1739" s="37"/>
      <c r="V1739" s="37"/>
      <c r="W1739" s="37"/>
      <c r="X1739" s="37"/>
    </row>
    <row r="1740" spans="1:24">
      <c r="A1740" s="37"/>
      <c r="B1740" s="37"/>
      <c r="C1740" s="37"/>
      <c r="D1740" s="37"/>
      <c r="E1740" s="37"/>
      <c r="F1740" s="37"/>
      <c r="G1740" s="37"/>
      <c r="H1740" s="37"/>
      <c r="I1740" s="37"/>
      <c r="J1740" s="37"/>
      <c r="K1740" s="37"/>
      <c r="L1740" s="37"/>
      <c r="M1740" s="37"/>
      <c r="N1740" s="37"/>
      <c r="O1740" s="37"/>
      <c r="P1740" s="37"/>
      <c r="Q1740" s="37"/>
      <c r="R1740" s="37"/>
      <c r="S1740" s="37"/>
      <c r="T1740" s="37"/>
      <c r="U1740" s="37"/>
      <c r="V1740" s="37"/>
      <c r="W1740" s="37"/>
      <c r="X1740" s="37"/>
    </row>
    <row r="1741" spans="1:24">
      <c r="A1741" s="37"/>
      <c r="B1741" s="37"/>
      <c r="C1741" s="37"/>
      <c r="D1741" s="37"/>
      <c r="E1741" s="37"/>
      <c r="F1741" s="37"/>
      <c r="G1741" s="37"/>
      <c r="H1741" s="37"/>
      <c r="I1741" s="37"/>
      <c r="J1741" s="37"/>
      <c r="K1741" s="37"/>
      <c r="L1741" s="37"/>
      <c r="M1741" s="37"/>
      <c r="N1741" s="37"/>
      <c r="O1741" s="37"/>
      <c r="P1741" s="37"/>
      <c r="Q1741" s="37"/>
      <c r="R1741" s="37"/>
      <c r="S1741" s="37"/>
      <c r="T1741" s="37"/>
      <c r="U1741" s="37"/>
      <c r="V1741" s="37"/>
      <c r="W1741" s="37"/>
      <c r="X1741" s="37"/>
    </row>
    <row r="1742" spans="1:24">
      <c r="A1742" s="37"/>
      <c r="B1742" s="37"/>
      <c r="C1742" s="37"/>
      <c r="D1742" s="37"/>
      <c r="E1742" s="37"/>
      <c r="F1742" s="37"/>
      <c r="G1742" s="37"/>
      <c r="H1742" s="37"/>
      <c r="I1742" s="37"/>
      <c r="J1742" s="37"/>
      <c r="K1742" s="37"/>
      <c r="L1742" s="37"/>
      <c r="M1742" s="37"/>
      <c r="N1742" s="37"/>
      <c r="O1742" s="37"/>
      <c r="P1742" s="37"/>
      <c r="Q1742" s="37"/>
      <c r="R1742" s="37"/>
      <c r="S1742" s="37"/>
      <c r="T1742" s="37"/>
      <c r="U1742" s="37"/>
      <c r="V1742" s="37"/>
      <c r="W1742" s="37"/>
      <c r="X1742" s="37"/>
    </row>
    <row r="1743" spans="1:24">
      <c r="A1743" s="37"/>
      <c r="B1743" s="37"/>
      <c r="C1743" s="37"/>
      <c r="D1743" s="37"/>
      <c r="E1743" s="37"/>
      <c r="F1743" s="37"/>
      <c r="G1743" s="37"/>
      <c r="H1743" s="37"/>
      <c r="I1743" s="37"/>
      <c r="J1743" s="37"/>
      <c r="K1743" s="37"/>
      <c r="L1743" s="37"/>
      <c r="M1743" s="37"/>
      <c r="N1743" s="37"/>
      <c r="O1743" s="37"/>
      <c r="P1743" s="37"/>
      <c r="Q1743" s="37"/>
      <c r="R1743" s="37"/>
      <c r="S1743" s="37"/>
      <c r="T1743" s="37"/>
      <c r="U1743" s="37"/>
      <c r="V1743" s="37"/>
      <c r="W1743" s="37"/>
      <c r="X1743" s="37"/>
    </row>
    <row r="1744" spans="1:24">
      <c r="A1744" s="37"/>
      <c r="B1744" s="37"/>
      <c r="C1744" s="37"/>
      <c r="D1744" s="37"/>
      <c r="E1744" s="37"/>
      <c r="F1744" s="37"/>
      <c r="G1744" s="37"/>
      <c r="H1744" s="37"/>
      <c r="I1744" s="37"/>
      <c r="J1744" s="37"/>
      <c r="K1744" s="37"/>
      <c r="L1744" s="37"/>
      <c r="M1744" s="37"/>
      <c r="N1744" s="37"/>
      <c r="O1744" s="37"/>
      <c r="P1744" s="37"/>
      <c r="Q1744" s="37"/>
      <c r="R1744" s="37"/>
      <c r="S1744" s="37"/>
      <c r="T1744" s="37"/>
      <c r="U1744" s="37"/>
      <c r="V1744" s="37"/>
      <c r="W1744" s="37"/>
      <c r="X1744" s="37"/>
    </row>
    <row r="1745" spans="1:24">
      <c r="A1745" s="37"/>
      <c r="B1745" s="37"/>
      <c r="C1745" s="37"/>
      <c r="D1745" s="37"/>
      <c r="E1745" s="37"/>
      <c r="F1745" s="37"/>
      <c r="G1745" s="37"/>
      <c r="H1745" s="37"/>
      <c r="I1745" s="37"/>
      <c r="J1745" s="37"/>
      <c r="K1745" s="37"/>
      <c r="L1745" s="37"/>
      <c r="M1745" s="37"/>
      <c r="N1745" s="37"/>
      <c r="O1745" s="37"/>
      <c r="P1745" s="37"/>
      <c r="Q1745" s="37"/>
      <c r="R1745" s="37"/>
      <c r="S1745" s="37"/>
      <c r="T1745" s="37"/>
      <c r="U1745" s="37"/>
      <c r="V1745" s="37"/>
      <c r="W1745" s="37"/>
      <c r="X1745" s="37"/>
    </row>
    <row r="1746" spans="1:24">
      <c r="A1746" s="37"/>
      <c r="B1746" s="37"/>
      <c r="C1746" s="37"/>
      <c r="D1746" s="37"/>
      <c r="E1746" s="37"/>
      <c r="F1746" s="37"/>
      <c r="G1746" s="37"/>
      <c r="H1746" s="37"/>
      <c r="I1746" s="37"/>
      <c r="J1746" s="37"/>
      <c r="K1746" s="37"/>
      <c r="L1746" s="37"/>
      <c r="M1746" s="37"/>
      <c r="N1746" s="37"/>
      <c r="O1746" s="37"/>
      <c r="P1746" s="37"/>
      <c r="Q1746" s="37"/>
      <c r="R1746" s="37"/>
      <c r="S1746" s="37"/>
      <c r="T1746" s="37"/>
      <c r="U1746" s="37"/>
      <c r="V1746" s="37"/>
      <c r="W1746" s="37"/>
      <c r="X1746" s="37"/>
    </row>
    <row r="1747" spans="1:24">
      <c r="A1747" s="37"/>
      <c r="B1747" s="37"/>
      <c r="C1747" s="37"/>
      <c r="D1747" s="37"/>
      <c r="E1747" s="37"/>
      <c r="F1747" s="37"/>
      <c r="G1747" s="37"/>
      <c r="H1747" s="37"/>
      <c r="I1747" s="37"/>
      <c r="J1747" s="37"/>
      <c r="K1747" s="37"/>
      <c r="L1747" s="37"/>
      <c r="M1747" s="37"/>
      <c r="N1747" s="37"/>
      <c r="O1747" s="37"/>
      <c r="P1747" s="37"/>
      <c r="Q1747" s="37"/>
      <c r="R1747" s="37"/>
      <c r="S1747" s="37"/>
      <c r="T1747" s="37"/>
      <c r="U1747" s="37"/>
      <c r="V1747" s="37"/>
      <c r="W1747" s="37"/>
      <c r="X1747" s="37"/>
    </row>
    <row r="1748" spans="1:24">
      <c r="A1748" s="37"/>
      <c r="B1748" s="37"/>
      <c r="C1748" s="37"/>
      <c r="D1748" s="37"/>
      <c r="E1748" s="37"/>
      <c r="F1748" s="37"/>
      <c r="G1748" s="37"/>
      <c r="H1748" s="37"/>
      <c r="I1748" s="37"/>
      <c r="J1748" s="37"/>
      <c r="K1748" s="37"/>
      <c r="L1748" s="37"/>
      <c r="M1748" s="37"/>
      <c r="N1748" s="37"/>
      <c r="O1748" s="37"/>
      <c r="P1748" s="37"/>
      <c r="Q1748" s="37"/>
      <c r="R1748" s="37"/>
      <c r="S1748" s="37"/>
      <c r="T1748" s="37"/>
      <c r="U1748" s="37"/>
      <c r="V1748" s="37"/>
      <c r="W1748" s="37"/>
      <c r="X1748" s="37"/>
    </row>
    <row r="1749" spans="1:24">
      <c r="A1749" s="37"/>
      <c r="B1749" s="37"/>
      <c r="C1749" s="37"/>
      <c r="D1749" s="37"/>
      <c r="E1749" s="37"/>
      <c r="F1749" s="37"/>
      <c r="G1749" s="37"/>
      <c r="H1749" s="37"/>
      <c r="I1749" s="37"/>
      <c r="J1749" s="37"/>
      <c r="K1749" s="37"/>
      <c r="L1749" s="37"/>
      <c r="M1749" s="37"/>
      <c r="N1749" s="37"/>
      <c r="O1749" s="37"/>
      <c r="P1749" s="37"/>
      <c r="Q1749" s="37"/>
      <c r="R1749" s="37"/>
      <c r="S1749" s="37"/>
      <c r="T1749" s="37"/>
      <c r="U1749" s="37"/>
      <c r="V1749" s="37"/>
      <c r="W1749" s="37"/>
      <c r="X1749" s="37"/>
    </row>
    <row r="1750" spans="1:24">
      <c r="A1750" s="37"/>
      <c r="B1750" s="37"/>
      <c r="C1750" s="37"/>
      <c r="D1750" s="37"/>
      <c r="E1750" s="37"/>
      <c r="F1750" s="37"/>
      <c r="G1750" s="37"/>
      <c r="H1750" s="37"/>
      <c r="I1750" s="37"/>
      <c r="J1750" s="37"/>
      <c r="K1750" s="37"/>
      <c r="L1750" s="37"/>
      <c r="M1750" s="37"/>
      <c r="N1750" s="37"/>
      <c r="O1750" s="37"/>
      <c r="P1750" s="37"/>
      <c r="Q1750" s="37"/>
      <c r="R1750" s="37"/>
      <c r="S1750" s="37"/>
      <c r="T1750" s="37"/>
      <c r="U1750" s="37"/>
      <c r="V1750" s="37"/>
      <c r="W1750" s="37"/>
      <c r="X1750" s="37"/>
    </row>
    <row r="1751" spans="1:24">
      <c r="A1751" s="37"/>
      <c r="B1751" s="37"/>
      <c r="C1751" s="37"/>
      <c r="D1751" s="37"/>
      <c r="E1751" s="37"/>
      <c r="F1751" s="37"/>
      <c r="G1751" s="37"/>
      <c r="H1751" s="37"/>
      <c r="I1751" s="37"/>
      <c r="J1751" s="37"/>
      <c r="K1751" s="37"/>
      <c r="L1751" s="37"/>
      <c r="M1751" s="37"/>
      <c r="N1751" s="37"/>
      <c r="O1751" s="37"/>
      <c r="P1751" s="37"/>
      <c r="Q1751" s="37"/>
      <c r="R1751" s="37"/>
      <c r="S1751" s="37"/>
      <c r="T1751" s="37"/>
      <c r="U1751" s="37"/>
      <c r="V1751" s="37"/>
      <c r="W1751" s="37"/>
      <c r="X1751" s="37"/>
    </row>
    <row r="1752" spans="1:24">
      <c r="A1752" s="37"/>
      <c r="B1752" s="37"/>
      <c r="C1752" s="37"/>
      <c r="D1752" s="37"/>
      <c r="E1752" s="37"/>
      <c r="F1752" s="37"/>
      <c r="G1752" s="37"/>
      <c r="H1752" s="37"/>
      <c r="I1752" s="37"/>
      <c r="J1752" s="37"/>
      <c r="K1752" s="37"/>
      <c r="L1752" s="37"/>
      <c r="M1752" s="37"/>
      <c r="N1752" s="37"/>
      <c r="O1752" s="37"/>
      <c r="P1752" s="37"/>
      <c r="Q1752" s="37"/>
      <c r="R1752" s="37"/>
      <c r="S1752" s="37"/>
      <c r="T1752" s="37"/>
      <c r="U1752" s="37"/>
      <c r="V1752" s="37"/>
      <c r="W1752" s="37"/>
      <c r="X1752" s="37"/>
    </row>
    <row r="1753" spans="1:24">
      <c r="A1753" s="37"/>
      <c r="B1753" s="37"/>
      <c r="C1753" s="37"/>
      <c r="D1753" s="37"/>
      <c r="E1753" s="37"/>
      <c r="F1753" s="37"/>
      <c r="G1753" s="37"/>
      <c r="H1753" s="37"/>
      <c r="I1753" s="37"/>
      <c r="J1753" s="37"/>
      <c r="K1753" s="37"/>
      <c r="L1753" s="37"/>
      <c r="M1753" s="37"/>
      <c r="N1753" s="37"/>
      <c r="O1753" s="37"/>
      <c r="P1753" s="37"/>
      <c r="Q1753" s="37"/>
      <c r="R1753" s="37"/>
      <c r="S1753" s="37"/>
      <c r="T1753" s="37"/>
      <c r="U1753" s="37"/>
      <c r="V1753" s="37"/>
      <c r="W1753" s="37"/>
      <c r="X1753" s="37"/>
    </row>
    <row r="1754" spans="1:24">
      <c r="A1754" s="37"/>
      <c r="B1754" s="37"/>
      <c r="C1754" s="37"/>
      <c r="D1754" s="37"/>
      <c r="E1754" s="37"/>
      <c r="F1754" s="37"/>
      <c r="G1754" s="37"/>
      <c r="H1754" s="37"/>
      <c r="I1754" s="37"/>
      <c r="J1754" s="37"/>
      <c r="K1754" s="37"/>
      <c r="L1754" s="37"/>
      <c r="M1754" s="37"/>
      <c r="N1754" s="37"/>
      <c r="O1754" s="37"/>
      <c r="P1754" s="37"/>
      <c r="Q1754" s="37"/>
      <c r="R1754" s="37"/>
      <c r="S1754" s="37"/>
      <c r="T1754" s="37"/>
      <c r="U1754" s="37"/>
      <c r="V1754" s="37"/>
      <c r="W1754" s="37"/>
      <c r="X1754" s="37"/>
    </row>
    <row r="1755" spans="1:24">
      <c r="A1755" s="37"/>
      <c r="B1755" s="37"/>
      <c r="C1755" s="37"/>
      <c r="D1755" s="37"/>
      <c r="E1755" s="37"/>
      <c r="F1755" s="37"/>
      <c r="G1755" s="37"/>
      <c r="H1755" s="37"/>
      <c r="I1755" s="37"/>
      <c r="J1755" s="37"/>
      <c r="K1755" s="37"/>
      <c r="L1755" s="37"/>
      <c r="M1755" s="37"/>
      <c r="N1755" s="37"/>
      <c r="O1755" s="37"/>
      <c r="P1755" s="37"/>
      <c r="Q1755" s="37"/>
      <c r="R1755" s="37"/>
      <c r="S1755" s="37"/>
      <c r="T1755" s="37"/>
      <c r="U1755" s="37"/>
      <c r="V1755" s="37"/>
      <c r="W1755" s="37"/>
      <c r="X1755" s="37"/>
    </row>
    <row r="1756" spans="1:24">
      <c r="A1756" s="37"/>
      <c r="B1756" s="37"/>
      <c r="C1756" s="37"/>
      <c r="D1756" s="37"/>
      <c r="E1756" s="37"/>
      <c r="F1756" s="37"/>
      <c r="G1756" s="37"/>
      <c r="H1756" s="37"/>
      <c r="I1756" s="37"/>
      <c r="J1756" s="37"/>
      <c r="K1756" s="37"/>
      <c r="L1756" s="37"/>
      <c r="M1756" s="37"/>
      <c r="N1756" s="37"/>
      <c r="O1756" s="37"/>
      <c r="P1756" s="37"/>
      <c r="Q1756" s="37"/>
      <c r="R1756" s="37"/>
      <c r="S1756" s="37"/>
      <c r="T1756" s="37"/>
      <c r="U1756" s="37"/>
      <c r="V1756" s="37"/>
      <c r="W1756" s="37"/>
      <c r="X1756" s="37"/>
    </row>
    <row r="1757" spans="1:24">
      <c r="A1757" s="37"/>
      <c r="B1757" s="37"/>
      <c r="C1757" s="37"/>
      <c r="D1757" s="37"/>
      <c r="E1757" s="37"/>
      <c r="F1757" s="37"/>
      <c r="G1757" s="37"/>
      <c r="H1757" s="37"/>
      <c r="I1757" s="37"/>
      <c r="J1757" s="37"/>
      <c r="K1757" s="37"/>
      <c r="L1757" s="37"/>
      <c r="M1757" s="37"/>
      <c r="N1757" s="37"/>
      <c r="O1757" s="37"/>
      <c r="P1757" s="37"/>
      <c r="Q1757" s="37"/>
      <c r="R1757" s="37"/>
      <c r="S1757" s="37"/>
      <c r="T1757" s="37"/>
      <c r="U1757" s="37"/>
      <c r="V1757" s="37"/>
      <c r="W1757" s="37"/>
      <c r="X1757" s="37"/>
    </row>
    <row r="1758" spans="1:24">
      <c r="A1758" s="37"/>
      <c r="B1758" s="37"/>
      <c r="C1758" s="37"/>
      <c r="D1758" s="37"/>
      <c r="E1758" s="37"/>
      <c r="F1758" s="37"/>
      <c r="G1758" s="37"/>
      <c r="H1758" s="37"/>
      <c r="I1758" s="37"/>
      <c r="J1758" s="37"/>
      <c r="K1758" s="37"/>
      <c r="L1758" s="37"/>
      <c r="M1758" s="37"/>
      <c r="N1758" s="37"/>
      <c r="O1758" s="37"/>
      <c r="P1758" s="37"/>
      <c r="Q1758" s="37"/>
      <c r="R1758" s="37"/>
      <c r="S1758" s="37"/>
      <c r="T1758" s="37"/>
      <c r="U1758" s="37"/>
      <c r="V1758" s="37"/>
      <c r="W1758" s="37"/>
      <c r="X1758" s="37"/>
    </row>
    <row r="1759" spans="1:24">
      <c r="A1759" s="37"/>
      <c r="B1759" s="37"/>
      <c r="C1759" s="37"/>
      <c r="D1759" s="37"/>
      <c r="E1759" s="37"/>
      <c r="F1759" s="37"/>
      <c r="G1759" s="37"/>
      <c r="H1759" s="37"/>
      <c r="I1759" s="37"/>
      <c r="J1759" s="37"/>
      <c r="K1759" s="37"/>
      <c r="L1759" s="37"/>
      <c r="M1759" s="37"/>
      <c r="N1759" s="37"/>
      <c r="O1759" s="37"/>
      <c r="P1759" s="37"/>
      <c r="Q1759" s="37"/>
      <c r="R1759" s="37"/>
      <c r="S1759" s="37"/>
      <c r="T1759" s="37"/>
      <c r="U1759" s="37"/>
      <c r="V1759" s="37"/>
      <c r="W1759" s="37"/>
      <c r="X1759" s="37"/>
    </row>
    <row r="1760" spans="1:24">
      <c r="A1760" s="37"/>
      <c r="B1760" s="37"/>
      <c r="C1760" s="37"/>
      <c r="D1760" s="37"/>
      <c r="E1760" s="37"/>
      <c r="F1760" s="37"/>
      <c r="G1760" s="37"/>
      <c r="H1760" s="37"/>
      <c r="I1760" s="37"/>
      <c r="J1760" s="37"/>
      <c r="K1760" s="37"/>
      <c r="L1760" s="37"/>
      <c r="M1760" s="37"/>
      <c r="N1760" s="37"/>
      <c r="O1760" s="37"/>
      <c r="P1760" s="37"/>
      <c r="Q1760" s="37"/>
      <c r="R1760" s="37"/>
      <c r="S1760" s="37"/>
      <c r="T1760" s="37"/>
      <c r="U1760" s="37"/>
      <c r="V1760" s="37"/>
      <c r="W1760" s="37"/>
      <c r="X1760" s="37"/>
    </row>
    <row r="1761" spans="1:24">
      <c r="A1761" s="37"/>
      <c r="B1761" s="37"/>
      <c r="C1761" s="37"/>
      <c r="D1761" s="37"/>
      <c r="E1761" s="37"/>
      <c r="F1761" s="37"/>
      <c r="G1761" s="37"/>
      <c r="H1761" s="37"/>
      <c r="I1761" s="37"/>
      <c r="J1761" s="37"/>
      <c r="K1761" s="37"/>
      <c r="L1761" s="37"/>
      <c r="M1761" s="37"/>
      <c r="N1761" s="37"/>
      <c r="O1761" s="37"/>
      <c r="P1761" s="37"/>
      <c r="Q1761" s="37"/>
      <c r="R1761" s="37"/>
      <c r="S1761" s="37"/>
      <c r="T1761" s="37"/>
      <c r="U1761" s="37"/>
      <c r="V1761" s="37"/>
      <c r="W1761" s="37"/>
      <c r="X1761" s="37"/>
    </row>
    <row r="1762" spans="1:24">
      <c r="A1762" s="37"/>
      <c r="B1762" s="37"/>
      <c r="C1762" s="37"/>
      <c r="D1762" s="37"/>
      <c r="E1762" s="37"/>
      <c r="F1762" s="37"/>
      <c r="G1762" s="37"/>
      <c r="H1762" s="37"/>
      <c r="I1762" s="37"/>
      <c r="J1762" s="37"/>
      <c r="K1762" s="37"/>
      <c r="L1762" s="37"/>
      <c r="M1762" s="37"/>
      <c r="N1762" s="37"/>
      <c r="O1762" s="37"/>
      <c r="P1762" s="37"/>
      <c r="Q1762" s="37"/>
      <c r="R1762" s="37"/>
      <c r="S1762" s="37"/>
      <c r="T1762" s="37"/>
      <c r="U1762" s="37"/>
      <c r="V1762" s="37"/>
      <c r="W1762" s="37"/>
      <c r="X1762" s="37"/>
    </row>
    <row r="1763" spans="1:24">
      <c r="A1763" s="37"/>
      <c r="B1763" s="37"/>
      <c r="C1763" s="37"/>
      <c r="D1763" s="37"/>
      <c r="E1763" s="37"/>
      <c r="F1763" s="37"/>
      <c r="G1763" s="37"/>
      <c r="H1763" s="37"/>
      <c r="I1763" s="37"/>
      <c r="J1763" s="37"/>
      <c r="K1763" s="37"/>
      <c r="L1763" s="37"/>
      <c r="M1763" s="37"/>
      <c r="N1763" s="37"/>
      <c r="O1763" s="37"/>
      <c r="P1763" s="37"/>
      <c r="Q1763" s="37"/>
      <c r="R1763" s="37"/>
      <c r="S1763" s="37"/>
      <c r="T1763" s="37"/>
      <c r="U1763" s="37"/>
      <c r="V1763" s="37"/>
      <c r="W1763" s="37"/>
      <c r="X1763" s="37"/>
    </row>
    <row r="1764" spans="1:24">
      <c r="A1764" s="37"/>
      <c r="B1764" s="37"/>
      <c r="C1764" s="37"/>
      <c r="D1764" s="37"/>
      <c r="E1764" s="37"/>
      <c r="F1764" s="37"/>
      <c r="G1764" s="37"/>
      <c r="H1764" s="37"/>
      <c r="I1764" s="37"/>
      <c r="J1764" s="37"/>
      <c r="K1764" s="37"/>
      <c r="L1764" s="37"/>
      <c r="M1764" s="37"/>
      <c r="N1764" s="37"/>
      <c r="O1764" s="37"/>
      <c r="P1764" s="37"/>
      <c r="Q1764" s="37"/>
      <c r="R1764" s="37"/>
      <c r="S1764" s="37"/>
      <c r="T1764" s="37"/>
      <c r="U1764" s="37"/>
      <c r="V1764" s="37"/>
      <c r="W1764" s="37"/>
      <c r="X1764" s="37"/>
    </row>
    <row r="1765" spans="1:24">
      <c r="A1765" s="37"/>
      <c r="B1765" s="37"/>
      <c r="C1765" s="37"/>
      <c r="D1765" s="37"/>
      <c r="E1765" s="37"/>
      <c r="F1765" s="37"/>
      <c r="G1765" s="37"/>
      <c r="H1765" s="37"/>
      <c r="I1765" s="37"/>
      <c r="J1765" s="37"/>
      <c r="K1765" s="37"/>
      <c r="L1765" s="37"/>
      <c r="M1765" s="37"/>
      <c r="N1765" s="37"/>
      <c r="O1765" s="37"/>
      <c r="P1765" s="37"/>
      <c r="Q1765" s="37"/>
      <c r="R1765" s="37"/>
      <c r="S1765" s="37"/>
      <c r="T1765" s="37"/>
      <c r="U1765" s="37"/>
      <c r="V1765" s="37"/>
      <c r="W1765" s="37"/>
      <c r="X1765" s="37"/>
    </row>
    <row r="1766" spans="1:24">
      <c r="A1766" s="37"/>
      <c r="B1766" s="37"/>
      <c r="C1766" s="37"/>
      <c r="D1766" s="37"/>
      <c r="E1766" s="37"/>
      <c r="F1766" s="37"/>
      <c r="G1766" s="37"/>
      <c r="H1766" s="37"/>
      <c r="I1766" s="37"/>
      <c r="J1766" s="37"/>
      <c r="K1766" s="37"/>
      <c r="L1766" s="37"/>
      <c r="M1766" s="37"/>
      <c r="N1766" s="37"/>
      <c r="O1766" s="37"/>
      <c r="P1766" s="37"/>
      <c r="Q1766" s="37"/>
      <c r="R1766" s="37"/>
      <c r="S1766" s="37"/>
      <c r="T1766" s="37"/>
      <c r="U1766" s="37"/>
      <c r="V1766" s="37"/>
      <c r="W1766" s="37"/>
      <c r="X1766" s="37"/>
    </row>
    <row r="1767" spans="1:24">
      <c r="A1767" s="37"/>
      <c r="B1767" s="37"/>
      <c r="C1767" s="37"/>
      <c r="D1767" s="37"/>
      <c r="E1767" s="37"/>
      <c r="F1767" s="37"/>
      <c r="G1767" s="37"/>
      <c r="H1767" s="37"/>
      <c r="I1767" s="37"/>
      <c r="J1767" s="37"/>
      <c r="K1767" s="37"/>
      <c r="L1767" s="37"/>
      <c r="M1767" s="37"/>
      <c r="N1767" s="37"/>
      <c r="O1767" s="37"/>
      <c r="P1767" s="37"/>
      <c r="Q1767" s="37"/>
      <c r="R1767" s="37"/>
      <c r="S1767" s="37"/>
      <c r="T1767" s="37"/>
      <c r="U1767" s="37"/>
      <c r="V1767" s="37"/>
      <c r="W1767" s="37"/>
      <c r="X1767" s="37"/>
    </row>
    <row r="1768" spans="1:24">
      <c r="A1768" s="37"/>
      <c r="B1768" s="37"/>
      <c r="C1768" s="37"/>
      <c r="D1768" s="37"/>
      <c r="E1768" s="37"/>
      <c r="F1768" s="37"/>
      <c r="G1768" s="37"/>
      <c r="H1768" s="37"/>
      <c r="I1768" s="37"/>
      <c r="J1768" s="37"/>
      <c r="K1768" s="37"/>
      <c r="L1768" s="37"/>
      <c r="M1768" s="37"/>
      <c r="N1768" s="37"/>
      <c r="O1768" s="37"/>
      <c r="P1768" s="37"/>
      <c r="Q1768" s="37"/>
      <c r="R1768" s="37"/>
      <c r="S1768" s="37"/>
      <c r="T1768" s="37"/>
      <c r="U1768" s="37"/>
      <c r="V1768" s="37"/>
      <c r="W1768" s="37"/>
      <c r="X1768" s="37"/>
    </row>
    <row r="1769" spans="1:24">
      <c r="A1769" s="37"/>
      <c r="B1769" s="37"/>
      <c r="C1769" s="37"/>
      <c r="D1769" s="37"/>
      <c r="E1769" s="37"/>
      <c r="F1769" s="37"/>
      <c r="G1769" s="37"/>
      <c r="H1769" s="37"/>
      <c r="I1769" s="37"/>
      <c r="J1769" s="37"/>
      <c r="K1769" s="37"/>
      <c r="L1769" s="37"/>
      <c r="M1769" s="37"/>
      <c r="N1769" s="37"/>
      <c r="O1769" s="37"/>
      <c r="P1769" s="37"/>
      <c r="Q1769" s="37"/>
      <c r="R1769" s="37"/>
      <c r="S1769" s="37"/>
      <c r="T1769" s="37"/>
      <c r="U1769" s="37"/>
      <c r="V1769" s="37"/>
      <c r="W1769" s="37"/>
      <c r="X1769" s="37"/>
    </row>
    <row r="1770" spans="1:24">
      <c r="A1770" s="37"/>
      <c r="B1770" s="37"/>
      <c r="C1770" s="37"/>
      <c r="D1770" s="37"/>
      <c r="E1770" s="37"/>
      <c r="F1770" s="37"/>
      <c r="G1770" s="37"/>
      <c r="H1770" s="37"/>
      <c r="I1770" s="37"/>
      <c r="J1770" s="37"/>
      <c r="K1770" s="37"/>
      <c r="L1770" s="37"/>
      <c r="M1770" s="37"/>
      <c r="N1770" s="37"/>
      <c r="O1770" s="37"/>
      <c r="P1770" s="37"/>
      <c r="Q1770" s="37"/>
      <c r="R1770" s="37"/>
      <c r="S1770" s="37"/>
      <c r="T1770" s="37"/>
      <c r="U1770" s="37"/>
      <c r="V1770" s="37"/>
      <c r="W1770" s="37"/>
      <c r="X1770" s="37"/>
    </row>
    <row r="1771" spans="1:24">
      <c r="A1771" s="37"/>
      <c r="B1771" s="37"/>
      <c r="C1771" s="37"/>
      <c r="D1771" s="37"/>
      <c r="E1771" s="37"/>
      <c r="F1771" s="37"/>
      <c r="G1771" s="37"/>
      <c r="H1771" s="37"/>
      <c r="I1771" s="37"/>
      <c r="J1771" s="37"/>
      <c r="K1771" s="37"/>
      <c r="L1771" s="37"/>
      <c r="M1771" s="37"/>
      <c r="N1771" s="37"/>
      <c r="O1771" s="37"/>
      <c r="P1771" s="37"/>
      <c r="Q1771" s="37"/>
      <c r="R1771" s="37"/>
      <c r="S1771" s="37"/>
      <c r="T1771" s="37"/>
      <c r="U1771" s="37"/>
      <c r="V1771" s="37"/>
      <c r="W1771" s="37"/>
      <c r="X1771" s="37"/>
    </row>
    <row r="1772" spans="1:24">
      <c r="A1772" s="37"/>
      <c r="B1772" s="37"/>
      <c r="C1772" s="37"/>
      <c r="D1772" s="37"/>
      <c r="E1772" s="37"/>
      <c r="F1772" s="37"/>
      <c r="G1772" s="37"/>
      <c r="H1772" s="37"/>
      <c r="I1772" s="37"/>
      <c r="J1772" s="37"/>
      <c r="K1772" s="37"/>
      <c r="L1772" s="37"/>
      <c r="M1772" s="37"/>
      <c r="N1772" s="37"/>
      <c r="O1772" s="37"/>
      <c r="P1772" s="37"/>
      <c r="Q1772" s="37"/>
      <c r="R1772" s="37"/>
      <c r="S1772" s="37"/>
      <c r="T1772" s="37"/>
      <c r="U1772" s="37"/>
      <c r="V1772" s="37"/>
      <c r="W1772" s="37"/>
      <c r="X1772" s="37"/>
    </row>
    <row r="1773" spans="1:24">
      <c r="A1773" s="37"/>
      <c r="B1773" s="37"/>
      <c r="C1773" s="37"/>
      <c r="D1773" s="37"/>
      <c r="E1773" s="37"/>
      <c r="F1773" s="37"/>
      <c r="G1773" s="37"/>
      <c r="H1773" s="37"/>
      <c r="I1773" s="37"/>
      <c r="J1773" s="37"/>
      <c r="K1773" s="37"/>
      <c r="L1773" s="37"/>
      <c r="M1773" s="37"/>
      <c r="N1773" s="37"/>
      <c r="O1773" s="37"/>
      <c r="P1773" s="37"/>
      <c r="Q1773" s="37"/>
      <c r="R1773" s="37"/>
      <c r="S1773" s="37"/>
      <c r="T1773" s="37"/>
      <c r="U1773" s="37"/>
      <c r="V1773" s="37"/>
      <c r="W1773" s="37"/>
      <c r="X1773" s="37"/>
    </row>
    <row r="1774" spans="1:24">
      <c r="A1774" s="37"/>
      <c r="B1774" s="37"/>
      <c r="C1774" s="37"/>
      <c r="D1774" s="37"/>
      <c r="E1774" s="37"/>
      <c r="F1774" s="37"/>
      <c r="G1774" s="37"/>
      <c r="H1774" s="37"/>
      <c r="I1774" s="37"/>
      <c r="J1774" s="37"/>
      <c r="K1774" s="37"/>
      <c r="L1774" s="37"/>
      <c r="M1774" s="37"/>
      <c r="N1774" s="37"/>
      <c r="O1774" s="37"/>
      <c r="P1774" s="37"/>
      <c r="Q1774" s="37"/>
      <c r="R1774" s="37"/>
      <c r="S1774" s="37"/>
      <c r="T1774" s="37"/>
      <c r="U1774" s="37"/>
      <c r="V1774" s="37"/>
      <c r="W1774" s="37"/>
      <c r="X1774" s="37"/>
    </row>
    <row r="1775" spans="1:24">
      <c r="A1775" s="37"/>
      <c r="B1775" s="37"/>
      <c r="C1775" s="37"/>
      <c r="D1775" s="37"/>
      <c r="E1775" s="37"/>
      <c r="F1775" s="37"/>
      <c r="G1775" s="37"/>
      <c r="H1775" s="37"/>
      <c r="I1775" s="37"/>
      <c r="J1775" s="37"/>
      <c r="K1775" s="37"/>
      <c r="L1775" s="37"/>
      <c r="M1775" s="37"/>
      <c r="N1775" s="37"/>
      <c r="O1775" s="37"/>
      <c r="P1775" s="37"/>
      <c r="Q1775" s="37"/>
      <c r="R1775" s="37"/>
      <c r="S1775" s="37"/>
      <c r="T1775" s="37"/>
      <c r="U1775" s="37"/>
      <c r="V1775" s="37"/>
      <c r="W1775" s="37"/>
      <c r="X1775" s="37"/>
    </row>
    <row r="1776" spans="1:24">
      <c r="A1776" s="37"/>
      <c r="B1776" s="37"/>
      <c r="C1776" s="37"/>
      <c r="D1776" s="37"/>
      <c r="E1776" s="37"/>
      <c r="F1776" s="37"/>
      <c r="G1776" s="37"/>
      <c r="H1776" s="37"/>
      <c r="I1776" s="37"/>
      <c r="J1776" s="37"/>
      <c r="K1776" s="37"/>
      <c r="L1776" s="37"/>
      <c r="M1776" s="37"/>
      <c r="N1776" s="37"/>
      <c r="O1776" s="37"/>
      <c r="P1776" s="37"/>
      <c r="Q1776" s="37"/>
      <c r="R1776" s="37"/>
      <c r="S1776" s="37"/>
      <c r="T1776" s="37"/>
      <c r="U1776" s="37"/>
      <c r="V1776" s="37"/>
      <c r="W1776" s="37"/>
      <c r="X1776" s="37"/>
    </row>
    <row r="1777" spans="1:24">
      <c r="A1777" s="37"/>
      <c r="B1777" s="37"/>
      <c r="C1777" s="37"/>
      <c r="D1777" s="37"/>
      <c r="E1777" s="37"/>
      <c r="F1777" s="37"/>
      <c r="G1777" s="37"/>
      <c r="H1777" s="37"/>
      <c r="I1777" s="37"/>
      <c r="J1777" s="37"/>
      <c r="K1777" s="37"/>
      <c r="L1777" s="37"/>
      <c r="M1777" s="37"/>
      <c r="N1777" s="37"/>
      <c r="O1777" s="37"/>
      <c r="P1777" s="37"/>
      <c r="Q1777" s="37"/>
      <c r="R1777" s="37"/>
      <c r="S1777" s="37"/>
      <c r="T1777" s="37"/>
      <c r="U1777" s="37"/>
      <c r="V1777" s="37"/>
      <c r="W1777" s="37"/>
      <c r="X1777" s="37"/>
    </row>
    <row r="1778" spans="1:24">
      <c r="A1778" s="37"/>
      <c r="B1778" s="37"/>
      <c r="C1778" s="37"/>
      <c r="D1778" s="37"/>
      <c r="E1778" s="37"/>
      <c r="F1778" s="37"/>
      <c r="G1778" s="37"/>
      <c r="H1778" s="37"/>
      <c r="I1778" s="37"/>
      <c r="J1778" s="37"/>
      <c r="K1778" s="37"/>
      <c r="L1778" s="37"/>
      <c r="M1778" s="37"/>
      <c r="N1778" s="37"/>
      <c r="O1778" s="37"/>
      <c r="P1778" s="37"/>
      <c r="Q1778" s="37"/>
      <c r="R1778" s="37"/>
      <c r="S1778" s="37"/>
      <c r="T1778" s="37"/>
      <c r="U1778" s="37"/>
      <c r="V1778" s="37"/>
      <c r="W1778" s="37"/>
      <c r="X1778" s="37"/>
    </row>
    <row r="1779" spans="1:24">
      <c r="A1779" s="37"/>
      <c r="B1779" s="37"/>
      <c r="C1779" s="37"/>
      <c r="D1779" s="37"/>
      <c r="E1779" s="37"/>
      <c r="F1779" s="37"/>
      <c r="G1779" s="37"/>
      <c r="H1779" s="37"/>
      <c r="I1779" s="37"/>
      <c r="J1779" s="37"/>
      <c r="K1779" s="37"/>
      <c r="L1779" s="37"/>
      <c r="M1779" s="37"/>
      <c r="N1779" s="37"/>
      <c r="O1779" s="37"/>
      <c r="P1779" s="37"/>
      <c r="Q1779" s="37"/>
      <c r="R1779" s="37"/>
      <c r="S1779" s="37"/>
      <c r="T1779" s="37"/>
      <c r="U1779" s="37"/>
      <c r="V1779" s="37"/>
      <c r="W1779" s="37"/>
      <c r="X1779" s="37"/>
    </row>
    <row r="1780" spans="1:24">
      <c r="A1780" s="37"/>
      <c r="B1780" s="37"/>
      <c r="C1780" s="37"/>
      <c r="D1780" s="37"/>
      <c r="E1780" s="37"/>
      <c r="F1780" s="37"/>
      <c r="G1780" s="37"/>
      <c r="H1780" s="37"/>
      <c r="I1780" s="37"/>
      <c r="J1780" s="37"/>
      <c r="K1780" s="37"/>
      <c r="L1780" s="37"/>
      <c r="M1780" s="37"/>
      <c r="N1780" s="37"/>
      <c r="O1780" s="37"/>
      <c r="P1780" s="37"/>
      <c r="Q1780" s="37"/>
      <c r="R1780" s="37"/>
      <c r="S1780" s="37"/>
      <c r="T1780" s="37"/>
      <c r="U1780" s="37"/>
      <c r="V1780" s="37"/>
      <c r="W1780" s="37"/>
      <c r="X1780" s="37"/>
    </row>
    <row r="1781" spans="1:24">
      <c r="A1781" s="37"/>
      <c r="B1781" s="37"/>
      <c r="C1781" s="37"/>
      <c r="D1781" s="37"/>
      <c r="E1781" s="37"/>
      <c r="F1781" s="37"/>
      <c r="G1781" s="37"/>
      <c r="H1781" s="37"/>
      <c r="I1781" s="37"/>
      <c r="J1781" s="37"/>
      <c r="K1781" s="37"/>
      <c r="L1781" s="37"/>
      <c r="M1781" s="37"/>
      <c r="N1781" s="37"/>
      <c r="O1781" s="37"/>
      <c r="P1781" s="37"/>
      <c r="Q1781" s="37"/>
      <c r="R1781" s="37"/>
      <c r="S1781" s="37"/>
      <c r="T1781" s="37"/>
      <c r="U1781" s="37"/>
      <c r="V1781" s="37"/>
      <c r="W1781" s="37"/>
      <c r="X1781" s="37"/>
    </row>
    <row r="1782" spans="1:24">
      <c r="A1782" s="37"/>
      <c r="B1782" s="37"/>
      <c r="C1782" s="37"/>
      <c r="D1782" s="37"/>
      <c r="E1782" s="37"/>
      <c r="F1782" s="37"/>
      <c r="G1782" s="37"/>
      <c r="H1782" s="37"/>
      <c r="I1782" s="37"/>
      <c r="J1782" s="37"/>
      <c r="K1782" s="37"/>
      <c r="L1782" s="37"/>
      <c r="M1782" s="37"/>
      <c r="N1782" s="37"/>
      <c r="O1782" s="37"/>
      <c r="P1782" s="37"/>
      <c r="Q1782" s="37"/>
      <c r="R1782" s="37"/>
      <c r="S1782" s="37"/>
      <c r="T1782" s="37"/>
      <c r="U1782" s="37"/>
      <c r="V1782" s="37"/>
      <c r="W1782" s="37"/>
      <c r="X1782" s="37"/>
    </row>
    <row r="1783" spans="1:24">
      <c r="A1783" s="37"/>
      <c r="B1783" s="37"/>
      <c r="C1783" s="37"/>
      <c r="D1783" s="37"/>
      <c r="E1783" s="37"/>
      <c r="F1783" s="37"/>
      <c r="G1783" s="37"/>
      <c r="H1783" s="37"/>
      <c r="I1783" s="37"/>
      <c r="J1783" s="37"/>
      <c r="K1783" s="37"/>
      <c r="L1783" s="37"/>
      <c r="M1783" s="37"/>
      <c r="N1783" s="37"/>
      <c r="O1783" s="37"/>
      <c r="P1783" s="37"/>
      <c r="Q1783" s="37"/>
      <c r="R1783" s="37"/>
      <c r="S1783" s="37"/>
      <c r="T1783" s="37"/>
      <c r="U1783" s="37"/>
      <c r="V1783" s="37"/>
      <c r="W1783" s="37"/>
      <c r="X1783" s="37"/>
    </row>
    <row r="1784" spans="1:24">
      <c r="A1784" s="37"/>
      <c r="B1784" s="37"/>
      <c r="C1784" s="37"/>
      <c r="D1784" s="37"/>
      <c r="E1784" s="37"/>
      <c r="F1784" s="37"/>
      <c r="G1784" s="37"/>
      <c r="H1784" s="37"/>
      <c r="I1784" s="37"/>
      <c r="J1784" s="37"/>
      <c r="K1784" s="37"/>
      <c r="L1784" s="37"/>
      <c r="M1784" s="37"/>
      <c r="N1784" s="37"/>
      <c r="O1784" s="37"/>
      <c r="P1784" s="37"/>
      <c r="Q1784" s="37"/>
      <c r="R1784" s="37"/>
      <c r="S1784" s="37"/>
      <c r="T1784" s="37"/>
      <c r="U1784" s="37"/>
      <c r="V1784" s="37"/>
      <c r="W1784" s="37"/>
      <c r="X1784" s="37"/>
    </row>
    <row r="1785" spans="1:24">
      <c r="A1785" s="37"/>
      <c r="B1785" s="37"/>
      <c r="C1785" s="37"/>
      <c r="D1785" s="37"/>
      <c r="E1785" s="37"/>
      <c r="F1785" s="37"/>
      <c r="G1785" s="37"/>
      <c r="H1785" s="37"/>
      <c r="I1785" s="37"/>
      <c r="J1785" s="37"/>
      <c r="K1785" s="37"/>
      <c r="L1785" s="37"/>
      <c r="M1785" s="37"/>
      <c r="N1785" s="37"/>
      <c r="O1785" s="37"/>
      <c r="P1785" s="37"/>
      <c r="Q1785" s="37"/>
      <c r="R1785" s="37"/>
      <c r="S1785" s="37"/>
      <c r="T1785" s="37"/>
      <c r="U1785" s="37"/>
      <c r="V1785" s="37"/>
      <c r="W1785" s="37"/>
      <c r="X1785" s="37"/>
    </row>
    <row r="1786" spans="1:24">
      <c r="A1786" s="37"/>
      <c r="B1786" s="37"/>
      <c r="C1786" s="37"/>
      <c r="D1786" s="37"/>
      <c r="E1786" s="37"/>
      <c r="F1786" s="37"/>
      <c r="G1786" s="37"/>
      <c r="H1786" s="37"/>
      <c r="I1786" s="37"/>
      <c r="J1786" s="37"/>
      <c r="K1786" s="37"/>
      <c r="L1786" s="37"/>
      <c r="M1786" s="37"/>
      <c r="N1786" s="37"/>
      <c r="O1786" s="37"/>
      <c r="P1786" s="37"/>
      <c r="Q1786" s="37"/>
      <c r="R1786" s="37"/>
      <c r="S1786" s="37"/>
      <c r="T1786" s="37"/>
      <c r="U1786" s="37"/>
      <c r="V1786" s="37"/>
      <c r="W1786" s="37"/>
      <c r="X1786" s="37"/>
    </row>
    <row r="1787" spans="1:24">
      <c r="A1787" s="37"/>
      <c r="B1787" s="37"/>
      <c r="C1787" s="37"/>
      <c r="D1787" s="37"/>
      <c r="E1787" s="37"/>
      <c r="F1787" s="37"/>
      <c r="G1787" s="37"/>
      <c r="H1787" s="37"/>
      <c r="I1787" s="37"/>
      <c r="J1787" s="37"/>
      <c r="K1787" s="37"/>
      <c r="L1787" s="37"/>
      <c r="M1787" s="37"/>
      <c r="N1787" s="37"/>
      <c r="O1787" s="37"/>
      <c r="P1787" s="37"/>
      <c r="Q1787" s="37"/>
      <c r="R1787" s="37"/>
      <c r="S1787" s="37"/>
      <c r="T1787" s="37"/>
      <c r="U1787" s="37"/>
      <c r="V1787" s="37"/>
      <c r="W1787" s="37"/>
      <c r="X1787" s="37"/>
    </row>
    <row r="1788" spans="1:24">
      <c r="A1788" s="37"/>
      <c r="B1788" s="37"/>
      <c r="C1788" s="37"/>
      <c r="D1788" s="37"/>
      <c r="E1788" s="37"/>
      <c r="F1788" s="37"/>
      <c r="G1788" s="37"/>
      <c r="H1788" s="37"/>
      <c r="I1788" s="37"/>
      <c r="J1788" s="37"/>
      <c r="K1788" s="37"/>
      <c r="L1788" s="37"/>
      <c r="M1788" s="37"/>
      <c r="N1788" s="37"/>
      <c r="O1788" s="37"/>
      <c r="P1788" s="37"/>
      <c r="Q1788" s="37"/>
      <c r="R1788" s="37"/>
      <c r="S1788" s="37"/>
      <c r="T1788" s="37"/>
      <c r="U1788" s="37"/>
      <c r="V1788" s="37"/>
      <c r="W1788" s="37"/>
      <c r="X1788" s="37"/>
    </row>
    <row r="1789" spans="1:24">
      <c r="A1789" s="37"/>
      <c r="B1789" s="37"/>
      <c r="C1789" s="37"/>
      <c r="D1789" s="37"/>
      <c r="E1789" s="37"/>
      <c r="F1789" s="37"/>
      <c r="G1789" s="37"/>
      <c r="H1789" s="37"/>
      <c r="I1789" s="37"/>
      <c r="J1789" s="37"/>
      <c r="K1789" s="37"/>
      <c r="L1789" s="37"/>
      <c r="M1789" s="37"/>
      <c r="N1789" s="37"/>
      <c r="O1789" s="37"/>
      <c r="P1789" s="37"/>
      <c r="Q1789" s="37"/>
      <c r="R1789" s="37"/>
      <c r="S1789" s="37"/>
      <c r="T1789" s="37"/>
      <c r="U1789" s="37"/>
      <c r="V1789" s="37"/>
      <c r="W1789" s="37"/>
      <c r="X1789" s="37"/>
    </row>
    <row r="1790" spans="1:24">
      <c r="A1790" s="37"/>
      <c r="B1790" s="37"/>
      <c r="C1790" s="37"/>
      <c r="D1790" s="37"/>
      <c r="E1790" s="37"/>
      <c r="F1790" s="37"/>
      <c r="G1790" s="37"/>
      <c r="H1790" s="37"/>
      <c r="I1790" s="37"/>
      <c r="J1790" s="37"/>
      <c r="K1790" s="37"/>
      <c r="L1790" s="37"/>
      <c r="M1790" s="37"/>
      <c r="N1790" s="37"/>
      <c r="O1790" s="37"/>
      <c r="P1790" s="37"/>
      <c r="Q1790" s="37"/>
      <c r="R1790" s="37"/>
      <c r="S1790" s="37"/>
      <c r="T1790" s="37"/>
      <c r="U1790" s="37"/>
      <c r="V1790" s="37"/>
      <c r="W1790" s="37"/>
      <c r="X1790" s="37"/>
    </row>
    <row r="1791" spans="1:24">
      <c r="A1791" s="37"/>
      <c r="B1791" s="37"/>
      <c r="C1791" s="37"/>
      <c r="D1791" s="37"/>
      <c r="E1791" s="37"/>
      <c r="F1791" s="37"/>
      <c r="G1791" s="37"/>
      <c r="H1791" s="37"/>
      <c r="I1791" s="37"/>
      <c r="J1791" s="37"/>
      <c r="K1791" s="37"/>
      <c r="L1791" s="37"/>
      <c r="M1791" s="37"/>
      <c r="N1791" s="37"/>
      <c r="O1791" s="37"/>
      <c r="P1791" s="37"/>
      <c r="Q1791" s="37"/>
      <c r="R1791" s="37"/>
      <c r="S1791" s="37"/>
      <c r="T1791" s="37"/>
      <c r="U1791" s="37"/>
      <c r="V1791" s="37"/>
      <c r="W1791" s="37"/>
      <c r="X1791" s="37"/>
    </row>
    <row r="1792" spans="1:24">
      <c r="A1792" s="37"/>
      <c r="B1792" s="37"/>
      <c r="C1792" s="37"/>
      <c r="D1792" s="37"/>
      <c r="E1792" s="37"/>
      <c r="F1792" s="37"/>
      <c r="G1792" s="37"/>
      <c r="H1792" s="37"/>
      <c r="I1792" s="37"/>
      <c r="J1792" s="37"/>
      <c r="K1792" s="37"/>
      <c r="L1792" s="37"/>
      <c r="M1792" s="37"/>
      <c r="N1792" s="37"/>
      <c r="O1792" s="37"/>
      <c r="P1792" s="37"/>
      <c r="Q1792" s="37"/>
      <c r="R1792" s="37"/>
      <c r="S1792" s="37"/>
      <c r="T1792" s="37"/>
      <c r="U1792" s="37"/>
      <c r="V1792" s="37"/>
      <c r="W1792" s="37"/>
      <c r="X1792" s="37"/>
    </row>
    <row r="1793" spans="1:24">
      <c r="A1793" s="37"/>
      <c r="B1793" s="37"/>
      <c r="C1793" s="37"/>
      <c r="D1793" s="37"/>
      <c r="E1793" s="37"/>
      <c r="F1793" s="37"/>
      <c r="G1793" s="37"/>
      <c r="H1793" s="37"/>
      <c r="I1793" s="37"/>
      <c r="J1793" s="37"/>
      <c r="K1793" s="37"/>
      <c r="L1793" s="37"/>
      <c r="M1793" s="37"/>
      <c r="N1793" s="37"/>
      <c r="O1793" s="37"/>
      <c r="P1793" s="37"/>
      <c r="Q1793" s="37"/>
      <c r="R1793" s="37"/>
      <c r="S1793" s="37"/>
      <c r="T1793" s="37"/>
      <c r="U1793" s="37"/>
      <c r="V1793" s="37"/>
      <c r="W1793" s="37"/>
      <c r="X1793" s="37"/>
    </row>
    <row r="1794" spans="1:24">
      <c r="A1794" s="37"/>
      <c r="B1794" s="37"/>
      <c r="C1794" s="37"/>
      <c r="D1794" s="37"/>
      <c r="E1794" s="37"/>
      <c r="F1794" s="37"/>
      <c r="G1794" s="37"/>
      <c r="H1794" s="37"/>
      <c r="I1794" s="37"/>
      <c r="J1794" s="37"/>
      <c r="K1794" s="37"/>
      <c r="L1794" s="37"/>
      <c r="M1794" s="37"/>
      <c r="N1794" s="37"/>
      <c r="O1794" s="37"/>
      <c r="P1794" s="37"/>
      <c r="Q1794" s="37"/>
      <c r="R1794" s="37"/>
      <c r="S1794" s="37"/>
      <c r="T1794" s="37"/>
      <c r="U1794" s="37"/>
      <c r="V1794" s="37"/>
      <c r="W1794" s="37"/>
      <c r="X1794" s="37"/>
    </row>
    <row r="1795" spans="1:24">
      <c r="A1795" s="37"/>
      <c r="B1795" s="37"/>
      <c r="C1795" s="37"/>
      <c r="D1795" s="37"/>
      <c r="E1795" s="37"/>
      <c r="F1795" s="37"/>
      <c r="G1795" s="37"/>
      <c r="H1795" s="37"/>
      <c r="I1795" s="37"/>
      <c r="J1795" s="37"/>
      <c r="K1795" s="37"/>
      <c r="L1795" s="37"/>
      <c r="M1795" s="37"/>
      <c r="N1795" s="37"/>
      <c r="O1795" s="37"/>
      <c r="P1795" s="37"/>
      <c r="Q1795" s="37"/>
      <c r="R1795" s="37"/>
      <c r="S1795" s="37"/>
      <c r="T1795" s="37"/>
      <c r="U1795" s="37"/>
      <c r="V1795" s="37"/>
      <c r="W1795" s="37"/>
      <c r="X1795" s="37"/>
    </row>
    <row r="1796" spans="1:24">
      <c r="A1796" s="37"/>
      <c r="B1796" s="37"/>
      <c r="C1796" s="37"/>
      <c r="D1796" s="37"/>
      <c r="E1796" s="37"/>
      <c r="F1796" s="37"/>
      <c r="G1796" s="37"/>
      <c r="H1796" s="37"/>
      <c r="I1796" s="37"/>
      <c r="J1796" s="37"/>
      <c r="K1796" s="37"/>
      <c r="L1796" s="37"/>
      <c r="M1796" s="37"/>
      <c r="N1796" s="37"/>
      <c r="O1796" s="37"/>
      <c r="P1796" s="37"/>
      <c r="Q1796" s="37"/>
      <c r="R1796" s="37"/>
      <c r="S1796" s="37"/>
      <c r="T1796" s="37"/>
      <c r="U1796" s="37"/>
      <c r="V1796" s="37"/>
      <c r="W1796" s="37"/>
      <c r="X1796" s="37"/>
    </row>
    <row r="1797" spans="1:24">
      <c r="A1797" s="37"/>
      <c r="B1797" s="37"/>
      <c r="C1797" s="37"/>
      <c r="D1797" s="37"/>
      <c r="E1797" s="37"/>
      <c r="F1797" s="37"/>
      <c r="G1797" s="37"/>
      <c r="H1797" s="37"/>
      <c r="I1797" s="37"/>
      <c r="J1797" s="37"/>
      <c r="K1797" s="37"/>
      <c r="L1797" s="37"/>
      <c r="M1797" s="37"/>
      <c r="N1797" s="37"/>
      <c r="O1797" s="37"/>
      <c r="P1797" s="37"/>
      <c r="Q1797" s="37"/>
      <c r="R1797" s="37"/>
      <c r="S1797" s="37"/>
      <c r="T1797" s="37"/>
      <c r="U1797" s="37"/>
      <c r="V1797" s="37"/>
      <c r="W1797" s="37"/>
      <c r="X1797" s="37"/>
    </row>
    <row r="1798" spans="1:24">
      <c r="A1798" s="37"/>
      <c r="B1798" s="37"/>
      <c r="C1798" s="37"/>
      <c r="D1798" s="37"/>
      <c r="E1798" s="37"/>
      <c r="F1798" s="37"/>
      <c r="G1798" s="37"/>
      <c r="H1798" s="37"/>
      <c r="I1798" s="37"/>
      <c r="J1798" s="37"/>
      <c r="K1798" s="37"/>
      <c r="L1798" s="37"/>
      <c r="M1798" s="37"/>
      <c r="N1798" s="37"/>
      <c r="O1798" s="37"/>
      <c r="P1798" s="37"/>
      <c r="Q1798" s="37"/>
      <c r="R1798" s="37"/>
      <c r="S1798" s="37"/>
      <c r="T1798" s="37"/>
      <c r="U1798" s="37"/>
      <c r="V1798" s="37"/>
      <c r="W1798" s="37"/>
      <c r="X1798" s="37"/>
    </row>
    <row r="1799" spans="1:24">
      <c r="A1799" s="37"/>
      <c r="B1799" s="37"/>
      <c r="C1799" s="37"/>
      <c r="D1799" s="37"/>
      <c r="E1799" s="37"/>
      <c r="F1799" s="37"/>
      <c r="G1799" s="37"/>
      <c r="H1799" s="37"/>
      <c r="I1799" s="37"/>
      <c r="J1799" s="37"/>
      <c r="K1799" s="37"/>
      <c r="L1799" s="37"/>
      <c r="M1799" s="37"/>
      <c r="N1799" s="37"/>
      <c r="O1799" s="37"/>
      <c r="P1799" s="37"/>
      <c r="Q1799" s="37"/>
      <c r="R1799" s="37"/>
      <c r="S1799" s="37"/>
      <c r="T1799" s="37"/>
      <c r="U1799" s="37"/>
      <c r="V1799" s="37"/>
      <c r="W1799" s="37"/>
      <c r="X1799" s="37"/>
    </row>
    <row r="1800" spans="1:24">
      <c r="A1800" s="37"/>
      <c r="B1800" s="37"/>
      <c r="C1800" s="37"/>
      <c r="D1800" s="37"/>
      <c r="E1800" s="37"/>
      <c r="F1800" s="37"/>
      <c r="G1800" s="37"/>
      <c r="H1800" s="37"/>
      <c r="I1800" s="37"/>
      <c r="J1800" s="37"/>
      <c r="K1800" s="37"/>
      <c r="L1800" s="37"/>
      <c r="M1800" s="37"/>
      <c r="N1800" s="37"/>
      <c r="O1800" s="37"/>
      <c r="P1800" s="37"/>
      <c r="Q1800" s="37"/>
      <c r="R1800" s="37"/>
      <c r="S1800" s="37"/>
      <c r="T1800" s="37"/>
      <c r="U1800" s="37"/>
      <c r="V1800" s="37"/>
      <c r="W1800" s="37"/>
      <c r="X1800" s="37"/>
    </row>
    <row r="1801" spans="1:24">
      <c r="A1801" s="37"/>
      <c r="B1801" s="37"/>
      <c r="C1801" s="37"/>
      <c r="D1801" s="37"/>
      <c r="E1801" s="37"/>
      <c r="F1801" s="37"/>
      <c r="G1801" s="37"/>
      <c r="H1801" s="37"/>
      <c r="I1801" s="37"/>
      <c r="J1801" s="37"/>
      <c r="K1801" s="37"/>
      <c r="L1801" s="37"/>
      <c r="M1801" s="37"/>
      <c r="N1801" s="37"/>
      <c r="O1801" s="37"/>
      <c r="P1801" s="37"/>
      <c r="Q1801" s="37"/>
      <c r="R1801" s="37"/>
      <c r="S1801" s="37"/>
      <c r="T1801" s="37"/>
      <c r="U1801" s="37"/>
      <c r="V1801" s="37"/>
      <c r="W1801" s="37"/>
      <c r="X1801" s="37"/>
    </row>
    <row r="1802" spans="1:24">
      <c r="A1802" s="37"/>
      <c r="B1802" s="37"/>
      <c r="C1802" s="37"/>
      <c r="D1802" s="37"/>
      <c r="E1802" s="37"/>
      <c r="F1802" s="37"/>
      <c r="G1802" s="37"/>
      <c r="H1802" s="37"/>
      <c r="I1802" s="37"/>
      <c r="J1802" s="37"/>
      <c r="K1802" s="37"/>
      <c r="L1802" s="37"/>
      <c r="M1802" s="37"/>
      <c r="N1802" s="37"/>
      <c r="O1802" s="37"/>
      <c r="P1802" s="37"/>
      <c r="Q1802" s="37"/>
      <c r="R1802" s="37"/>
      <c r="S1802" s="37"/>
      <c r="T1802" s="37"/>
      <c r="U1802" s="37"/>
      <c r="V1802" s="37"/>
      <c r="W1802" s="37"/>
      <c r="X1802" s="37"/>
    </row>
    <row r="1803" spans="1:24">
      <c r="A1803" s="37"/>
      <c r="B1803" s="37"/>
      <c r="C1803" s="37"/>
      <c r="D1803" s="37"/>
      <c r="E1803" s="37"/>
      <c r="F1803" s="37"/>
      <c r="G1803" s="37"/>
      <c r="H1803" s="37"/>
      <c r="I1803" s="37"/>
      <c r="J1803" s="37"/>
      <c r="K1803" s="37"/>
      <c r="L1803" s="37"/>
      <c r="M1803" s="37"/>
      <c r="N1803" s="37"/>
      <c r="O1803" s="37"/>
      <c r="P1803" s="37"/>
      <c r="Q1803" s="37"/>
      <c r="R1803" s="37"/>
      <c r="S1803" s="37"/>
      <c r="T1803" s="37"/>
      <c r="U1803" s="37"/>
      <c r="V1803" s="37"/>
      <c r="W1803" s="37"/>
      <c r="X1803" s="37"/>
    </row>
    <row r="1804" spans="1:24">
      <c r="A1804" s="37"/>
      <c r="B1804" s="37"/>
      <c r="C1804" s="37"/>
      <c r="D1804" s="37"/>
      <c r="E1804" s="37"/>
      <c r="F1804" s="37"/>
      <c r="G1804" s="37"/>
      <c r="H1804" s="37"/>
      <c r="I1804" s="37"/>
      <c r="J1804" s="37"/>
      <c r="K1804" s="37"/>
      <c r="L1804" s="37"/>
      <c r="M1804" s="37"/>
      <c r="N1804" s="37"/>
      <c r="O1804" s="37"/>
      <c r="P1804" s="37"/>
      <c r="Q1804" s="37"/>
      <c r="R1804" s="37"/>
      <c r="S1804" s="37"/>
      <c r="T1804" s="37"/>
      <c r="U1804" s="37"/>
      <c r="V1804" s="37"/>
      <c r="W1804" s="37"/>
      <c r="X1804" s="37"/>
    </row>
    <row r="1805" spans="1:24">
      <c r="A1805" s="37"/>
      <c r="B1805" s="37"/>
      <c r="C1805" s="37"/>
      <c r="D1805" s="37"/>
      <c r="E1805" s="37"/>
      <c r="F1805" s="37"/>
      <c r="G1805" s="37"/>
      <c r="H1805" s="37"/>
      <c r="I1805" s="37"/>
      <c r="J1805" s="37"/>
      <c r="K1805" s="37"/>
      <c r="L1805" s="37"/>
      <c r="M1805" s="37"/>
      <c r="N1805" s="37"/>
      <c r="O1805" s="37"/>
      <c r="P1805" s="37"/>
      <c r="Q1805" s="37"/>
      <c r="R1805" s="37"/>
      <c r="S1805" s="37"/>
      <c r="T1805" s="37"/>
      <c r="U1805" s="37"/>
      <c r="V1805" s="37"/>
      <c r="W1805" s="37"/>
      <c r="X1805" s="37"/>
    </row>
    <row r="1806" spans="1:24">
      <c r="A1806" s="37"/>
      <c r="B1806" s="37"/>
      <c r="C1806" s="37"/>
      <c r="D1806" s="37"/>
      <c r="E1806" s="37"/>
      <c r="F1806" s="37"/>
      <c r="G1806" s="37"/>
      <c r="H1806" s="37"/>
      <c r="I1806" s="37"/>
      <c r="J1806" s="37"/>
      <c r="K1806" s="37"/>
      <c r="L1806" s="37"/>
      <c r="M1806" s="37"/>
      <c r="N1806" s="37"/>
      <c r="O1806" s="37"/>
      <c r="P1806" s="37"/>
      <c r="Q1806" s="37"/>
      <c r="R1806" s="37"/>
      <c r="S1806" s="37"/>
      <c r="T1806" s="37"/>
      <c r="U1806" s="37"/>
      <c r="V1806" s="37"/>
      <c r="W1806" s="37"/>
      <c r="X1806" s="37"/>
    </row>
    <row r="1807" spans="1:24">
      <c r="A1807" s="37"/>
      <c r="B1807" s="37"/>
      <c r="C1807" s="37"/>
      <c r="D1807" s="37"/>
      <c r="E1807" s="37"/>
      <c r="F1807" s="37"/>
      <c r="G1807" s="37"/>
      <c r="H1807" s="37"/>
      <c r="I1807" s="37"/>
      <c r="J1807" s="37"/>
      <c r="K1807" s="37"/>
      <c r="L1807" s="37"/>
      <c r="M1807" s="37"/>
      <c r="N1807" s="37"/>
      <c r="O1807" s="37"/>
      <c r="P1807" s="37"/>
      <c r="Q1807" s="37"/>
      <c r="R1807" s="37"/>
      <c r="S1807" s="37"/>
      <c r="T1807" s="37"/>
      <c r="U1807" s="37"/>
      <c r="V1807" s="37"/>
      <c r="W1807" s="37"/>
      <c r="X1807" s="37"/>
    </row>
    <row r="1808" spans="1:24">
      <c r="A1808" s="37"/>
      <c r="B1808" s="37"/>
      <c r="C1808" s="37"/>
      <c r="D1808" s="37"/>
      <c r="E1808" s="37"/>
      <c r="F1808" s="37"/>
      <c r="G1808" s="37"/>
      <c r="H1808" s="37"/>
      <c r="I1808" s="37"/>
      <c r="J1808" s="37"/>
      <c r="K1808" s="37"/>
      <c r="L1808" s="37"/>
      <c r="M1808" s="37"/>
      <c r="N1808" s="37"/>
      <c r="O1808" s="37"/>
      <c r="P1808" s="37"/>
      <c r="Q1808" s="37"/>
      <c r="R1808" s="37"/>
      <c r="S1808" s="37"/>
      <c r="T1808" s="37"/>
      <c r="U1808" s="37"/>
      <c r="V1808" s="37"/>
      <c r="W1808" s="37"/>
      <c r="X1808" s="37"/>
    </row>
    <row r="1809" spans="1:24">
      <c r="A1809" s="37"/>
      <c r="B1809" s="37"/>
      <c r="C1809" s="37"/>
      <c r="D1809" s="37"/>
      <c r="E1809" s="37"/>
      <c r="F1809" s="37"/>
      <c r="G1809" s="37"/>
      <c r="H1809" s="37"/>
      <c r="I1809" s="37"/>
      <c r="J1809" s="37"/>
      <c r="K1809" s="37"/>
      <c r="L1809" s="37"/>
      <c r="M1809" s="37"/>
      <c r="N1809" s="37"/>
      <c r="O1809" s="37"/>
      <c r="P1809" s="37"/>
      <c r="Q1809" s="37"/>
      <c r="R1809" s="37"/>
      <c r="S1809" s="37"/>
      <c r="T1809" s="37"/>
      <c r="U1809" s="37"/>
      <c r="V1809" s="37"/>
      <c r="W1809" s="37"/>
      <c r="X1809" s="37"/>
    </row>
    <row r="1810" spans="1:24">
      <c r="A1810" s="37"/>
      <c r="B1810" s="37"/>
      <c r="C1810" s="37"/>
      <c r="D1810" s="37"/>
      <c r="E1810" s="37"/>
      <c r="F1810" s="37"/>
      <c r="G1810" s="37"/>
      <c r="H1810" s="37"/>
      <c r="I1810" s="37"/>
      <c r="J1810" s="37"/>
      <c r="K1810" s="37"/>
      <c r="L1810" s="37"/>
      <c r="M1810" s="37"/>
      <c r="N1810" s="37"/>
      <c r="O1810" s="37"/>
      <c r="P1810" s="37"/>
      <c r="Q1810" s="37"/>
      <c r="R1810" s="37"/>
      <c r="S1810" s="37"/>
      <c r="T1810" s="37"/>
      <c r="U1810" s="37"/>
      <c r="V1810" s="37"/>
      <c r="W1810" s="37"/>
      <c r="X1810" s="37"/>
    </row>
    <row r="1811" spans="1:24">
      <c r="A1811" s="37"/>
      <c r="B1811" s="37"/>
      <c r="C1811" s="37"/>
      <c r="D1811" s="37"/>
      <c r="E1811" s="37"/>
      <c r="F1811" s="37"/>
      <c r="G1811" s="37"/>
      <c r="H1811" s="37"/>
      <c r="I1811" s="37"/>
      <c r="J1811" s="37"/>
      <c r="K1811" s="37"/>
      <c r="L1811" s="37"/>
      <c r="M1811" s="37"/>
      <c r="N1811" s="37"/>
      <c r="O1811" s="37"/>
      <c r="P1811" s="37"/>
      <c r="Q1811" s="37"/>
      <c r="R1811" s="37"/>
      <c r="S1811" s="37"/>
      <c r="T1811" s="37"/>
      <c r="U1811" s="37"/>
      <c r="V1811" s="37"/>
      <c r="W1811" s="37"/>
      <c r="X1811" s="37"/>
    </row>
    <row r="1812" spans="1:24">
      <c r="A1812" s="37"/>
      <c r="B1812" s="37"/>
      <c r="C1812" s="37"/>
      <c r="D1812" s="37"/>
      <c r="E1812" s="37"/>
      <c r="F1812" s="37"/>
      <c r="G1812" s="37"/>
      <c r="H1812" s="37"/>
      <c r="I1812" s="37"/>
      <c r="J1812" s="37"/>
      <c r="K1812" s="37"/>
      <c r="L1812" s="37"/>
      <c r="M1812" s="37"/>
      <c r="N1812" s="37"/>
      <c r="O1812" s="37"/>
      <c r="P1812" s="37"/>
      <c r="Q1812" s="37"/>
      <c r="R1812" s="37"/>
      <c r="S1812" s="37"/>
      <c r="T1812" s="37"/>
      <c r="U1812" s="37"/>
      <c r="V1812" s="37"/>
      <c r="W1812" s="37"/>
      <c r="X1812" s="37"/>
    </row>
    <row r="1813" spans="1:24">
      <c r="A1813" s="37"/>
      <c r="B1813" s="37"/>
      <c r="C1813" s="37"/>
      <c r="D1813" s="37"/>
      <c r="E1813" s="37"/>
      <c r="F1813" s="37"/>
      <c r="G1813" s="37"/>
      <c r="H1813" s="37"/>
      <c r="I1813" s="37"/>
      <c r="J1813" s="37"/>
      <c r="K1813" s="37"/>
      <c r="L1813" s="37"/>
      <c r="M1813" s="37"/>
      <c r="N1813" s="37"/>
      <c r="O1813" s="37"/>
      <c r="P1813" s="37"/>
      <c r="Q1813" s="37"/>
      <c r="R1813" s="37"/>
      <c r="S1813" s="37"/>
      <c r="T1813" s="37"/>
      <c r="U1813" s="37"/>
      <c r="V1813" s="37"/>
      <c r="W1813" s="37"/>
      <c r="X1813" s="37"/>
    </row>
    <row r="1814" spans="1:24">
      <c r="A1814" s="37"/>
      <c r="B1814" s="37"/>
      <c r="C1814" s="37"/>
      <c r="D1814" s="37"/>
      <c r="E1814" s="37"/>
      <c r="F1814" s="37"/>
      <c r="G1814" s="37"/>
      <c r="H1814" s="37"/>
      <c r="I1814" s="37"/>
      <c r="J1814" s="37"/>
      <c r="K1814" s="37"/>
      <c r="L1814" s="37"/>
      <c r="M1814" s="37"/>
      <c r="N1814" s="37"/>
      <c r="O1814" s="37"/>
      <c r="P1814" s="37"/>
      <c r="Q1814" s="37"/>
      <c r="R1814" s="37"/>
      <c r="S1814" s="37"/>
      <c r="T1814" s="37"/>
      <c r="U1814" s="37"/>
      <c r="V1814" s="37"/>
      <c r="W1814" s="37"/>
      <c r="X1814" s="37"/>
    </row>
    <row r="1815" spans="1:24">
      <c r="A1815" s="37"/>
      <c r="B1815" s="37"/>
      <c r="C1815" s="37"/>
      <c r="D1815" s="37"/>
      <c r="E1815" s="37"/>
      <c r="F1815" s="37"/>
      <c r="G1815" s="37"/>
      <c r="H1815" s="37"/>
      <c r="I1815" s="37"/>
      <c r="J1815" s="37"/>
      <c r="K1815" s="37"/>
      <c r="L1815" s="37"/>
      <c r="M1815" s="37"/>
      <c r="N1815" s="37"/>
      <c r="O1815" s="37"/>
      <c r="P1815" s="37"/>
      <c r="Q1815" s="37"/>
      <c r="R1815" s="37"/>
      <c r="S1815" s="37"/>
      <c r="T1815" s="37"/>
      <c r="U1815" s="37"/>
      <c r="V1815" s="37"/>
      <c r="W1815" s="37"/>
      <c r="X1815" s="37"/>
    </row>
    <row r="1816" spans="1:24">
      <c r="A1816" s="37"/>
      <c r="B1816" s="37"/>
      <c r="C1816" s="37"/>
      <c r="D1816" s="37"/>
      <c r="E1816" s="37"/>
      <c r="F1816" s="37"/>
      <c r="G1816" s="37"/>
      <c r="H1816" s="37"/>
      <c r="I1816" s="37"/>
      <c r="J1816" s="37"/>
      <c r="K1816" s="37"/>
      <c r="L1816" s="37"/>
      <c r="M1816" s="37"/>
      <c r="N1816" s="37"/>
      <c r="O1816" s="37"/>
      <c r="P1816" s="37"/>
      <c r="Q1816" s="37"/>
      <c r="R1816" s="37"/>
      <c r="S1816" s="37"/>
      <c r="T1816" s="37"/>
      <c r="U1816" s="37"/>
      <c r="V1816" s="37"/>
      <c r="W1816" s="37"/>
      <c r="X1816" s="37"/>
    </row>
    <row r="1817" spans="1:24">
      <c r="A1817" s="37"/>
      <c r="B1817" s="37"/>
      <c r="C1817" s="37"/>
      <c r="D1817" s="37"/>
      <c r="E1817" s="37"/>
      <c r="F1817" s="37"/>
      <c r="G1817" s="37"/>
      <c r="H1817" s="37"/>
      <c r="I1817" s="37"/>
      <c r="J1817" s="37"/>
      <c r="K1817" s="37"/>
      <c r="L1817" s="37"/>
      <c r="M1817" s="37"/>
      <c r="N1817" s="37"/>
      <c r="O1817" s="37"/>
      <c r="P1817" s="37"/>
      <c r="Q1817" s="37"/>
      <c r="R1817" s="37"/>
      <c r="S1817" s="37"/>
      <c r="T1817" s="37"/>
      <c r="U1817" s="37"/>
      <c r="V1817" s="37"/>
      <c r="W1817" s="37"/>
      <c r="X1817" s="37"/>
    </row>
    <row r="1818" spans="1:24">
      <c r="A1818" s="37"/>
      <c r="B1818" s="37"/>
      <c r="C1818" s="37"/>
      <c r="D1818" s="37"/>
      <c r="E1818" s="37"/>
      <c r="F1818" s="37"/>
      <c r="G1818" s="37"/>
      <c r="H1818" s="37"/>
      <c r="I1818" s="37"/>
      <c r="J1818" s="37"/>
      <c r="K1818" s="37"/>
      <c r="L1818" s="37"/>
      <c r="M1818" s="37"/>
      <c r="N1818" s="37"/>
      <c r="O1818" s="37"/>
      <c r="P1818" s="37"/>
      <c r="Q1818" s="37"/>
      <c r="R1818" s="37"/>
      <c r="S1818" s="37"/>
      <c r="T1818" s="37"/>
      <c r="U1818" s="37"/>
      <c r="V1818" s="37"/>
      <c r="W1818" s="37"/>
      <c r="X1818" s="37"/>
    </row>
    <row r="1819" spans="1:24">
      <c r="A1819" s="37"/>
      <c r="B1819" s="37"/>
      <c r="C1819" s="37"/>
      <c r="D1819" s="37"/>
      <c r="E1819" s="37"/>
      <c r="F1819" s="37"/>
      <c r="G1819" s="37"/>
      <c r="H1819" s="37"/>
      <c r="I1819" s="37"/>
      <c r="J1819" s="37"/>
      <c r="K1819" s="37"/>
      <c r="L1819" s="37"/>
      <c r="M1819" s="37"/>
      <c r="N1819" s="37"/>
      <c r="O1819" s="37"/>
      <c r="P1819" s="37"/>
      <c r="Q1819" s="37"/>
      <c r="R1819" s="37"/>
      <c r="S1819" s="37"/>
      <c r="T1819" s="37"/>
      <c r="U1819" s="37"/>
      <c r="V1819" s="37"/>
      <c r="W1819" s="37"/>
      <c r="X1819" s="37"/>
    </row>
    <row r="1820" spans="1:24">
      <c r="A1820" s="37"/>
      <c r="B1820" s="37"/>
      <c r="C1820" s="37"/>
      <c r="D1820" s="37"/>
      <c r="E1820" s="37"/>
      <c r="F1820" s="37"/>
      <c r="G1820" s="37"/>
      <c r="H1820" s="37"/>
      <c r="I1820" s="37"/>
      <c r="J1820" s="37"/>
      <c r="K1820" s="37"/>
      <c r="L1820" s="37"/>
      <c r="M1820" s="37"/>
      <c r="N1820" s="37"/>
      <c r="O1820" s="37"/>
      <c r="P1820" s="37"/>
      <c r="Q1820" s="37"/>
      <c r="R1820" s="37"/>
      <c r="S1820" s="37"/>
      <c r="T1820" s="37"/>
      <c r="U1820" s="37"/>
      <c r="V1820" s="37"/>
      <c r="W1820" s="37"/>
      <c r="X1820" s="37"/>
    </row>
    <row r="1821" spans="1:24">
      <c r="A1821" s="37"/>
      <c r="B1821" s="37"/>
      <c r="C1821" s="37"/>
      <c r="D1821" s="37"/>
      <c r="E1821" s="37"/>
      <c r="F1821" s="37"/>
      <c r="G1821" s="37"/>
      <c r="H1821" s="37"/>
      <c r="I1821" s="37"/>
      <c r="J1821" s="37"/>
      <c r="K1821" s="37"/>
      <c r="L1821" s="37"/>
      <c r="M1821" s="37"/>
      <c r="N1821" s="37"/>
      <c r="O1821" s="37"/>
      <c r="P1821" s="37"/>
      <c r="Q1821" s="37"/>
      <c r="R1821" s="37"/>
      <c r="S1821" s="37"/>
      <c r="T1821" s="37"/>
      <c r="U1821" s="37"/>
      <c r="V1821" s="37"/>
      <c r="W1821" s="37"/>
      <c r="X1821" s="37"/>
    </row>
    <row r="1822" spans="1:24">
      <c r="A1822" s="37"/>
      <c r="B1822" s="37"/>
      <c r="C1822" s="37"/>
      <c r="D1822" s="37"/>
      <c r="E1822" s="37"/>
      <c r="F1822" s="37"/>
      <c r="G1822" s="37"/>
      <c r="H1822" s="37"/>
      <c r="I1822" s="37"/>
      <c r="J1822" s="37"/>
      <c r="K1822" s="37"/>
      <c r="L1822" s="37"/>
      <c r="M1822" s="37"/>
      <c r="N1822" s="37"/>
      <c r="O1822" s="37"/>
      <c r="P1822" s="37"/>
      <c r="Q1822" s="37"/>
      <c r="R1822" s="37"/>
      <c r="S1822" s="37"/>
      <c r="T1822" s="37"/>
      <c r="U1822" s="37"/>
      <c r="V1822" s="37"/>
      <c r="W1822" s="37"/>
      <c r="X1822" s="37"/>
    </row>
    <row r="1823" spans="1:24">
      <c r="A1823" s="37"/>
      <c r="B1823" s="37"/>
      <c r="C1823" s="37"/>
      <c r="D1823" s="37"/>
      <c r="E1823" s="37"/>
      <c r="F1823" s="37"/>
      <c r="G1823" s="37"/>
      <c r="H1823" s="37"/>
      <c r="I1823" s="37"/>
      <c r="J1823" s="37"/>
      <c r="K1823" s="37"/>
      <c r="L1823" s="37"/>
      <c r="M1823" s="37"/>
      <c r="N1823" s="37"/>
      <c r="O1823" s="37"/>
      <c r="P1823" s="37"/>
      <c r="Q1823" s="37"/>
      <c r="R1823" s="37"/>
      <c r="S1823" s="37"/>
      <c r="T1823" s="37"/>
      <c r="U1823" s="37"/>
      <c r="V1823" s="37"/>
      <c r="W1823" s="37"/>
      <c r="X1823" s="37"/>
    </row>
    <row r="1824" spans="1:24">
      <c r="A1824" s="37"/>
      <c r="B1824" s="37"/>
      <c r="C1824" s="37"/>
      <c r="D1824" s="37"/>
      <c r="E1824" s="37"/>
      <c r="F1824" s="37"/>
      <c r="G1824" s="37"/>
      <c r="H1824" s="37"/>
      <c r="I1824" s="37"/>
      <c r="J1824" s="37"/>
      <c r="K1824" s="37"/>
      <c r="L1824" s="37"/>
      <c r="M1824" s="37"/>
      <c r="N1824" s="37"/>
      <c r="O1824" s="37"/>
      <c r="P1824" s="37"/>
      <c r="Q1824" s="37"/>
      <c r="R1824" s="37"/>
      <c r="S1824" s="37"/>
      <c r="T1824" s="37"/>
      <c r="U1824" s="37"/>
      <c r="V1824" s="37"/>
      <c r="W1824" s="37"/>
      <c r="X1824" s="37"/>
    </row>
    <row r="1825" spans="1:24">
      <c r="A1825" s="37"/>
      <c r="B1825" s="37"/>
      <c r="C1825" s="37"/>
      <c r="D1825" s="37"/>
      <c r="E1825" s="37"/>
      <c r="F1825" s="37"/>
      <c r="G1825" s="37"/>
      <c r="H1825" s="37"/>
      <c r="I1825" s="37"/>
      <c r="J1825" s="37"/>
      <c r="K1825" s="37"/>
      <c r="L1825" s="37"/>
      <c r="M1825" s="37"/>
      <c r="N1825" s="37"/>
      <c r="O1825" s="37"/>
      <c r="P1825" s="37"/>
      <c r="Q1825" s="37"/>
      <c r="R1825" s="37"/>
      <c r="S1825" s="37"/>
      <c r="T1825" s="37"/>
      <c r="U1825" s="37"/>
      <c r="V1825" s="37"/>
      <c r="W1825" s="37"/>
      <c r="X1825" s="37"/>
    </row>
    <row r="1826" spans="1:24">
      <c r="A1826" s="37"/>
      <c r="B1826" s="37"/>
      <c r="C1826" s="37"/>
      <c r="D1826" s="37"/>
      <c r="E1826" s="37"/>
      <c r="F1826" s="37"/>
      <c r="G1826" s="37"/>
      <c r="H1826" s="37"/>
      <c r="I1826" s="37"/>
      <c r="J1826" s="37"/>
      <c r="K1826" s="37"/>
      <c r="L1826" s="37"/>
      <c r="M1826" s="37"/>
      <c r="N1826" s="37"/>
      <c r="O1826" s="37"/>
      <c r="P1826" s="37"/>
      <c r="Q1826" s="37"/>
      <c r="R1826" s="37"/>
      <c r="S1826" s="37"/>
      <c r="T1826" s="37"/>
      <c r="U1826" s="37"/>
      <c r="V1826" s="37"/>
      <c r="W1826" s="37"/>
      <c r="X1826" s="37"/>
    </row>
    <row r="1827" spans="1:24">
      <c r="A1827" s="37"/>
      <c r="B1827" s="37"/>
      <c r="C1827" s="37"/>
      <c r="D1827" s="37"/>
      <c r="E1827" s="37"/>
      <c r="F1827" s="37"/>
      <c r="G1827" s="37"/>
      <c r="H1827" s="37"/>
      <c r="I1827" s="37"/>
      <c r="J1827" s="37"/>
      <c r="K1827" s="37"/>
      <c r="L1827" s="37"/>
      <c r="M1827" s="37"/>
      <c r="N1827" s="37"/>
      <c r="O1827" s="37"/>
      <c r="P1827" s="37"/>
      <c r="Q1827" s="37"/>
      <c r="R1827" s="37"/>
      <c r="S1827" s="37"/>
      <c r="T1827" s="37"/>
      <c r="U1827" s="37"/>
      <c r="V1827" s="37"/>
      <c r="W1827" s="37"/>
      <c r="X1827" s="37"/>
    </row>
    <row r="1828" spans="1:24">
      <c r="A1828" s="37"/>
      <c r="B1828" s="37"/>
      <c r="C1828" s="37"/>
      <c r="D1828" s="37"/>
      <c r="E1828" s="37"/>
      <c r="F1828" s="37"/>
      <c r="G1828" s="37"/>
      <c r="H1828" s="37"/>
      <c r="I1828" s="37"/>
      <c r="J1828" s="37"/>
      <c r="K1828" s="37"/>
      <c r="L1828" s="37"/>
      <c r="M1828" s="37"/>
      <c r="N1828" s="37"/>
      <c r="O1828" s="37"/>
      <c r="P1828" s="37"/>
      <c r="Q1828" s="37"/>
      <c r="R1828" s="37"/>
      <c r="S1828" s="37"/>
      <c r="T1828" s="37"/>
      <c r="U1828" s="37"/>
      <c r="V1828" s="37"/>
      <c r="W1828" s="37"/>
      <c r="X1828" s="37"/>
    </row>
    <row r="1829" spans="1:24">
      <c r="A1829" s="37"/>
      <c r="B1829" s="37"/>
      <c r="C1829" s="37"/>
      <c r="D1829" s="37"/>
      <c r="E1829" s="37"/>
      <c r="F1829" s="37"/>
      <c r="G1829" s="37"/>
      <c r="H1829" s="37"/>
      <c r="I1829" s="37"/>
      <c r="J1829" s="37"/>
      <c r="K1829" s="37"/>
      <c r="L1829" s="37"/>
      <c r="M1829" s="37"/>
      <c r="N1829" s="37"/>
      <c r="O1829" s="37"/>
      <c r="P1829" s="37"/>
      <c r="Q1829" s="37"/>
      <c r="R1829" s="37"/>
      <c r="S1829" s="37"/>
      <c r="T1829" s="37"/>
      <c r="U1829" s="37"/>
      <c r="V1829" s="37"/>
      <c r="W1829" s="37"/>
      <c r="X1829" s="37"/>
    </row>
    <row r="1830" spans="1:24">
      <c r="A1830" s="37"/>
      <c r="B1830" s="37"/>
      <c r="C1830" s="37"/>
      <c r="D1830" s="37"/>
      <c r="E1830" s="37"/>
      <c r="F1830" s="37"/>
      <c r="G1830" s="37"/>
      <c r="H1830" s="37"/>
      <c r="I1830" s="37"/>
      <c r="J1830" s="37"/>
      <c r="K1830" s="37"/>
      <c r="L1830" s="37"/>
      <c r="M1830" s="37"/>
      <c r="N1830" s="37"/>
      <c r="O1830" s="37"/>
      <c r="P1830" s="37"/>
      <c r="Q1830" s="37"/>
      <c r="R1830" s="37"/>
      <c r="S1830" s="37"/>
      <c r="T1830" s="37"/>
      <c r="U1830" s="37"/>
      <c r="V1830" s="37"/>
      <c r="W1830" s="37"/>
      <c r="X1830" s="37"/>
    </row>
    <row r="1831" spans="1:24">
      <c r="A1831" s="37"/>
      <c r="B1831" s="37"/>
      <c r="C1831" s="37"/>
      <c r="D1831" s="37"/>
      <c r="E1831" s="37"/>
      <c r="F1831" s="37"/>
      <c r="G1831" s="37"/>
      <c r="H1831" s="37"/>
      <c r="I1831" s="37"/>
      <c r="J1831" s="37"/>
      <c r="K1831" s="37"/>
      <c r="L1831" s="37"/>
      <c r="M1831" s="37"/>
      <c r="N1831" s="37"/>
      <c r="O1831" s="37"/>
      <c r="P1831" s="37"/>
      <c r="Q1831" s="37"/>
      <c r="R1831" s="37"/>
      <c r="S1831" s="37"/>
      <c r="T1831" s="37"/>
      <c r="U1831" s="37"/>
      <c r="V1831" s="37"/>
      <c r="W1831" s="37"/>
      <c r="X1831" s="37"/>
    </row>
    <row r="1832" spans="1:24">
      <c r="A1832" s="37"/>
      <c r="B1832" s="37"/>
      <c r="C1832" s="37"/>
      <c r="D1832" s="37"/>
      <c r="E1832" s="37"/>
      <c r="F1832" s="37"/>
      <c r="G1832" s="37"/>
      <c r="H1832" s="37"/>
      <c r="I1832" s="37"/>
      <c r="J1832" s="37"/>
      <c r="K1832" s="37"/>
      <c r="L1832" s="37"/>
      <c r="M1832" s="37"/>
      <c r="N1832" s="37"/>
      <c r="O1832" s="37"/>
      <c r="P1832" s="37"/>
      <c r="Q1832" s="37"/>
      <c r="R1832" s="37"/>
      <c r="S1832" s="37"/>
      <c r="T1832" s="37"/>
      <c r="U1832" s="37"/>
      <c r="V1832" s="37"/>
      <c r="W1832" s="37"/>
      <c r="X1832" s="37"/>
    </row>
    <row r="1833" spans="1:24">
      <c r="A1833" s="37"/>
      <c r="B1833" s="37"/>
      <c r="C1833" s="37"/>
      <c r="D1833" s="37"/>
      <c r="E1833" s="37"/>
      <c r="F1833" s="37"/>
      <c r="G1833" s="37"/>
      <c r="H1833" s="37"/>
      <c r="I1833" s="37"/>
      <c r="J1833" s="37"/>
      <c r="K1833" s="37"/>
      <c r="L1833" s="37"/>
      <c r="M1833" s="37"/>
      <c r="N1833" s="37"/>
      <c r="O1833" s="37"/>
      <c r="P1833" s="37"/>
      <c r="Q1833" s="37"/>
      <c r="R1833" s="37"/>
      <c r="S1833" s="37"/>
      <c r="T1833" s="37"/>
      <c r="U1833" s="37"/>
      <c r="V1833" s="37"/>
      <c r="W1833" s="37"/>
      <c r="X1833" s="37"/>
    </row>
    <row r="1834" spans="1:24">
      <c r="A1834" s="37"/>
      <c r="B1834" s="37"/>
      <c r="C1834" s="37"/>
      <c r="D1834" s="37"/>
      <c r="E1834" s="37"/>
      <c r="F1834" s="37"/>
      <c r="G1834" s="37"/>
      <c r="H1834" s="37"/>
      <c r="I1834" s="37"/>
      <c r="J1834" s="37"/>
      <c r="K1834" s="37"/>
      <c r="L1834" s="37"/>
      <c r="M1834" s="37"/>
      <c r="N1834" s="37"/>
      <c r="O1834" s="37"/>
      <c r="P1834" s="37"/>
      <c r="Q1834" s="37"/>
      <c r="R1834" s="37"/>
      <c r="S1834" s="37"/>
      <c r="T1834" s="37"/>
      <c r="U1834" s="37"/>
      <c r="V1834" s="37"/>
      <c r="W1834" s="37"/>
      <c r="X1834" s="37"/>
    </row>
    <row r="1835" spans="1:24">
      <c r="A1835" s="37"/>
      <c r="B1835" s="37"/>
      <c r="C1835" s="37"/>
      <c r="D1835" s="37"/>
      <c r="E1835" s="37"/>
      <c r="F1835" s="37"/>
      <c r="G1835" s="37"/>
      <c r="H1835" s="37"/>
      <c r="I1835" s="37"/>
      <c r="J1835" s="37"/>
      <c r="K1835" s="37"/>
      <c r="L1835" s="37"/>
      <c r="M1835" s="37"/>
      <c r="N1835" s="37"/>
      <c r="O1835" s="37"/>
      <c r="P1835" s="37"/>
      <c r="Q1835" s="37"/>
      <c r="R1835" s="37"/>
      <c r="S1835" s="37"/>
      <c r="T1835" s="37"/>
      <c r="U1835" s="37"/>
      <c r="V1835" s="37"/>
      <c r="W1835" s="37"/>
      <c r="X1835" s="37"/>
    </row>
    <row r="1836" spans="1:24">
      <c r="A1836" s="37"/>
      <c r="B1836" s="37"/>
      <c r="C1836" s="37"/>
      <c r="D1836" s="37"/>
      <c r="E1836" s="37"/>
      <c r="F1836" s="37"/>
      <c r="G1836" s="37"/>
      <c r="H1836" s="37"/>
      <c r="I1836" s="37"/>
      <c r="J1836" s="37"/>
      <c r="K1836" s="37"/>
      <c r="L1836" s="37"/>
      <c r="M1836" s="37"/>
      <c r="N1836" s="37"/>
      <c r="O1836" s="37"/>
      <c r="P1836" s="37"/>
      <c r="Q1836" s="37"/>
      <c r="R1836" s="37"/>
      <c r="S1836" s="37"/>
      <c r="T1836" s="37"/>
      <c r="U1836" s="37"/>
      <c r="V1836" s="37"/>
      <c r="W1836" s="37"/>
      <c r="X1836" s="37"/>
    </row>
    <row r="1837" spans="1:24">
      <c r="A1837" s="37"/>
      <c r="B1837" s="37"/>
      <c r="C1837" s="37"/>
      <c r="D1837" s="37"/>
      <c r="E1837" s="37"/>
      <c r="F1837" s="37"/>
      <c r="G1837" s="37"/>
      <c r="H1837" s="37"/>
      <c r="I1837" s="37"/>
      <c r="J1837" s="37"/>
      <c r="K1837" s="37"/>
      <c r="L1837" s="37"/>
      <c r="M1837" s="37"/>
      <c r="N1837" s="37"/>
      <c r="O1837" s="37"/>
      <c r="P1837" s="37"/>
      <c r="Q1837" s="37"/>
      <c r="R1837" s="37"/>
      <c r="S1837" s="37"/>
      <c r="T1837" s="37"/>
      <c r="U1837" s="37"/>
      <c r="V1837" s="37"/>
      <c r="W1837" s="37"/>
      <c r="X1837" s="37"/>
    </row>
    <row r="1838" spans="1:24">
      <c r="A1838" s="37"/>
      <c r="B1838" s="37"/>
      <c r="C1838" s="37"/>
      <c r="D1838" s="37"/>
      <c r="E1838" s="37"/>
      <c r="F1838" s="37"/>
      <c r="G1838" s="37"/>
      <c r="H1838" s="37"/>
      <c r="I1838" s="37"/>
      <c r="J1838" s="37"/>
      <c r="K1838" s="37"/>
      <c r="L1838" s="37"/>
      <c r="M1838" s="37"/>
      <c r="N1838" s="37"/>
      <c r="O1838" s="37"/>
      <c r="P1838" s="37"/>
      <c r="Q1838" s="37"/>
      <c r="R1838" s="37"/>
      <c r="S1838" s="37"/>
      <c r="T1838" s="37"/>
      <c r="U1838" s="37"/>
      <c r="V1838" s="37"/>
      <c r="W1838" s="37"/>
      <c r="X1838" s="37"/>
    </row>
    <row r="1839" spans="1:24">
      <c r="A1839" s="37"/>
      <c r="B1839" s="37"/>
      <c r="C1839" s="37"/>
      <c r="D1839" s="37"/>
      <c r="E1839" s="37"/>
      <c r="F1839" s="37"/>
      <c r="G1839" s="37"/>
      <c r="H1839" s="37"/>
      <c r="I1839" s="37"/>
      <c r="J1839" s="37"/>
      <c r="K1839" s="37"/>
      <c r="L1839" s="37"/>
      <c r="M1839" s="37"/>
      <c r="N1839" s="37"/>
      <c r="O1839" s="37"/>
      <c r="P1839" s="37"/>
      <c r="Q1839" s="37"/>
      <c r="R1839" s="37"/>
      <c r="S1839" s="37"/>
      <c r="T1839" s="37"/>
      <c r="U1839" s="37"/>
      <c r="V1839" s="37"/>
      <c r="W1839" s="37"/>
      <c r="X1839" s="37"/>
    </row>
    <row r="1840" spans="1:24">
      <c r="A1840" s="37"/>
      <c r="B1840" s="37"/>
      <c r="C1840" s="37"/>
      <c r="D1840" s="37"/>
      <c r="E1840" s="37"/>
      <c r="F1840" s="37"/>
      <c r="G1840" s="37"/>
      <c r="H1840" s="37"/>
      <c r="I1840" s="37"/>
      <c r="J1840" s="37"/>
      <c r="K1840" s="37"/>
      <c r="L1840" s="37"/>
      <c r="M1840" s="37"/>
      <c r="N1840" s="37"/>
      <c r="O1840" s="37"/>
      <c r="P1840" s="37"/>
      <c r="Q1840" s="37"/>
      <c r="R1840" s="37"/>
      <c r="S1840" s="37"/>
      <c r="T1840" s="37"/>
      <c r="U1840" s="37"/>
      <c r="V1840" s="37"/>
      <c r="W1840" s="37"/>
      <c r="X1840" s="37"/>
    </row>
    <row r="1841" spans="1:24">
      <c r="A1841" s="37"/>
      <c r="B1841" s="37"/>
      <c r="C1841" s="37"/>
      <c r="D1841" s="37"/>
      <c r="E1841" s="37"/>
      <c r="F1841" s="37"/>
      <c r="G1841" s="37"/>
      <c r="H1841" s="37"/>
      <c r="I1841" s="37"/>
      <c r="J1841" s="37"/>
      <c r="K1841" s="37"/>
      <c r="L1841" s="37"/>
      <c r="M1841" s="37"/>
      <c r="N1841" s="37"/>
      <c r="O1841" s="37"/>
      <c r="P1841" s="37"/>
      <c r="Q1841" s="37"/>
      <c r="R1841" s="37"/>
      <c r="S1841" s="37"/>
      <c r="T1841" s="37"/>
      <c r="U1841" s="37"/>
      <c r="V1841" s="37"/>
      <c r="W1841" s="37"/>
      <c r="X1841" s="37"/>
    </row>
    <row r="1842" spans="1:24">
      <c r="A1842" s="37"/>
      <c r="B1842" s="37"/>
      <c r="C1842" s="37"/>
      <c r="D1842" s="37"/>
      <c r="E1842" s="37"/>
      <c r="F1842" s="37"/>
      <c r="G1842" s="37"/>
      <c r="H1842" s="37"/>
      <c r="I1842" s="37"/>
      <c r="J1842" s="37"/>
      <c r="K1842" s="37"/>
      <c r="L1842" s="37"/>
      <c r="M1842" s="37"/>
      <c r="N1842" s="37"/>
      <c r="O1842" s="37"/>
      <c r="P1842" s="37"/>
      <c r="Q1842" s="37"/>
      <c r="R1842" s="37"/>
      <c r="S1842" s="37"/>
      <c r="T1842" s="37"/>
      <c r="U1842" s="37"/>
      <c r="V1842" s="37"/>
      <c r="W1842" s="37"/>
      <c r="X1842" s="37"/>
    </row>
    <row r="1843" spans="1:24">
      <c r="A1843" s="37"/>
      <c r="B1843" s="37"/>
      <c r="C1843" s="37"/>
      <c r="D1843" s="37"/>
      <c r="E1843" s="37"/>
      <c r="F1843" s="37"/>
      <c r="G1843" s="37"/>
      <c r="H1843" s="37"/>
      <c r="I1843" s="37"/>
      <c r="J1843" s="37"/>
      <c r="K1843" s="37"/>
      <c r="L1843" s="37"/>
      <c r="M1843" s="37"/>
      <c r="N1843" s="37"/>
      <c r="O1843" s="37"/>
      <c r="P1843" s="37"/>
      <c r="Q1843" s="37"/>
      <c r="R1843" s="37"/>
      <c r="S1843" s="37"/>
      <c r="T1843" s="37"/>
      <c r="U1843" s="37"/>
      <c r="V1843" s="37"/>
      <c r="W1843" s="37"/>
      <c r="X1843" s="37"/>
    </row>
    <row r="1844" spans="1:24">
      <c r="A1844" s="37"/>
      <c r="B1844" s="37"/>
      <c r="C1844" s="37"/>
      <c r="D1844" s="37"/>
      <c r="E1844" s="37"/>
      <c r="F1844" s="37"/>
      <c r="G1844" s="37"/>
      <c r="H1844" s="37"/>
      <c r="I1844" s="37"/>
      <c r="J1844" s="37"/>
      <c r="K1844" s="37"/>
      <c r="L1844" s="37"/>
      <c r="M1844" s="37"/>
      <c r="N1844" s="37"/>
      <c r="O1844" s="37"/>
      <c r="P1844" s="37"/>
      <c r="Q1844" s="37"/>
      <c r="R1844" s="37"/>
      <c r="S1844" s="37"/>
      <c r="T1844" s="37"/>
      <c r="U1844" s="37"/>
      <c r="V1844" s="37"/>
      <c r="W1844" s="37"/>
      <c r="X1844" s="37"/>
    </row>
    <row r="1845" spans="1:24">
      <c r="A1845" s="37"/>
      <c r="B1845" s="37"/>
      <c r="C1845" s="37"/>
      <c r="D1845" s="37"/>
      <c r="E1845" s="37"/>
      <c r="F1845" s="37"/>
      <c r="G1845" s="37"/>
      <c r="H1845" s="37"/>
      <c r="I1845" s="37"/>
      <c r="J1845" s="37"/>
      <c r="K1845" s="37"/>
      <c r="L1845" s="37"/>
      <c r="M1845" s="37"/>
      <c r="N1845" s="37"/>
      <c r="O1845" s="37"/>
      <c r="P1845" s="37"/>
      <c r="Q1845" s="37"/>
      <c r="R1845" s="37"/>
      <c r="S1845" s="37"/>
      <c r="T1845" s="37"/>
      <c r="U1845" s="37"/>
      <c r="V1845" s="37"/>
      <c r="W1845" s="37"/>
      <c r="X1845" s="37"/>
    </row>
    <row r="1846" spans="1:24">
      <c r="A1846" s="37"/>
      <c r="B1846" s="37"/>
      <c r="C1846" s="37"/>
      <c r="D1846" s="37"/>
      <c r="E1846" s="37"/>
      <c r="F1846" s="37"/>
      <c r="G1846" s="37"/>
      <c r="H1846" s="37"/>
      <c r="I1846" s="37"/>
      <c r="J1846" s="37"/>
      <c r="K1846" s="37"/>
      <c r="L1846" s="37"/>
      <c r="M1846" s="37"/>
      <c r="N1846" s="37"/>
      <c r="O1846" s="37"/>
      <c r="P1846" s="37"/>
      <c r="Q1846" s="37"/>
      <c r="R1846" s="37"/>
      <c r="S1846" s="37"/>
      <c r="T1846" s="37"/>
      <c r="U1846" s="37"/>
      <c r="V1846" s="37"/>
      <c r="W1846" s="37"/>
      <c r="X1846" s="37"/>
    </row>
    <row r="1847" spans="1:24">
      <c r="A1847" s="37"/>
      <c r="B1847" s="37"/>
      <c r="C1847" s="37"/>
      <c r="D1847" s="37"/>
      <c r="E1847" s="37"/>
      <c r="F1847" s="37"/>
      <c r="G1847" s="37"/>
      <c r="H1847" s="37"/>
      <c r="I1847" s="37"/>
      <c r="J1847" s="37"/>
      <c r="K1847" s="37"/>
      <c r="L1847" s="37"/>
      <c r="M1847" s="37"/>
      <c r="N1847" s="37"/>
      <c r="O1847" s="37"/>
      <c r="P1847" s="37"/>
      <c r="Q1847" s="37"/>
      <c r="R1847" s="37"/>
      <c r="S1847" s="37"/>
      <c r="T1847" s="37"/>
      <c r="U1847" s="37"/>
      <c r="V1847" s="37"/>
      <c r="W1847" s="37"/>
      <c r="X1847" s="37"/>
    </row>
    <row r="1848" spans="1:24">
      <c r="A1848" s="37"/>
      <c r="B1848" s="37"/>
      <c r="C1848" s="37"/>
      <c r="D1848" s="37"/>
      <c r="E1848" s="37"/>
      <c r="F1848" s="37"/>
      <c r="G1848" s="37"/>
      <c r="H1848" s="37"/>
      <c r="I1848" s="37"/>
      <c r="J1848" s="37"/>
      <c r="K1848" s="37"/>
      <c r="L1848" s="37"/>
      <c r="M1848" s="37"/>
      <c r="N1848" s="37"/>
      <c r="O1848" s="37"/>
      <c r="P1848" s="37"/>
      <c r="Q1848" s="37"/>
      <c r="R1848" s="37"/>
      <c r="S1848" s="37"/>
      <c r="T1848" s="37"/>
      <c r="U1848" s="37"/>
      <c r="V1848" s="37"/>
      <c r="W1848" s="37"/>
      <c r="X1848" s="37"/>
    </row>
    <row r="1849" spans="1:24">
      <c r="A1849" s="37"/>
      <c r="B1849" s="37"/>
      <c r="C1849" s="37"/>
      <c r="D1849" s="37"/>
      <c r="E1849" s="37"/>
      <c r="F1849" s="37"/>
      <c r="G1849" s="37"/>
      <c r="H1849" s="37"/>
      <c r="I1849" s="37"/>
      <c r="J1849" s="37"/>
      <c r="K1849" s="37"/>
      <c r="L1849" s="37"/>
      <c r="M1849" s="37"/>
      <c r="N1849" s="37"/>
      <c r="O1849" s="37"/>
      <c r="P1849" s="37"/>
      <c r="Q1849" s="37"/>
      <c r="R1849" s="37"/>
      <c r="S1849" s="37"/>
      <c r="T1849" s="37"/>
      <c r="U1849" s="37"/>
      <c r="V1849" s="37"/>
      <c r="W1849" s="37"/>
      <c r="X1849" s="37"/>
    </row>
    <row r="1850" spans="1:24">
      <c r="A1850" s="37"/>
      <c r="B1850" s="37"/>
      <c r="C1850" s="37"/>
      <c r="D1850" s="37"/>
      <c r="E1850" s="37"/>
      <c r="F1850" s="37"/>
      <c r="G1850" s="37"/>
      <c r="H1850" s="37"/>
      <c r="I1850" s="37"/>
      <c r="J1850" s="37"/>
      <c r="K1850" s="37"/>
      <c r="L1850" s="37"/>
      <c r="M1850" s="37"/>
      <c r="N1850" s="37"/>
      <c r="O1850" s="37"/>
      <c r="P1850" s="37"/>
      <c r="Q1850" s="37"/>
      <c r="R1850" s="37"/>
      <c r="S1850" s="37"/>
      <c r="T1850" s="37"/>
      <c r="U1850" s="37"/>
      <c r="V1850" s="37"/>
      <c r="W1850" s="37"/>
      <c r="X1850" s="37"/>
    </row>
    <row r="1851" spans="1:24">
      <c r="A1851" s="37"/>
      <c r="B1851" s="37"/>
      <c r="C1851" s="37"/>
      <c r="D1851" s="37"/>
      <c r="E1851" s="37"/>
      <c r="F1851" s="37"/>
      <c r="G1851" s="37"/>
      <c r="H1851" s="37"/>
      <c r="I1851" s="37"/>
      <c r="J1851" s="37"/>
      <c r="K1851" s="37"/>
      <c r="L1851" s="37"/>
      <c r="M1851" s="37"/>
      <c r="N1851" s="37"/>
      <c r="O1851" s="37"/>
      <c r="P1851" s="37"/>
      <c r="Q1851" s="37"/>
      <c r="R1851" s="37"/>
      <c r="S1851" s="37"/>
      <c r="T1851" s="37"/>
      <c r="U1851" s="37"/>
      <c r="V1851" s="37"/>
      <c r="W1851" s="37"/>
      <c r="X1851" s="37"/>
    </row>
    <row r="1852" spans="1:24">
      <c r="A1852" s="37"/>
      <c r="B1852" s="37"/>
      <c r="C1852" s="37"/>
      <c r="D1852" s="37"/>
      <c r="E1852" s="37"/>
      <c r="F1852" s="37"/>
      <c r="G1852" s="37"/>
      <c r="H1852" s="37"/>
      <c r="I1852" s="37"/>
      <c r="J1852" s="37"/>
      <c r="K1852" s="37"/>
      <c r="L1852" s="37"/>
      <c r="M1852" s="37"/>
      <c r="N1852" s="37"/>
      <c r="O1852" s="37"/>
      <c r="P1852" s="37"/>
      <c r="Q1852" s="37"/>
      <c r="R1852" s="37"/>
      <c r="S1852" s="37"/>
      <c r="T1852" s="37"/>
      <c r="U1852" s="37"/>
      <c r="V1852" s="37"/>
      <c r="W1852" s="37"/>
      <c r="X1852" s="37"/>
    </row>
    <row r="1853" spans="1:24">
      <c r="A1853" s="37"/>
      <c r="B1853" s="37"/>
      <c r="C1853" s="37"/>
      <c r="D1853" s="37"/>
      <c r="E1853" s="37"/>
      <c r="F1853" s="37"/>
      <c r="G1853" s="37"/>
      <c r="H1853" s="37"/>
      <c r="I1853" s="37"/>
      <c r="J1853" s="37"/>
      <c r="K1853" s="37"/>
      <c r="L1853" s="37"/>
      <c r="M1853" s="37"/>
      <c r="N1853" s="37"/>
      <c r="O1853" s="37"/>
      <c r="P1853" s="37"/>
      <c r="Q1853" s="37"/>
      <c r="R1853" s="37"/>
      <c r="S1853" s="37"/>
      <c r="T1853" s="37"/>
      <c r="U1853" s="37"/>
      <c r="V1853" s="37"/>
      <c r="W1853" s="37"/>
      <c r="X1853" s="37"/>
    </row>
    <row r="1854" spans="1:24">
      <c r="A1854" s="37"/>
      <c r="B1854" s="37"/>
      <c r="C1854" s="37"/>
      <c r="D1854" s="37"/>
      <c r="E1854" s="37"/>
      <c r="F1854" s="37"/>
      <c r="G1854" s="37"/>
      <c r="H1854" s="37"/>
      <c r="I1854" s="37"/>
      <c r="J1854" s="37"/>
      <c r="K1854" s="37"/>
      <c r="L1854" s="37"/>
      <c r="M1854" s="37"/>
      <c r="N1854" s="37"/>
      <c r="O1854" s="37"/>
      <c r="P1854" s="37"/>
      <c r="Q1854" s="37"/>
      <c r="R1854" s="37"/>
      <c r="S1854" s="37"/>
      <c r="T1854" s="37"/>
      <c r="U1854" s="37"/>
      <c r="V1854" s="37"/>
      <c r="W1854" s="37"/>
      <c r="X1854" s="37"/>
    </row>
    <row r="1855" spans="1:24">
      <c r="A1855" s="37"/>
      <c r="B1855" s="37"/>
      <c r="C1855" s="37"/>
      <c r="D1855" s="37"/>
      <c r="E1855" s="37"/>
      <c r="F1855" s="37"/>
      <c r="G1855" s="37"/>
      <c r="H1855" s="37"/>
      <c r="I1855" s="37"/>
      <c r="J1855" s="37"/>
      <c r="K1855" s="37"/>
      <c r="L1855" s="37"/>
      <c r="M1855" s="37"/>
      <c r="N1855" s="37"/>
      <c r="O1855" s="37"/>
      <c r="P1855" s="37"/>
      <c r="Q1855" s="37"/>
      <c r="R1855" s="37"/>
      <c r="S1855" s="37"/>
      <c r="T1855" s="37"/>
      <c r="U1855" s="37"/>
      <c r="V1855" s="37"/>
      <c r="W1855" s="37"/>
      <c r="X1855" s="37"/>
    </row>
    <row r="1856" spans="1:24">
      <c r="A1856" s="37"/>
      <c r="B1856" s="37"/>
      <c r="C1856" s="37"/>
      <c r="D1856" s="37"/>
      <c r="E1856" s="37"/>
      <c r="F1856" s="37"/>
      <c r="G1856" s="37"/>
      <c r="H1856" s="37"/>
      <c r="I1856" s="37"/>
      <c r="J1856" s="37"/>
      <c r="K1856" s="37"/>
      <c r="L1856" s="37"/>
      <c r="M1856" s="37"/>
      <c r="N1856" s="37"/>
      <c r="O1856" s="37"/>
      <c r="P1856" s="37"/>
      <c r="Q1856" s="37"/>
      <c r="R1856" s="37"/>
      <c r="S1856" s="37"/>
      <c r="T1856" s="37"/>
      <c r="U1856" s="37"/>
      <c r="V1856" s="37"/>
      <c r="W1856" s="37"/>
      <c r="X1856" s="37"/>
    </row>
    <row r="1857" spans="1:24">
      <c r="A1857" s="37"/>
      <c r="B1857" s="37"/>
      <c r="C1857" s="37"/>
      <c r="D1857" s="37"/>
      <c r="E1857" s="37"/>
      <c r="F1857" s="37"/>
      <c r="G1857" s="37"/>
      <c r="H1857" s="37"/>
      <c r="I1857" s="37"/>
      <c r="J1857" s="37"/>
      <c r="K1857" s="37"/>
      <c r="L1857" s="37"/>
      <c r="M1857" s="37"/>
      <c r="N1857" s="37"/>
      <c r="O1857" s="37"/>
      <c r="P1857" s="37"/>
      <c r="Q1857" s="37"/>
      <c r="R1857" s="37"/>
      <c r="S1857" s="37"/>
      <c r="T1857" s="37"/>
      <c r="U1857" s="37"/>
      <c r="V1857" s="37"/>
      <c r="W1857" s="37"/>
      <c r="X1857" s="37"/>
    </row>
    <row r="1858" spans="1:24">
      <c r="A1858" s="37"/>
      <c r="B1858" s="37"/>
      <c r="C1858" s="37"/>
      <c r="D1858" s="37"/>
      <c r="E1858" s="37"/>
      <c r="F1858" s="37"/>
      <c r="G1858" s="37"/>
      <c r="H1858" s="37"/>
      <c r="I1858" s="37"/>
      <c r="J1858" s="37"/>
      <c r="K1858" s="37"/>
      <c r="L1858" s="37"/>
      <c r="M1858" s="37"/>
      <c r="N1858" s="37"/>
      <c r="O1858" s="37"/>
      <c r="P1858" s="37"/>
      <c r="Q1858" s="37"/>
      <c r="R1858" s="37"/>
      <c r="S1858" s="37"/>
      <c r="T1858" s="37"/>
      <c r="U1858" s="37"/>
      <c r="V1858" s="37"/>
      <c r="W1858" s="37"/>
      <c r="X1858" s="37"/>
    </row>
    <row r="1859" spans="1:24">
      <c r="A1859" s="37"/>
      <c r="B1859" s="37"/>
      <c r="C1859" s="37"/>
      <c r="D1859" s="37"/>
      <c r="E1859" s="37"/>
      <c r="F1859" s="37"/>
      <c r="G1859" s="37"/>
      <c r="H1859" s="37"/>
      <c r="I1859" s="37"/>
      <c r="J1859" s="37"/>
      <c r="K1859" s="37"/>
      <c r="L1859" s="37"/>
      <c r="M1859" s="37"/>
      <c r="N1859" s="37"/>
      <c r="O1859" s="37"/>
      <c r="P1859" s="37"/>
      <c r="Q1859" s="37"/>
      <c r="R1859" s="37"/>
      <c r="S1859" s="37"/>
      <c r="T1859" s="37"/>
      <c r="U1859" s="37"/>
      <c r="V1859" s="37"/>
      <c r="W1859" s="37"/>
      <c r="X1859" s="37"/>
    </row>
    <row r="1860" spans="1:24">
      <c r="A1860" s="37"/>
      <c r="B1860" s="37"/>
      <c r="C1860" s="37"/>
      <c r="D1860" s="37"/>
      <c r="E1860" s="37"/>
      <c r="F1860" s="37"/>
      <c r="G1860" s="37"/>
      <c r="H1860" s="37"/>
      <c r="I1860" s="37"/>
      <c r="J1860" s="37"/>
      <c r="K1860" s="37"/>
      <c r="L1860" s="37"/>
      <c r="M1860" s="37"/>
      <c r="N1860" s="37"/>
      <c r="O1860" s="37"/>
      <c r="P1860" s="37"/>
      <c r="Q1860" s="37"/>
      <c r="R1860" s="37"/>
      <c r="S1860" s="37"/>
      <c r="T1860" s="37"/>
      <c r="U1860" s="37"/>
      <c r="V1860" s="37"/>
      <c r="W1860" s="37"/>
      <c r="X1860" s="37"/>
    </row>
    <row r="1861" spans="1:24">
      <c r="A1861" s="37"/>
      <c r="B1861" s="37"/>
      <c r="C1861" s="37"/>
      <c r="D1861" s="37"/>
      <c r="E1861" s="37"/>
      <c r="F1861" s="37"/>
      <c r="G1861" s="37"/>
      <c r="H1861" s="37"/>
      <c r="I1861" s="37"/>
      <c r="J1861" s="37"/>
      <c r="K1861" s="37"/>
      <c r="L1861" s="37"/>
      <c r="M1861" s="37"/>
      <c r="N1861" s="37"/>
      <c r="O1861" s="37"/>
      <c r="P1861" s="37"/>
      <c r="Q1861" s="37"/>
      <c r="R1861" s="37"/>
      <c r="S1861" s="37"/>
      <c r="T1861" s="37"/>
      <c r="U1861" s="37"/>
      <c r="V1861" s="37"/>
      <c r="W1861" s="37"/>
      <c r="X1861" s="37"/>
    </row>
    <row r="1862" spans="1:24">
      <c r="A1862" s="37"/>
      <c r="B1862" s="37"/>
      <c r="C1862" s="37"/>
      <c r="D1862" s="37"/>
      <c r="E1862" s="37"/>
      <c r="F1862" s="37"/>
      <c r="G1862" s="37"/>
      <c r="H1862" s="37"/>
      <c r="I1862" s="37"/>
      <c r="J1862" s="37"/>
      <c r="K1862" s="37"/>
      <c r="L1862" s="37"/>
      <c r="M1862" s="37"/>
      <c r="N1862" s="37"/>
      <c r="O1862" s="37"/>
      <c r="P1862" s="37"/>
      <c r="Q1862" s="37"/>
      <c r="R1862" s="37"/>
      <c r="S1862" s="37"/>
      <c r="T1862" s="37"/>
      <c r="U1862" s="37"/>
      <c r="V1862" s="37"/>
      <c r="W1862" s="37"/>
      <c r="X1862" s="37"/>
    </row>
    <row r="1863" spans="1:24">
      <c r="A1863" s="37"/>
      <c r="B1863" s="37"/>
      <c r="C1863" s="37"/>
      <c r="D1863" s="37"/>
      <c r="E1863" s="37"/>
      <c r="F1863" s="37"/>
      <c r="G1863" s="37"/>
      <c r="H1863" s="37"/>
      <c r="I1863" s="37"/>
      <c r="J1863" s="37"/>
      <c r="K1863" s="37"/>
      <c r="L1863" s="37"/>
      <c r="M1863" s="37"/>
      <c r="N1863" s="37"/>
      <c r="O1863" s="37"/>
      <c r="P1863" s="37"/>
      <c r="Q1863" s="37"/>
      <c r="R1863" s="37"/>
      <c r="S1863" s="37"/>
      <c r="T1863" s="37"/>
      <c r="U1863" s="37"/>
      <c r="V1863" s="37"/>
      <c r="W1863" s="37"/>
      <c r="X1863" s="37"/>
    </row>
    <row r="1864" spans="1:24">
      <c r="A1864" s="37"/>
      <c r="B1864" s="37"/>
      <c r="C1864" s="37"/>
      <c r="D1864" s="37"/>
      <c r="E1864" s="37"/>
      <c r="F1864" s="37"/>
      <c r="G1864" s="37"/>
      <c r="H1864" s="37"/>
      <c r="I1864" s="37"/>
      <c r="J1864" s="37"/>
      <c r="K1864" s="37"/>
      <c r="L1864" s="37"/>
      <c r="M1864" s="37"/>
      <c r="N1864" s="37"/>
      <c r="O1864" s="37"/>
      <c r="P1864" s="37"/>
      <c r="Q1864" s="37"/>
      <c r="R1864" s="37"/>
      <c r="S1864" s="37"/>
      <c r="T1864" s="37"/>
      <c r="U1864" s="37"/>
      <c r="V1864" s="37"/>
      <c r="W1864" s="37"/>
      <c r="X1864" s="37"/>
    </row>
    <row r="1865" spans="1:24">
      <c r="A1865" s="37"/>
      <c r="B1865" s="37"/>
      <c r="C1865" s="37"/>
      <c r="D1865" s="37"/>
      <c r="E1865" s="37"/>
      <c r="F1865" s="37"/>
      <c r="G1865" s="37"/>
      <c r="H1865" s="37"/>
      <c r="I1865" s="37"/>
      <c r="J1865" s="37"/>
      <c r="K1865" s="37"/>
      <c r="L1865" s="37"/>
      <c r="M1865" s="37"/>
      <c r="N1865" s="37"/>
      <c r="O1865" s="37"/>
      <c r="P1865" s="37"/>
      <c r="Q1865" s="37"/>
      <c r="R1865" s="37"/>
      <c r="S1865" s="37"/>
      <c r="T1865" s="37"/>
      <c r="U1865" s="37"/>
      <c r="V1865" s="37"/>
      <c r="W1865" s="37"/>
      <c r="X1865" s="37"/>
    </row>
    <row r="1866" spans="1:24">
      <c r="A1866" s="37"/>
      <c r="B1866" s="37"/>
      <c r="C1866" s="37"/>
      <c r="D1866" s="37"/>
      <c r="E1866" s="37"/>
      <c r="F1866" s="37"/>
      <c r="G1866" s="37"/>
      <c r="H1866" s="37"/>
      <c r="I1866" s="37"/>
      <c r="J1866" s="37"/>
      <c r="K1866" s="37"/>
      <c r="L1866" s="37"/>
      <c r="M1866" s="37"/>
      <c r="N1866" s="37"/>
      <c r="O1866" s="37"/>
      <c r="P1866" s="37"/>
      <c r="Q1866" s="37"/>
      <c r="R1866" s="37"/>
      <c r="S1866" s="37"/>
      <c r="T1866" s="37"/>
      <c r="U1866" s="37"/>
      <c r="V1866" s="37"/>
      <c r="W1866" s="37"/>
      <c r="X1866" s="37"/>
    </row>
    <row r="1867" spans="1:24">
      <c r="A1867" s="37"/>
      <c r="B1867" s="37"/>
      <c r="C1867" s="37"/>
      <c r="D1867" s="37"/>
      <c r="E1867" s="37"/>
      <c r="F1867" s="37"/>
      <c r="G1867" s="37"/>
      <c r="H1867" s="37"/>
      <c r="I1867" s="37"/>
      <c r="J1867" s="37"/>
      <c r="K1867" s="37"/>
      <c r="L1867" s="37"/>
      <c r="M1867" s="37"/>
      <c r="N1867" s="37"/>
      <c r="O1867" s="37"/>
      <c r="P1867" s="37"/>
      <c r="Q1867" s="37"/>
      <c r="R1867" s="37"/>
      <c r="S1867" s="37"/>
      <c r="T1867" s="37"/>
      <c r="U1867" s="37"/>
      <c r="V1867" s="37"/>
      <c r="W1867" s="37"/>
      <c r="X1867" s="37"/>
    </row>
    <row r="1868" spans="1:24">
      <c r="A1868" s="37"/>
      <c r="B1868" s="37"/>
      <c r="C1868" s="37"/>
      <c r="D1868" s="37"/>
      <c r="E1868" s="37"/>
      <c r="F1868" s="37"/>
      <c r="G1868" s="37"/>
      <c r="H1868" s="37"/>
      <c r="I1868" s="37"/>
      <c r="J1868" s="37"/>
      <c r="K1868" s="37"/>
      <c r="L1868" s="37"/>
      <c r="M1868" s="37"/>
      <c r="N1868" s="37"/>
      <c r="O1868" s="37"/>
      <c r="P1868" s="37"/>
      <c r="Q1868" s="37"/>
      <c r="R1868" s="37"/>
      <c r="S1868" s="37"/>
      <c r="T1868" s="37"/>
      <c r="U1868" s="37"/>
      <c r="V1868" s="37"/>
      <c r="W1868" s="37"/>
      <c r="X1868" s="37"/>
    </row>
    <row r="1869" spans="1:24">
      <c r="A1869" s="37"/>
      <c r="B1869" s="37"/>
      <c r="C1869" s="37"/>
      <c r="D1869" s="37"/>
      <c r="E1869" s="37"/>
      <c r="F1869" s="37"/>
      <c r="G1869" s="37"/>
      <c r="H1869" s="37"/>
      <c r="I1869" s="37"/>
      <c r="J1869" s="37"/>
      <c r="K1869" s="37"/>
      <c r="L1869" s="37"/>
      <c r="M1869" s="37"/>
      <c r="N1869" s="37"/>
      <c r="O1869" s="37"/>
      <c r="P1869" s="37"/>
      <c r="Q1869" s="37"/>
      <c r="R1869" s="37"/>
      <c r="S1869" s="37"/>
      <c r="T1869" s="37"/>
      <c r="U1869" s="37"/>
      <c r="V1869" s="37"/>
      <c r="W1869" s="37"/>
      <c r="X1869" s="37"/>
    </row>
    <row r="1870" spans="1:24">
      <c r="A1870" s="37"/>
      <c r="B1870" s="37"/>
      <c r="C1870" s="37"/>
      <c r="D1870" s="37"/>
      <c r="E1870" s="37"/>
      <c r="F1870" s="37"/>
      <c r="G1870" s="37"/>
      <c r="H1870" s="37"/>
      <c r="I1870" s="37"/>
      <c r="J1870" s="37"/>
      <c r="K1870" s="37"/>
      <c r="L1870" s="37"/>
      <c r="M1870" s="37"/>
      <c r="N1870" s="37"/>
      <c r="O1870" s="37"/>
      <c r="P1870" s="37"/>
      <c r="Q1870" s="37"/>
      <c r="R1870" s="37"/>
      <c r="S1870" s="37"/>
      <c r="T1870" s="37"/>
      <c r="U1870" s="37"/>
      <c r="V1870" s="37"/>
      <c r="W1870" s="37"/>
      <c r="X1870" s="37"/>
    </row>
    <row r="1871" spans="1:24">
      <c r="A1871" s="37"/>
      <c r="B1871" s="37"/>
      <c r="C1871" s="37"/>
      <c r="D1871" s="37"/>
      <c r="E1871" s="37"/>
      <c r="F1871" s="37"/>
      <c r="G1871" s="37"/>
      <c r="H1871" s="37"/>
      <c r="I1871" s="37"/>
      <c r="J1871" s="37"/>
      <c r="K1871" s="37"/>
      <c r="L1871" s="37"/>
      <c r="M1871" s="37"/>
      <c r="N1871" s="37"/>
      <c r="O1871" s="37"/>
      <c r="P1871" s="37"/>
      <c r="Q1871" s="37"/>
      <c r="R1871" s="37"/>
      <c r="S1871" s="37"/>
      <c r="T1871" s="37"/>
      <c r="U1871" s="37"/>
      <c r="V1871" s="37"/>
      <c r="W1871" s="37"/>
      <c r="X1871" s="37"/>
    </row>
    <row r="1872" spans="1:24">
      <c r="A1872" s="37"/>
      <c r="B1872" s="37"/>
      <c r="C1872" s="37"/>
      <c r="D1872" s="37"/>
      <c r="E1872" s="37"/>
      <c r="F1872" s="37"/>
      <c r="G1872" s="37"/>
      <c r="H1872" s="37"/>
      <c r="I1872" s="37"/>
      <c r="J1872" s="37"/>
      <c r="K1872" s="37"/>
      <c r="L1872" s="37"/>
      <c r="M1872" s="37"/>
      <c r="N1872" s="37"/>
      <c r="O1872" s="37"/>
      <c r="P1872" s="37"/>
      <c r="Q1872" s="37"/>
      <c r="R1872" s="37"/>
      <c r="S1872" s="37"/>
      <c r="T1872" s="37"/>
      <c r="U1872" s="37"/>
      <c r="V1872" s="37"/>
      <c r="W1872" s="37"/>
      <c r="X1872" s="37"/>
    </row>
    <row r="1873" spans="1:24">
      <c r="A1873" s="37"/>
      <c r="B1873" s="37"/>
      <c r="C1873" s="37"/>
      <c r="D1873" s="37"/>
      <c r="E1873" s="37"/>
      <c r="F1873" s="37"/>
      <c r="G1873" s="37"/>
      <c r="H1873" s="37"/>
      <c r="I1873" s="37"/>
      <c r="J1873" s="37"/>
      <c r="K1873" s="37"/>
      <c r="L1873" s="37"/>
      <c r="M1873" s="37"/>
      <c r="N1873" s="37"/>
      <c r="O1873" s="37"/>
      <c r="P1873" s="37"/>
      <c r="Q1873" s="37"/>
      <c r="R1873" s="37"/>
      <c r="S1873" s="37"/>
      <c r="T1873" s="37"/>
      <c r="U1873" s="37"/>
      <c r="V1873" s="37"/>
      <c r="W1873" s="37"/>
      <c r="X1873" s="37"/>
    </row>
    <row r="1874" spans="1:24">
      <c r="A1874" s="37"/>
      <c r="B1874" s="37"/>
      <c r="C1874" s="37"/>
      <c r="D1874" s="37"/>
      <c r="E1874" s="37"/>
      <c r="F1874" s="37"/>
      <c r="G1874" s="37"/>
      <c r="H1874" s="37"/>
      <c r="I1874" s="37"/>
      <c r="J1874" s="37"/>
      <c r="K1874" s="37"/>
      <c r="L1874" s="37"/>
      <c r="M1874" s="37"/>
      <c r="N1874" s="37"/>
      <c r="O1874" s="37"/>
      <c r="P1874" s="37"/>
      <c r="Q1874" s="37"/>
      <c r="R1874" s="37"/>
      <c r="S1874" s="37"/>
      <c r="T1874" s="37"/>
      <c r="U1874" s="37"/>
      <c r="V1874" s="37"/>
      <c r="W1874" s="37"/>
      <c r="X1874" s="37"/>
    </row>
    <row r="1875" spans="1:24">
      <c r="A1875" s="37"/>
      <c r="B1875" s="37"/>
      <c r="C1875" s="37"/>
      <c r="D1875" s="37"/>
      <c r="E1875" s="37"/>
      <c r="F1875" s="37"/>
      <c r="G1875" s="37"/>
      <c r="H1875" s="37"/>
      <c r="I1875" s="37"/>
      <c r="J1875" s="37"/>
      <c r="K1875" s="37"/>
      <c r="L1875" s="37"/>
      <c r="M1875" s="37"/>
      <c r="N1875" s="37"/>
      <c r="O1875" s="37"/>
      <c r="P1875" s="37"/>
      <c r="Q1875" s="37"/>
      <c r="R1875" s="37"/>
      <c r="S1875" s="37"/>
      <c r="T1875" s="37"/>
      <c r="U1875" s="37"/>
      <c r="V1875" s="37"/>
      <c r="W1875" s="37"/>
      <c r="X1875" s="37"/>
    </row>
    <row r="1876" spans="1:24">
      <c r="A1876" s="37"/>
      <c r="B1876" s="37"/>
      <c r="C1876" s="37"/>
      <c r="D1876" s="37"/>
      <c r="E1876" s="37"/>
      <c r="F1876" s="37"/>
      <c r="G1876" s="37"/>
      <c r="H1876" s="37"/>
      <c r="I1876" s="37"/>
      <c r="J1876" s="37"/>
      <c r="K1876" s="37"/>
      <c r="L1876" s="37"/>
      <c r="M1876" s="37"/>
      <c r="N1876" s="37"/>
      <c r="O1876" s="37"/>
      <c r="P1876" s="37"/>
      <c r="Q1876" s="37"/>
      <c r="R1876" s="37"/>
      <c r="S1876" s="37"/>
      <c r="T1876" s="37"/>
      <c r="U1876" s="37"/>
      <c r="V1876" s="37"/>
      <c r="W1876" s="37"/>
      <c r="X1876" s="37"/>
    </row>
    <row r="1877" spans="1:24">
      <c r="A1877" s="37"/>
      <c r="B1877" s="37"/>
      <c r="C1877" s="37"/>
      <c r="D1877" s="37"/>
      <c r="E1877" s="37"/>
      <c r="F1877" s="37"/>
      <c r="G1877" s="37"/>
      <c r="H1877" s="37"/>
      <c r="I1877" s="37"/>
      <c r="J1877" s="37"/>
      <c r="K1877" s="37"/>
      <c r="L1877" s="37"/>
      <c r="M1877" s="37"/>
      <c r="N1877" s="37"/>
      <c r="O1877" s="37"/>
      <c r="P1877" s="37"/>
      <c r="Q1877" s="37"/>
      <c r="R1877" s="37"/>
      <c r="S1877" s="37"/>
      <c r="T1877" s="37"/>
      <c r="U1877" s="37"/>
      <c r="V1877" s="37"/>
      <c r="W1877" s="37"/>
      <c r="X1877" s="37"/>
    </row>
    <row r="1878" spans="1:24">
      <c r="A1878" s="37"/>
      <c r="B1878" s="37"/>
      <c r="C1878" s="37"/>
      <c r="D1878" s="37"/>
      <c r="E1878" s="37"/>
      <c r="F1878" s="37"/>
      <c r="G1878" s="37"/>
      <c r="H1878" s="37"/>
      <c r="I1878" s="37"/>
      <c r="J1878" s="37"/>
      <c r="K1878" s="37"/>
      <c r="L1878" s="37"/>
      <c r="M1878" s="37"/>
      <c r="N1878" s="37"/>
      <c r="O1878" s="37"/>
      <c r="P1878" s="37"/>
      <c r="Q1878" s="37"/>
      <c r="R1878" s="37"/>
      <c r="S1878" s="37"/>
      <c r="T1878" s="37"/>
      <c r="U1878" s="37"/>
      <c r="V1878" s="37"/>
      <c r="W1878" s="37"/>
      <c r="X1878" s="37"/>
    </row>
    <row r="1879" spans="1:24">
      <c r="A1879" s="37"/>
      <c r="B1879" s="37"/>
      <c r="C1879" s="37"/>
      <c r="D1879" s="37"/>
      <c r="E1879" s="37"/>
      <c r="F1879" s="37"/>
      <c r="G1879" s="37"/>
      <c r="H1879" s="37"/>
      <c r="I1879" s="37"/>
      <c r="J1879" s="37"/>
      <c r="K1879" s="37"/>
      <c r="L1879" s="37"/>
      <c r="M1879" s="37"/>
      <c r="N1879" s="37"/>
      <c r="O1879" s="37"/>
      <c r="P1879" s="37"/>
      <c r="Q1879" s="37"/>
      <c r="R1879" s="37"/>
      <c r="S1879" s="37"/>
      <c r="T1879" s="37"/>
      <c r="U1879" s="37"/>
      <c r="V1879" s="37"/>
      <c r="W1879" s="37"/>
      <c r="X1879" s="37"/>
    </row>
    <row r="1880" spans="1:24">
      <c r="A1880" s="37"/>
      <c r="B1880" s="37"/>
      <c r="C1880" s="37"/>
      <c r="D1880" s="37"/>
      <c r="E1880" s="37"/>
      <c r="F1880" s="37"/>
      <c r="G1880" s="37"/>
      <c r="H1880" s="37"/>
      <c r="I1880" s="37"/>
      <c r="J1880" s="37"/>
      <c r="K1880" s="37"/>
      <c r="L1880" s="37"/>
      <c r="M1880" s="37"/>
      <c r="N1880" s="37"/>
      <c r="O1880" s="37"/>
      <c r="P1880" s="37"/>
      <c r="Q1880" s="37"/>
      <c r="R1880" s="37"/>
      <c r="S1880" s="37"/>
      <c r="T1880" s="37"/>
      <c r="U1880" s="37"/>
      <c r="V1880" s="37"/>
      <c r="W1880" s="37"/>
      <c r="X1880" s="37"/>
    </row>
    <row r="1881" spans="1:24">
      <c r="A1881" s="37"/>
      <c r="B1881" s="37"/>
      <c r="C1881" s="37"/>
      <c r="D1881" s="37"/>
      <c r="E1881" s="37"/>
      <c r="F1881" s="37"/>
      <c r="G1881" s="37"/>
      <c r="H1881" s="37"/>
      <c r="I1881" s="37"/>
      <c r="J1881" s="37"/>
      <c r="K1881" s="37"/>
      <c r="L1881" s="37"/>
      <c r="M1881" s="37"/>
      <c r="N1881" s="37"/>
      <c r="O1881" s="37"/>
      <c r="P1881" s="37"/>
      <c r="Q1881" s="37"/>
      <c r="R1881" s="37"/>
      <c r="S1881" s="37"/>
      <c r="T1881" s="37"/>
      <c r="U1881" s="37"/>
      <c r="V1881" s="37"/>
      <c r="W1881" s="37"/>
      <c r="X1881" s="37"/>
    </row>
    <row r="1882" spans="1:24">
      <c r="A1882" s="37"/>
      <c r="B1882" s="37"/>
      <c r="C1882" s="37"/>
      <c r="D1882" s="37"/>
      <c r="E1882" s="37"/>
      <c r="F1882" s="37"/>
      <c r="G1882" s="37"/>
      <c r="H1882" s="37"/>
      <c r="I1882" s="37"/>
      <c r="J1882" s="37"/>
      <c r="K1882" s="37"/>
      <c r="L1882" s="37"/>
      <c r="M1882" s="37"/>
      <c r="N1882" s="37"/>
      <c r="O1882" s="37"/>
      <c r="P1882" s="37"/>
      <c r="Q1882" s="37"/>
      <c r="R1882" s="37"/>
      <c r="S1882" s="37"/>
      <c r="T1882" s="37"/>
      <c r="U1882" s="37"/>
      <c r="V1882" s="37"/>
      <c r="W1882" s="37"/>
      <c r="X1882" s="37"/>
    </row>
    <row r="1883" spans="1:24">
      <c r="A1883" s="37"/>
      <c r="B1883" s="37"/>
      <c r="C1883" s="37"/>
      <c r="D1883" s="37"/>
      <c r="E1883" s="37"/>
      <c r="F1883" s="37"/>
      <c r="G1883" s="37"/>
      <c r="H1883" s="37"/>
      <c r="I1883" s="37"/>
      <c r="J1883" s="37"/>
      <c r="K1883" s="37"/>
      <c r="L1883" s="37"/>
      <c r="M1883" s="37"/>
      <c r="N1883" s="37"/>
      <c r="O1883" s="37"/>
      <c r="P1883" s="37"/>
      <c r="Q1883" s="37"/>
      <c r="R1883" s="37"/>
      <c r="S1883" s="37"/>
      <c r="T1883" s="37"/>
      <c r="U1883" s="37"/>
      <c r="V1883" s="37"/>
      <c r="W1883" s="37"/>
      <c r="X1883" s="37"/>
    </row>
    <row r="1884" spans="1:24">
      <c r="A1884" s="37"/>
      <c r="B1884" s="37"/>
      <c r="C1884" s="37"/>
      <c r="D1884" s="37"/>
      <c r="E1884" s="37"/>
      <c r="F1884" s="37"/>
      <c r="G1884" s="37"/>
      <c r="H1884" s="37"/>
      <c r="I1884" s="37"/>
      <c r="J1884" s="37"/>
      <c r="K1884" s="37"/>
      <c r="L1884" s="37"/>
      <c r="M1884" s="37"/>
      <c r="N1884" s="37"/>
      <c r="O1884" s="37"/>
      <c r="P1884" s="37"/>
      <c r="Q1884" s="37"/>
      <c r="R1884" s="37"/>
      <c r="S1884" s="37"/>
      <c r="T1884" s="37"/>
      <c r="U1884" s="37"/>
      <c r="V1884" s="37"/>
      <c r="W1884" s="37"/>
      <c r="X1884" s="37"/>
    </row>
    <row r="1885" spans="1:24">
      <c r="A1885" s="37"/>
      <c r="B1885" s="37"/>
      <c r="C1885" s="37"/>
      <c r="D1885" s="37"/>
      <c r="E1885" s="37"/>
      <c r="F1885" s="37"/>
      <c r="G1885" s="37"/>
      <c r="H1885" s="37"/>
      <c r="I1885" s="37"/>
      <c r="J1885" s="37"/>
      <c r="K1885" s="37"/>
      <c r="L1885" s="37"/>
      <c r="M1885" s="37"/>
      <c r="N1885" s="37"/>
      <c r="O1885" s="37"/>
      <c r="P1885" s="37"/>
      <c r="Q1885" s="37"/>
      <c r="R1885" s="37"/>
      <c r="S1885" s="37"/>
      <c r="T1885" s="37"/>
      <c r="U1885" s="37"/>
      <c r="V1885" s="37"/>
      <c r="W1885" s="37"/>
      <c r="X1885" s="37"/>
    </row>
    <row r="1886" spans="1:24">
      <c r="A1886" s="37"/>
      <c r="B1886" s="37"/>
      <c r="C1886" s="37"/>
      <c r="D1886" s="37"/>
      <c r="E1886" s="37"/>
      <c r="F1886" s="37"/>
      <c r="G1886" s="37"/>
      <c r="H1886" s="37"/>
      <c r="I1886" s="37"/>
      <c r="J1886" s="37"/>
      <c r="K1886" s="37"/>
      <c r="L1886" s="37"/>
      <c r="M1886" s="37"/>
      <c r="N1886" s="37"/>
      <c r="O1886" s="37"/>
      <c r="P1886" s="37"/>
      <c r="Q1886" s="37"/>
      <c r="R1886" s="37"/>
      <c r="S1886" s="37"/>
      <c r="T1886" s="37"/>
      <c r="U1886" s="37"/>
      <c r="V1886" s="37"/>
      <c r="W1886" s="37"/>
      <c r="X1886" s="37"/>
    </row>
    <row r="1887" spans="1:24">
      <c r="A1887" s="37"/>
      <c r="B1887" s="37"/>
      <c r="C1887" s="37"/>
      <c r="D1887" s="37"/>
      <c r="E1887" s="37"/>
      <c r="F1887" s="37"/>
      <c r="G1887" s="37"/>
      <c r="H1887" s="37"/>
      <c r="I1887" s="37"/>
      <c r="J1887" s="37"/>
      <c r="K1887" s="37"/>
      <c r="L1887" s="37"/>
      <c r="M1887" s="37"/>
      <c r="N1887" s="37"/>
      <c r="O1887" s="37"/>
      <c r="P1887" s="37"/>
      <c r="Q1887" s="37"/>
      <c r="R1887" s="37"/>
      <c r="S1887" s="37"/>
      <c r="T1887" s="37"/>
      <c r="U1887" s="37"/>
      <c r="V1887" s="37"/>
      <c r="W1887" s="37"/>
      <c r="X1887" s="37"/>
    </row>
    <row r="1888" spans="1:24">
      <c r="A1888" s="37"/>
      <c r="B1888" s="37"/>
      <c r="C1888" s="37"/>
      <c r="D1888" s="37"/>
      <c r="E1888" s="37"/>
      <c r="F1888" s="37"/>
      <c r="G1888" s="37"/>
      <c r="H1888" s="37"/>
      <c r="I1888" s="37"/>
      <c r="J1888" s="37"/>
      <c r="K1888" s="37"/>
      <c r="L1888" s="37"/>
      <c r="M1888" s="37"/>
      <c r="N1888" s="37"/>
      <c r="O1888" s="37"/>
      <c r="P1888" s="37"/>
      <c r="Q1888" s="37"/>
      <c r="R1888" s="37"/>
      <c r="S1888" s="37"/>
      <c r="T1888" s="37"/>
      <c r="U1888" s="37"/>
      <c r="V1888" s="37"/>
      <c r="W1888" s="37"/>
      <c r="X1888" s="37"/>
    </row>
    <row r="1889" spans="1:24">
      <c r="A1889" s="37"/>
      <c r="B1889" s="37"/>
      <c r="C1889" s="37"/>
      <c r="D1889" s="37"/>
      <c r="E1889" s="37"/>
      <c r="F1889" s="37"/>
      <c r="G1889" s="37"/>
      <c r="H1889" s="37"/>
      <c r="I1889" s="37"/>
      <c r="J1889" s="37"/>
      <c r="K1889" s="37"/>
      <c r="L1889" s="37"/>
      <c r="M1889" s="37"/>
      <c r="N1889" s="37"/>
      <c r="O1889" s="37"/>
      <c r="P1889" s="37"/>
      <c r="Q1889" s="37"/>
      <c r="R1889" s="37"/>
      <c r="S1889" s="37"/>
      <c r="T1889" s="37"/>
      <c r="U1889" s="37"/>
      <c r="V1889" s="37"/>
      <c r="W1889" s="37"/>
      <c r="X1889" s="37"/>
    </row>
    <row r="1890" spans="1:24">
      <c r="A1890" s="37"/>
      <c r="B1890" s="37"/>
      <c r="C1890" s="37"/>
      <c r="D1890" s="37"/>
      <c r="E1890" s="37"/>
      <c r="F1890" s="37"/>
      <c r="G1890" s="37"/>
      <c r="H1890" s="37"/>
      <c r="I1890" s="37"/>
      <c r="J1890" s="37"/>
      <c r="K1890" s="37"/>
      <c r="L1890" s="37"/>
      <c r="M1890" s="37"/>
      <c r="N1890" s="37"/>
      <c r="O1890" s="37"/>
      <c r="P1890" s="37"/>
      <c r="Q1890" s="37"/>
      <c r="R1890" s="37"/>
      <c r="S1890" s="37"/>
      <c r="T1890" s="37"/>
      <c r="U1890" s="37"/>
      <c r="V1890" s="37"/>
      <c r="W1890" s="37"/>
      <c r="X1890" s="37"/>
    </row>
    <row r="1891" spans="1:24">
      <c r="A1891" s="37"/>
      <c r="B1891" s="37"/>
      <c r="C1891" s="37"/>
      <c r="D1891" s="37"/>
      <c r="E1891" s="37"/>
      <c r="F1891" s="37"/>
      <c r="G1891" s="37"/>
      <c r="H1891" s="37"/>
      <c r="I1891" s="37"/>
      <c r="J1891" s="37"/>
      <c r="K1891" s="37"/>
      <c r="L1891" s="37"/>
      <c r="M1891" s="37"/>
      <c r="N1891" s="37"/>
      <c r="O1891" s="37"/>
      <c r="P1891" s="37"/>
      <c r="Q1891" s="37"/>
      <c r="R1891" s="37"/>
      <c r="S1891" s="37"/>
      <c r="T1891" s="37"/>
      <c r="U1891" s="37"/>
      <c r="V1891" s="37"/>
      <c r="W1891" s="37"/>
      <c r="X1891" s="37"/>
    </row>
    <row r="1892" spans="1:24">
      <c r="A1892" s="37"/>
      <c r="B1892" s="37"/>
      <c r="C1892" s="37"/>
      <c r="D1892" s="37"/>
      <c r="E1892" s="37"/>
      <c r="F1892" s="37"/>
      <c r="G1892" s="37"/>
      <c r="H1892" s="37"/>
      <c r="I1892" s="37"/>
      <c r="J1892" s="37"/>
      <c r="K1892" s="37"/>
      <c r="L1892" s="37"/>
      <c r="M1892" s="37"/>
      <c r="N1892" s="37"/>
      <c r="O1892" s="37"/>
      <c r="P1892" s="37"/>
      <c r="Q1892" s="37"/>
      <c r="R1892" s="37"/>
      <c r="S1892" s="37"/>
      <c r="T1892" s="37"/>
      <c r="U1892" s="37"/>
      <c r="V1892" s="37"/>
      <c r="W1892" s="37"/>
      <c r="X1892" s="37"/>
    </row>
    <row r="1893" spans="1:24">
      <c r="A1893" s="37"/>
      <c r="B1893" s="37"/>
      <c r="C1893" s="37"/>
      <c r="D1893" s="37"/>
      <c r="E1893" s="37"/>
      <c r="F1893" s="37"/>
      <c r="G1893" s="37"/>
      <c r="H1893" s="37"/>
      <c r="I1893" s="37"/>
      <c r="J1893" s="37"/>
      <c r="K1893" s="37"/>
      <c r="L1893" s="37"/>
      <c r="M1893" s="37"/>
      <c r="N1893" s="37"/>
      <c r="O1893" s="37"/>
      <c r="P1893" s="37"/>
      <c r="Q1893" s="37"/>
      <c r="R1893" s="37"/>
      <c r="S1893" s="37"/>
      <c r="T1893" s="37"/>
      <c r="U1893" s="37"/>
      <c r="V1893" s="37"/>
      <c r="W1893" s="37"/>
      <c r="X1893" s="37"/>
    </row>
    <row r="1894" spans="1:24">
      <c r="A1894" s="37"/>
      <c r="B1894" s="37"/>
      <c r="C1894" s="37"/>
      <c r="D1894" s="37"/>
      <c r="E1894" s="37"/>
      <c r="F1894" s="37"/>
      <c r="G1894" s="37"/>
      <c r="H1894" s="37"/>
      <c r="I1894" s="37"/>
      <c r="J1894" s="37"/>
      <c r="K1894" s="37"/>
      <c r="L1894" s="37"/>
      <c r="M1894" s="37"/>
      <c r="N1894" s="37"/>
      <c r="O1894" s="37"/>
      <c r="P1894" s="37"/>
      <c r="Q1894" s="37"/>
      <c r="R1894" s="37"/>
      <c r="S1894" s="37"/>
      <c r="T1894" s="37"/>
      <c r="U1894" s="37"/>
      <c r="V1894" s="37"/>
      <c r="W1894" s="37"/>
      <c r="X1894" s="37"/>
    </row>
    <row r="1895" spans="1:24">
      <c r="A1895" s="37"/>
      <c r="B1895" s="37"/>
      <c r="C1895" s="37"/>
      <c r="D1895" s="37"/>
      <c r="E1895" s="37"/>
      <c r="F1895" s="37"/>
      <c r="G1895" s="37"/>
      <c r="H1895" s="37"/>
      <c r="I1895" s="37"/>
      <c r="J1895" s="37"/>
      <c r="K1895" s="37"/>
      <c r="L1895" s="37"/>
      <c r="M1895" s="37"/>
      <c r="N1895" s="37"/>
      <c r="O1895" s="37"/>
      <c r="P1895" s="37"/>
      <c r="Q1895" s="37"/>
      <c r="R1895" s="37"/>
      <c r="S1895" s="37"/>
      <c r="T1895" s="37"/>
      <c r="U1895" s="37"/>
      <c r="V1895" s="37"/>
      <c r="W1895" s="37"/>
      <c r="X1895" s="37"/>
    </row>
    <row r="1896" spans="1:24">
      <c r="A1896" s="37"/>
      <c r="B1896" s="37"/>
      <c r="C1896" s="37"/>
      <c r="D1896" s="37"/>
      <c r="E1896" s="37"/>
      <c r="F1896" s="37"/>
      <c r="G1896" s="37"/>
      <c r="H1896" s="37"/>
      <c r="I1896" s="37"/>
      <c r="J1896" s="37"/>
      <c r="K1896" s="37"/>
      <c r="L1896" s="37"/>
      <c r="M1896" s="37"/>
      <c r="N1896" s="37"/>
      <c r="O1896" s="37"/>
      <c r="P1896" s="37"/>
      <c r="Q1896" s="37"/>
      <c r="R1896" s="37"/>
      <c r="S1896" s="37"/>
      <c r="T1896" s="37"/>
      <c r="U1896" s="37"/>
      <c r="V1896" s="37"/>
      <c r="W1896" s="37"/>
      <c r="X1896" s="37"/>
    </row>
    <row r="1897" spans="1:24">
      <c r="A1897" s="37"/>
      <c r="B1897" s="37"/>
      <c r="C1897" s="37"/>
      <c r="D1897" s="37"/>
      <c r="E1897" s="37"/>
      <c r="F1897" s="37"/>
      <c r="G1897" s="37"/>
      <c r="H1897" s="37"/>
      <c r="I1897" s="37"/>
      <c r="J1897" s="37"/>
      <c r="K1897" s="37"/>
      <c r="L1897" s="37"/>
      <c r="M1897" s="37"/>
      <c r="N1897" s="37"/>
      <c r="O1897" s="37"/>
      <c r="P1897" s="37"/>
      <c r="Q1897" s="37"/>
      <c r="R1897" s="37"/>
      <c r="S1897" s="37"/>
      <c r="T1897" s="37"/>
      <c r="U1897" s="37"/>
      <c r="V1897" s="37"/>
      <c r="W1897" s="37"/>
      <c r="X1897" s="37"/>
    </row>
    <row r="1898" spans="1:24">
      <c r="A1898" s="37"/>
      <c r="B1898" s="37"/>
      <c r="C1898" s="37"/>
      <c r="D1898" s="37"/>
      <c r="E1898" s="37"/>
      <c r="F1898" s="37"/>
      <c r="G1898" s="37"/>
      <c r="H1898" s="37"/>
      <c r="I1898" s="37"/>
      <c r="J1898" s="37"/>
      <c r="K1898" s="37"/>
      <c r="L1898" s="37"/>
      <c r="M1898" s="37"/>
      <c r="N1898" s="37"/>
      <c r="O1898" s="37"/>
      <c r="P1898" s="37"/>
      <c r="Q1898" s="37"/>
      <c r="R1898" s="37"/>
      <c r="S1898" s="37"/>
      <c r="T1898" s="37"/>
      <c r="U1898" s="37"/>
      <c r="V1898" s="37"/>
      <c r="W1898" s="37"/>
      <c r="X1898" s="37"/>
    </row>
    <row r="1899" spans="1:24">
      <c r="A1899" s="37"/>
      <c r="B1899" s="37"/>
      <c r="C1899" s="37"/>
      <c r="D1899" s="37"/>
      <c r="E1899" s="37"/>
      <c r="F1899" s="37"/>
      <c r="G1899" s="37"/>
      <c r="H1899" s="37"/>
      <c r="I1899" s="37"/>
      <c r="J1899" s="37"/>
      <c r="K1899" s="37"/>
      <c r="L1899" s="37"/>
      <c r="M1899" s="37"/>
      <c r="N1899" s="37"/>
      <c r="O1899" s="37"/>
      <c r="P1899" s="37"/>
      <c r="Q1899" s="37"/>
      <c r="R1899" s="37"/>
      <c r="S1899" s="37"/>
      <c r="T1899" s="37"/>
      <c r="U1899" s="37"/>
      <c r="V1899" s="37"/>
      <c r="W1899" s="37"/>
      <c r="X1899" s="37"/>
    </row>
    <row r="1900" spans="1:24">
      <c r="A1900" s="37"/>
      <c r="B1900" s="37"/>
      <c r="C1900" s="37"/>
      <c r="D1900" s="37"/>
      <c r="E1900" s="37"/>
      <c r="F1900" s="37"/>
      <c r="G1900" s="37"/>
      <c r="H1900" s="37"/>
      <c r="I1900" s="37"/>
      <c r="J1900" s="37"/>
      <c r="K1900" s="37"/>
      <c r="L1900" s="37"/>
      <c r="M1900" s="37"/>
      <c r="N1900" s="37"/>
      <c r="O1900" s="37"/>
      <c r="P1900" s="37"/>
      <c r="Q1900" s="37"/>
      <c r="R1900" s="37"/>
      <c r="S1900" s="37"/>
      <c r="T1900" s="37"/>
      <c r="U1900" s="37"/>
      <c r="V1900" s="37"/>
      <c r="W1900" s="37"/>
      <c r="X1900" s="37"/>
    </row>
    <row r="1901" spans="1:24">
      <c r="A1901" s="37"/>
      <c r="B1901" s="37"/>
      <c r="C1901" s="37"/>
      <c r="D1901" s="37"/>
      <c r="E1901" s="37"/>
      <c r="F1901" s="37"/>
      <c r="G1901" s="37"/>
      <c r="H1901" s="37"/>
      <c r="I1901" s="37"/>
      <c r="J1901" s="37"/>
      <c r="K1901" s="37"/>
      <c r="L1901" s="37"/>
      <c r="M1901" s="37"/>
      <c r="N1901" s="37"/>
      <c r="O1901" s="37"/>
      <c r="P1901" s="37"/>
      <c r="Q1901" s="37"/>
      <c r="R1901" s="37"/>
      <c r="S1901" s="37"/>
      <c r="T1901" s="37"/>
      <c r="U1901" s="37"/>
      <c r="V1901" s="37"/>
      <c r="W1901" s="37"/>
      <c r="X1901" s="37"/>
    </row>
    <row r="1902" spans="1:24">
      <c r="A1902" s="37"/>
      <c r="B1902" s="37"/>
      <c r="C1902" s="37"/>
      <c r="D1902" s="37"/>
      <c r="E1902" s="37"/>
      <c r="F1902" s="37"/>
      <c r="G1902" s="37"/>
      <c r="H1902" s="37"/>
      <c r="I1902" s="37"/>
      <c r="J1902" s="37"/>
      <c r="K1902" s="37"/>
      <c r="L1902" s="37"/>
      <c r="M1902" s="37"/>
      <c r="N1902" s="37"/>
      <c r="O1902" s="37"/>
      <c r="P1902" s="37"/>
      <c r="Q1902" s="37"/>
      <c r="R1902" s="37"/>
      <c r="S1902" s="37"/>
      <c r="T1902" s="37"/>
      <c r="U1902" s="37"/>
      <c r="V1902" s="37"/>
      <c r="W1902" s="37"/>
      <c r="X1902" s="37"/>
    </row>
    <row r="1903" spans="1:24">
      <c r="A1903" s="37"/>
      <c r="B1903" s="37"/>
      <c r="C1903" s="37"/>
      <c r="D1903" s="37"/>
      <c r="E1903" s="37"/>
      <c r="F1903" s="37"/>
      <c r="G1903" s="37"/>
      <c r="H1903" s="37"/>
      <c r="I1903" s="37"/>
      <c r="J1903" s="37"/>
      <c r="K1903" s="37"/>
      <c r="L1903" s="37"/>
      <c r="M1903" s="37"/>
      <c r="N1903" s="37"/>
      <c r="O1903" s="37"/>
      <c r="P1903" s="37"/>
      <c r="Q1903" s="37"/>
      <c r="R1903" s="37"/>
      <c r="S1903" s="37"/>
      <c r="T1903" s="37"/>
      <c r="U1903" s="37"/>
      <c r="V1903" s="37"/>
      <c r="W1903" s="37"/>
      <c r="X1903" s="37"/>
    </row>
    <row r="1904" spans="1:24">
      <c r="A1904" s="37"/>
      <c r="B1904" s="37"/>
      <c r="C1904" s="37"/>
      <c r="D1904" s="37"/>
      <c r="E1904" s="37"/>
      <c r="F1904" s="37"/>
      <c r="G1904" s="37"/>
      <c r="H1904" s="37"/>
      <c r="I1904" s="37"/>
      <c r="J1904" s="37"/>
      <c r="K1904" s="37"/>
      <c r="L1904" s="37"/>
      <c r="M1904" s="37"/>
      <c r="N1904" s="37"/>
      <c r="O1904" s="37"/>
      <c r="P1904" s="37"/>
      <c r="Q1904" s="37"/>
      <c r="R1904" s="37"/>
      <c r="S1904" s="37"/>
      <c r="T1904" s="37"/>
      <c r="U1904" s="37"/>
      <c r="V1904" s="37"/>
      <c r="W1904" s="37"/>
      <c r="X1904" s="37"/>
    </row>
    <row r="1905" spans="1:24">
      <c r="A1905" s="37"/>
      <c r="B1905" s="37"/>
      <c r="C1905" s="37"/>
      <c r="D1905" s="37"/>
      <c r="E1905" s="37"/>
      <c r="F1905" s="37"/>
      <c r="G1905" s="37"/>
      <c r="H1905" s="37"/>
      <c r="I1905" s="37"/>
      <c r="J1905" s="37"/>
      <c r="K1905" s="37"/>
      <c r="L1905" s="37"/>
      <c r="M1905" s="37"/>
      <c r="N1905" s="37"/>
      <c r="O1905" s="37"/>
      <c r="P1905" s="37"/>
      <c r="Q1905" s="37"/>
      <c r="R1905" s="37"/>
      <c r="S1905" s="37"/>
      <c r="T1905" s="37"/>
      <c r="U1905" s="37"/>
      <c r="V1905" s="37"/>
      <c r="W1905" s="37"/>
      <c r="X1905" s="37"/>
    </row>
    <row r="1906" spans="1:24">
      <c r="A1906" s="37"/>
      <c r="B1906" s="37"/>
      <c r="C1906" s="37"/>
      <c r="D1906" s="37"/>
      <c r="E1906" s="37"/>
      <c r="F1906" s="37"/>
      <c r="G1906" s="37"/>
      <c r="H1906" s="37"/>
      <c r="I1906" s="37"/>
      <c r="J1906" s="37"/>
      <c r="K1906" s="37"/>
      <c r="L1906" s="37"/>
      <c r="M1906" s="37"/>
      <c r="N1906" s="37"/>
      <c r="O1906" s="37"/>
      <c r="P1906" s="37"/>
      <c r="Q1906" s="37"/>
      <c r="R1906" s="37"/>
      <c r="S1906" s="37"/>
      <c r="T1906" s="37"/>
      <c r="U1906" s="37"/>
      <c r="V1906" s="37"/>
      <c r="W1906" s="37"/>
      <c r="X1906" s="37"/>
    </row>
    <row r="1907" spans="1:24">
      <c r="A1907" s="37"/>
      <c r="B1907" s="37"/>
      <c r="C1907" s="37"/>
      <c r="D1907" s="37"/>
      <c r="E1907" s="37"/>
      <c r="F1907" s="37"/>
      <c r="G1907" s="37"/>
      <c r="H1907" s="37"/>
      <c r="I1907" s="37"/>
      <c r="J1907" s="37"/>
      <c r="K1907" s="37"/>
      <c r="L1907" s="37"/>
      <c r="M1907" s="37"/>
      <c r="N1907" s="37"/>
      <c r="O1907" s="37"/>
      <c r="P1907" s="37"/>
      <c r="Q1907" s="37"/>
      <c r="R1907" s="37"/>
      <c r="S1907" s="37"/>
      <c r="T1907" s="37"/>
      <c r="U1907" s="37"/>
      <c r="V1907" s="37"/>
      <c r="W1907" s="37"/>
      <c r="X1907" s="37"/>
    </row>
    <row r="1908" spans="1:24">
      <c r="A1908" s="37"/>
      <c r="B1908" s="37"/>
      <c r="C1908" s="37"/>
      <c r="D1908" s="37"/>
      <c r="E1908" s="37"/>
      <c r="F1908" s="37"/>
      <c r="G1908" s="37"/>
      <c r="H1908" s="37"/>
      <c r="I1908" s="37"/>
      <c r="J1908" s="37"/>
      <c r="K1908" s="37"/>
      <c r="L1908" s="37"/>
      <c r="M1908" s="37"/>
      <c r="N1908" s="37"/>
      <c r="O1908" s="37"/>
      <c r="P1908" s="37"/>
      <c r="Q1908" s="37"/>
      <c r="R1908" s="37"/>
      <c r="S1908" s="37"/>
      <c r="T1908" s="37"/>
      <c r="U1908" s="37"/>
      <c r="V1908" s="37"/>
      <c r="W1908" s="37"/>
      <c r="X1908" s="37"/>
    </row>
    <row r="1909" spans="1:24">
      <c r="A1909" s="37"/>
      <c r="B1909" s="37"/>
      <c r="C1909" s="37"/>
      <c r="D1909" s="37"/>
      <c r="E1909" s="37"/>
      <c r="F1909" s="37"/>
      <c r="G1909" s="37"/>
      <c r="H1909" s="37"/>
      <c r="I1909" s="37"/>
      <c r="J1909" s="37"/>
      <c r="K1909" s="37"/>
      <c r="L1909" s="37"/>
      <c r="M1909" s="37"/>
      <c r="N1909" s="37"/>
      <c r="O1909" s="37"/>
      <c r="P1909" s="37"/>
      <c r="Q1909" s="37"/>
      <c r="R1909" s="37"/>
      <c r="S1909" s="37"/>
      <c r="T1909" s="37"/>
      <c r="U1909" s="37"/>
      <c r="V1909" s="37"/>
      <c r="W1909" s="37"/>
      <c r="X1909" s="37"/>
    </row>
    <row r="1910" spans="1:24">
      <c r="A1910" s="37"/>
      <c r="B1910" s="37"/>
      <c r="C1910" s="37"/>
      <c r="D1910" s="37"/>
      <c r="E1910" s="37"/>
      <c r="F1910" s="37"/>
      <c r="G1910" s="37"/>
      <c r="H1910" s="37"/>
      <c r="I1910" s="37"/>
      <c r="J1910" s="37"/>
      <c r="K1910" s="37"/>
      <c r="L1910" s="37"/>
      <c r="M1910" s="37"/>
      <c r="N1910" s="37"/>
      <c r="O1910" s="37"/>
      <c r="P1910" s="37"/>
      <c r="Q1910" s="37"/>
      <c r="R1910" s="37"/>
      <c r="S1910" s="37"/>
      <c r="T1910" s="37"/>
      <c r="U1910" s="37"/>
      <c r="V1910" s="37"/>
      <c r="W1910" s="37"/>
      <c r="X1910" s="37"/>
    </row>
    <row r="1911" spans="1:24">
      <c r="A1911" s="37"/>
      <c r="B1911" s="37"/>
      <c r="C1911" s="37"/>
      <c r="D1911" s="37"/>
      <c r="E1911" s="37"/>
      <c r="F1911" s="37"/>
      <c r="G1911" s="37"/>
      <c r="H1911" s="37"/>
      <c r="I1911" s="37"/>
      <c r="J1911" s="37"/>
      <c r="K1911" s="37"/>
      <c r="L1911" s="37"/>
      <c r="M1911" s="37"/>
      <c r="N1911" s="37"/>
      <c r="O1911" s="37"/>
      <c r="P1911" s="37"/>
      <c r="Q1911" s="37"/>
      <c r="R1911" s="37"/>
      <c r="S1911" s="37"/>
      <c r="T1911" s="37"/>
      <c r="U1911" s="37"/>
      <c r="V1911" s="37"/>
      <c r="W1911" s="37"/>
      <c r="X1911" s="37"/>
    </row>
    <row r="1912" spans="1:24">
      <c r="A1912" s="37"/>
      <c r="B1912" s="37"/>
      <c r="C1912" s="37"/>
      <c r="D1912" s="37"/>
      <c r="E1912" s="37"/>
      <c r="F1912" s="37"/>
      <c r="G1912" s="37"/>
      <c r="H1912" s="37"/>
      <c r="I1912" s="37"/>
      <c r="J1912" s="37"/>
      <c r="K1912" s="37"/>
      <c r="L1912" s="37"/>
      <c r="M1912" s="37"/>
      <c r="N1912" s="37"/>
      <c r="O1912" s="37"/>
      <c r="P1912" s="37"/>
      <c r="Q1912" s="37"/>
      <c r="R1912" s="37"/>
      <c r="S1912" s="37"/>
      <c r="T1912" s="37"/>
      <c r="U1912" s="37"/>
      <c r="V1912" s="37"/>
      <c r="W1912" s="37"/>
      <c r="X1912" s="37"/>
    </row>
    <row r="1913" spans="1:24">
      <c r="A1913" s="37"/>
      <c r="B1913" s="37"/>
      <c r="C1913" s="37"/>
      <c r="D1913" s="37"/>
      <c r="E1913" s="37"/>
      <c r="F1913" s="37"/>
      <c r="G1913" s="37"/>
      <c r="H1913" s="37"/>
      <c r="I1913" s="37"/>
      <c r="J1913" s="37"/>
      <c r="K1913" s="37"/>
      <c r="L1913" s="37"/>
      <c r="M1913" s="37"/>
      <c r="N1913" s="37"/>
      <c r="O1913" s="37"/>
      <c r="P1913" s="37"/>
      <c r="Q1913" s="37"/>
      <c r="R1913" s="37"/>
      <c r="S1913" s="37"/>
      <c r="T1913" s="37"/>
      <c r="U1913" s="37"/>
      <c r="V1913" s="37"/>
      <c r="W1913" s="37"/>
      <c r="X1913" s="37"/>
    </row>
    <row r="1914" spans="1:24">
      <c r="A1914" s="37"/>
      <c r="B1914" s="37"/>
      <c r="C1914" s="37"/>
      <c r="D1914" s="37"/>
      <c r="E1914" s="37"/>
      <c r="F1914" s="37"/>
      <c r="G1914" s="37"/>
      <c r="H1914" s="37"/>
      <c r="I1914" s="37"/>
      <c r="J1914" s="37"/>
      <c r="K1914" s="37"/>
      <c r="L1914" s="37"/>
      <c r="M1914" s="37"/>
      <c r="N1914" s="37"/>
      <c r="O1914" s="37"/>
      <c r="P1914" s="37"/>
      <c r="Q1914" s="37"/>
      <c r="R1914" s="37"/>
      <c r="S1914" s="37"/>
      <c r="T1914" s="37"/>
      <c r="U1914" s="37"/>
      <c r="V1914" s="37"/>
      <c r="W1914" s="37"/>
      <c r="X1914" s="37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ageMargins left="0.29099999999999998" right="0.441" top="0.25" bottom="0.5" header="0" footer="0.25"/>
  <pageSetup scale="66" fitToHeight="2" orientation="portrait" r:id="rId1"/>
  <headerFooter alignWithMargins="0">
    <oddFooter>&amp;LJanuary 2001</oddFooter>
  </headerFooter>
  <rowBreaks count="1" manualBreakCount="1">
    <brk id="62" max="9" man="1"/>
  </rowBreaks>
  <colBreaks count="1" manualBreakCount="1">
    <brk id="1" min="2" max="1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/>
  <dimension ref="A1:AC186"/>
  <sheetViews>
    <sheetView defaultGridColor="0" colorId="22" zoomScale="87" workbookViewId="0"/>
  </sheetViews>
  <sheetFormatPr defaultColWidth="9.77734375" defaultRowHeight="15"/>
  <cols>
    <col min="1" max="1" width="9.44140625" customWidth="1"/>
    <col min="2" max="2" width="10.77734375" customWidth="1"/>
    <col min="3" max="3" width="15.77734375" customWidth="1"/>
    <col min="4" max="4" width="10" customWidth="1"/>
    <col min="5" max="9" width="15.77734375" customWidth="1"/>
  </cols>
  <sheetData>
    <row r="1" spans="1:29">
      <c r="A1" s="52" t="s">
        <v>177</v>
      </c>
      <c r="B1" s="52"/>
      <c r="C1" s="52"/>
      <c r="D1" s="52"/>
      <c r="E1" s="52"/>
      <c r="F1" s="52"/>
      <c r="G1" s="52"/>
      <c r="H1" s="52"/>
      <c r="I1" s="40"/>
      <c r="K1" s="3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54"/>
      <c r="B2" s="55"/>
      <c r="C2" s="55"/>
      <c r="D2" s="55"/>
      <c r="E2" s="55"/>
      <c r="F2" s="55"/>
      <c r="G2" s="54" t="s">
        <v>97</v>
      </c>
      <c r="H2" s="56"/>
      <c r="I2" s="40"/>
      <c r="K2" s="3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57"/>
      <c r="B3" s="52"/>
      <c r="C3" s="52"/>
      <c r="D3" s="52"/>
      <c r="E3" s="52"/>
      <c r="F3" s="52"/>
      <c r="G3" s="58" t="s">
        <v>178</v>
      </c>
      <c r="H3" s="59"/>
      <c r="I3" s="171"/>
      <c r="K3" s="3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1"/>
      <c r="AC3" s="1"/>
    </row>
    <row r="4" spans="1:29">
      <c r="A4" s="57"/>
      <c r="B4" s="52"/>
      <c r="C4" s="52"/>
      <c r="D4" s="52"/>
      <c r="E4" s="52"/>
      <c r="F4" s="52"/>
      <c r="G4" s="57" t="s">
        <v>99</v>
      </c>
      <c r="H4" s="60"/>
      <c r="I4" s="40"/>
      <c r="K4" s="3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  <c r="Z4" s="2"/>
      <c r="AA4" s="2"/>
      <c r="AB4" s="1"/>
      <c r="AC4" s="1"/>
    </row>
    <row r="5" spans="1:29" ht="15.75">
      <c r="A5" s="61"/>
      <c r="B5" s="46" t="s">
        <v>98</v>
      </c>
      <c r="C5" s="52"/>
      <c r="D5" s="52"/>
      <c r="E5" s="52"/>
      <c r="F5" s="52"/>
      <c r="G5" s="62">
        <f>INPUTS!$D$2</f>
        <v>2013</v>
      </c>
      <c r="H5" s="59"/>
      <c r="I5" s="171"/>
      <c r="K5" s="3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  <c r="Z5" s="2"/>
      <c r="AA5" s="2"/>
      <c r="AB5" s="1"/>
      <c r="AC5" s="1"/>
    </row>
    <row r="6" spans="1:29">
      <c r="A6" s="57"/>
      <c r="B6" s="52"/>
      <c r="C6" s="52"/>
      <c r="D6" s="52"/>
      <c r="E6" s="52"/>
      <c r="F6" s="52"/>
      <c r="G6" s="57" t="s">
        <v>179</v>
      </c>
      <c r="H6" s="60"/>
      <c r="I6" s="40"/>
      <c r="K6" s="3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4"/>
      <c r="X6" s="4"/>
      <c r="Y6" s="4"/>
      <c r="Z6" s="4"/>
      <c r="AA6" s="4"/>
      <c r="AB6" s="1"/>
      <c r="AC6" s="1"/>
    </row>
    <row r="7" spans="1:29">
      <c r="A7" s="57"/>
      <c r="B7" s="52"/>
      <c r="C7" s="52"/>
      <c r="D7" s="52"/>
      <c r="E7" s="52"/>
      <c r="F7" s="52"/>
      <c r="G7" s="62" t="str">
        <f>INPUTS!$D$1</f>
        <v>March</v>
      </c>
      <c r="H7" s="59"/>
      <c r="I7" s="171"/>
      <c r="K7" s="33"/>
      <c r="L7" s="1"/>
      <c r="M7" s="1"/>
      <c r="N7" s="1"/>
      <c r="O7" s="1"/>
      <c r="P7" s="1"/>
      <c r="Q7" s="5"/>
      <c r="R7" s="1"/>
      <c r="S7" s="4"/>
      <c r="T7" s="1"/>
      <c r="U7" s="1"/>
      <c r="V7" s="1"/>
      <c r="W7" s="1"/>
      <c r="X7" s="1"/>
      <c r="Y7" s="4"/>
      <c r="Z7" s="4"/>
      <c r="AA7" s="4"/>
      <c r="AB7" s="1"/>
      <c r="AC7" s="1"/>
    </row>
    <row r="8" spans="1:29">
      <c r="A8" s="57"/>
      <c r="B8" s="52"/>
      <c r="C8" s="52"/>
      <c r="D8" s="52"/>
      <c r="E8" s="52"/>
      <c r="F8" s="52"/>
      <c r="G8" s="57" t="s">
        <v>100</v>
      </c>
      <c r="H8" s="60"/>
      <c r="I8" s="40"/>
      <c r="K8" s="33"/>
      <c r="L8" s="1"/>
      <c r="M8" s="1"/>
      <c r="N8" s="1"/>
      <c r="O8" s="1"/>
      <c r="P8" s="1"/>
      <c r="Q8" s="5"/>
      <c r="R8" s="1"/>
      <c r="S8" s="4"/>
      <c r="T8" s="1"/>
      <c r="U8" s="1"/>
      <c r="V8" s="1"/>
      <c r="W8" s="1"/>
      <c r="X8" s="1"/>
      <c r="Y8" s="4"/>
      <c r="Z8" s="4"/>
      <c r="AA8" s="4"/>
      <c r="AB8" s="1"/>
      <c r="AC8" s="1"/>
    </row>
    <row r="9" spans="1:29">
      <c r="A9" s="57"/>
      <c r="B9" s="52"/>
      <c r="C9" s="52"/>
      <c r="D9" s="52"/>
      <c r="E9" s="52"/>
      <c r="F9" s="52"/>
      <c r="G9" s="57" t="s">
        <v>180</v>
      </c>
      <c r="H9" s="63" t="s">
        <v>101</v>
      </c>
      <c r="I9" s="171"/>
      <c r="K9" s="33"/>
      <c r="L9" s="1"/>
      <c r="M9" s="1"/>
      <c r="N9" s="1"/>
      <c r="O9" s="1"/>
      <c r="P9" s="1"/>
      <c r="Q9" s="1"/>
      <c r="R9" s="1"/>
      <c r="S9" s="4"/>
      <c r="T9" s="1"/>
      <c r="U9" s="1"/>
      <c r="V9" s="1"/>
      <c r="W9" s="1"/>
      <c r="X9" s="1"/>
      <c r="Y9" s="4"/>
      <c r="Z9" s="4"/>
      <c r="AA9" s="4"/>
      <c r="AB9" s="1"/>
      <c r="AC9" s="1"/>
    </row>
    <row r="10" spans="1:29">
      <c r="A10" s="64"/>
      <c r="B10" s="65"/>
      <c r="C10" s="65"/>
      <c r="D10" s="65"/>
      <c r="E10" s="65"/>
      <c r="F10" s="65"/>
      <c r="G10" s="64" t="s">
        <v>181</v>
      </c>
      <c r="H10" s="66"/>
      <c r="I10" s="40"/>
      <c r="K10" s="33"/>
      <c r="L10" s="1"/>
      <c r="M10" s="1"/>
      <c r="N10" s="1"/>
      <c r="O10" s="1"/>
      <c r="P10" s="1"/>
      <c r="Q10" s="1"/>
      <c r="R10" s="1"/>
      <c r="S10" s="4"/>
      <c r="T10" s="1"/>
      <c r="U10" s="1"/>
      <c r="V10" s="1"/>
      <c r="W10" s="1"/>
      <c r="X10" s="1"/>
      <c r="Y10" s="4"/>
      <c r="Z10" s="4"/>
      <c r="AA10" s="4"/>
      <c r="AB10" s="1"/>
      <c r="AC10" s="1"/>
    </row>
    <row r="11" spans="1:29">
      <c r="A11" s="57"/>
      <c r="B11" s="52"/>
      <c r="C11" s="57"/>
      <c r="D11" s="57"/>
      <c r="E11" s="57"/>
      <c r="F11" s="57"/>
      <c r="G11" s="52"/>
      <c r="H11" s="67"/>
      <c r="I11" s="40"/>
      <c r="K11" s="33"/>
      <c r="L11" s="1"/>
      <c r="M11" s="1"/>
      <c r="N11" s="1"/>
      <c r="O11" s="1"/>
      <c r="P11" s="1"/>
      <c r="Q11" s="4"/>
      <c r="R11" s="1"/>
      <c r="S11" s="4"/>
      <c r="T11" s="1"/>
      <c r="U11" s="1"/>
      <c r="V11" s="1"/>
      <c r="W11" s="1"/>
      <c r="X11" s="1"/>
      <c r="Y11" s="4"/>
      <c r="Z11" s="4"/>
      <c r="AA11" s="4"/>
      <c r="AB11" s="1"/>
      <c r="AC11" s="1"/>
    </row>
    <row r="12" spans="1:29">
      <c r="A12" s="57"/>
      <c r="B12" s="52"/>
      <c r="C12" s="57"/>
      <c r="D12" s="57"/>
      <c r="E12" s="57"/>
      <c r="F12" s="64" t="s">
        <v>182</v>
      </c>
      <c r="G12" s="65"/>
      <c r="H12" s="67"/>
      <c r="I12" s="40"/>
      <c r="K12" s="33"/>
      <c r="L12" s="1"/>
      <c r="M12" s="1"/>
      <c r="N12" s="1"/>
      <c r="O12" s="1"/>
      <c r="P12" s="1"/>
      <c r="Q12" s="4"/>
      <c r="R12" s="1"/>
      <c r="S12" s="4"/>
      <c r="T12" s="1"/>
      <c r="U12" s="1"/>
      <c r="V12" s="1"/>
      <c r="W12" s="1"/>
      <c r="X12" s="1"/>
      <c r="Y12" s="4"/>
      <c r="Z12" s="4"/>
      <c r="AA12" s="4"/>
      <c r="AB12" s="1"/>
      <c r="AC12" s="1"/>
    </row>
    <row r="13" spans="1:29">
      <c r="A13" s="57"/>
      <c r="B13" s="52" t="s">
        <v>183</v>
      </c>
      <c r="C13" s="68" t="s">
        <v>102</v>
      </c>
      <c r="D13" s="68" t="s">
        <v>0</v>
      </c>
      <c r="E13" s="68" t="s">
        <v>103</v>
      </c>
      <c r="F13" s="68" t="s">
        <v>104</v>
      </c>
      <c r="G13" s="68" t="s">
        <v>184</v>
      </c>
      <c r="H13" s="69" t="s">
        <v>13</v>
      </c>
      <c r="I13" s="172"/>
      <c r="K13" s="33"/>
      <c r="L13" s="1"/>
      <c r="M13" s="1"/>
      <c r="N13" s="1"/>
      <c r="O13" s="1"/>
      <c r="P13" s="1"/>
      <c r="Q13" s="1"/>
      <c r="R13" s="1"/>
      <c r="S13" s="1"/>
      <c r="T13" s="4"/>
      <c r="U13" s="4"/>
      <c r="V13" s="1"/>
      <c r="W13" s="1"/>
      <c r="X13" s="1"/>
      <c r="Y13" s="4"/>
      <c r="Z13" s="4"/>
      <c r="AA13" s="4"/>
      <c r="AB13" s="1"/>
      <c r="AC13" s="1"/>
    </row>
    <row r="14" spans="1:29">
      <c r="A14" s="57"/>
      <c r="B14" s="52"/>
      <c r="C14" s="68" t="s">
        <v>105</v>
      </c>
      <c r="D14" s="57"/>
      <c r="E14" s="57"/>
      <c r="F14" s="68" t="s">
        <v>106</v>
      </c>
      <c r="G14" s="68" t="s">
        <v>185</v>
      </c>
      <c r="H14" s="67"/>
      <c r="I14" s="40"/>
      <c r="K14" s="3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4"/>
      <c r="X14" s="4"/>
      <c r="Y14" s="4"/>
      <c r="Z14" s="4"/>
      <c r="AA14" s="4"/>
      <c r="AB14" s="1"/>
      <c r="AC14" s="1"/>
    </row>
    <row r="15" spans="1:29">
      <c r="A15" s="57"/>
      <c r="B15" s="52"/>
      <c r="C15" s="57"/>
      <c r="D15" s="57"/>
      <c r="E15" s="57"/>
      <c r="F15" s="57"/>
      <c r="G15" s="68"/>
      <c r="H15" s="67"/>
      <c r="I15" s="40"/>
      <c r="K15" s="3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4"/>
      <c r="X15" s="4"/>
      <c r="Y15" s="4"/>
      <c r="Z15" s="4"/>
      <c r="AA15" s="4"/>
      <c r="AB15" s="1"/>
      <c r="AC15" s="1"/>
    </row>
    <row r="16" spans="1:29">
      <c r="A16" s="64"/>
      <c r="B16" s="65"/>
      <c r="C16" s="64"/>
      <c r="D16" s="70" t="s">
        <v>107</v>
      </c>
      <c r="E16" s="70" t="s">
        <v>108</v>
      </c>
      <c r="F16" s="70" t="s">
        <v>109</v>
      </c>
      <c r="G16" s="70" t="s">
        <v>110</v>
      </c>
      <c r="H16" s="71" t="s">
        <v>111</v>
      </c>
      <c r="I16" s="41"/>
      <c r="K16" s="33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4"/>
      <c r="X16" s="4"/>
      <c r="Y16" s="4"/>
      <c r="Z16" s="4"/>
      <c r="AA16" s="4"/>
      <c r="AB16" s="1"/>
      <c r="AC16" s="1"/>
    </row>
    <row r="17" spans="1:29">
      <c r="A17" s="64" t="s">
        <v>112</v>
      </c>
      <c r="B17" s="64"/>
      <c r="C17" s="70" t="s">
        <v>30</v>
      </c>
      <c r="D17" s="72">
        <f>INPUTS!E26+INPUTS!E36</f>
        <v>4404049</v>
      </c>
      <c r="E17" s="73">
        <f>INPUTS!E27</f>
        <v>88142433</v>
      </c>
      <c r="F17" s="73">
        <f>G104</f>
        <v>16642285.740740746</v>
      </c>
      <c r="G17" s="73">
        <f>H104</f>
        <v>290741.04479194275</v>
      </c>
      <c r="H17" s="74">
        <f t="shared" ref="H17:H58" si="0">SUM(D17:G17)</f>
        <v>109479508.78553268</v>
      </c>
      <c r="I17" s="173"/>
      <c r="K17" s="33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4"/>
      <c r="X17" s="4"/>
      <c r="Y17" s="4"/>
      <c r="Z17" s="4"/>
      <c r="AA17" s="4"/>
      <c r="AB17" s="1"/>
      <c r="AC17" s="1"/>
    </row>
    <row r="18" spans="1:29">
      <c r="A18" s="57" t="s">
        <v>186</v>
      </c>
      <c r="B18" s="64" t="s">
        <v>113</v>
      </c>
      <c r="C18" s="70" t="s">
        <v>114</v>
      </c>
      <c r="D18" s="73"/>
      <c r="E18" s="73"/>
      <c r="F18" s="75"/>
      <c r="G18" s="75"/>
      <c r="H18" s="76">
        <f t="shared" si="0"/>
        <v>0</v>
      </c>
      <c r="I18" s="173"/>
      <c r="K18" s="33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4"/>
      <c r="X18" s="4"/>
      <c r="Y18" s="4"/>
      <c r="Z18" s="4"/>
      <c r="AA18" s="4"/>
      <c r="AB18" s="1"/>
      <c r="AC18" s="1"/>
    </row>
    <row r="19" spans="1:29">
      <c r="A19" s="57" t="s">
        <v>187</v>
      </c>
      <c r="B19" s="64" t="s">
        <v>115</v>
      </c>
      <c r="C19" s="70" t="s">
        <v>116</v>
      </c>
      <c r="D19" s="73"/>
      <c r="E19" s="73"/>
      <c r="F19" s="75">
        <v>0</v>
      </c>
      <c r="G19" s="75">
        <v>0</v>
      </c>
      <c r="H19" s="76">
        <f t="shared" si="0"/>
        <v>0</v>
      </c>
      <c r="I19" s="173"/>
      <c r="K19" s="33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4"/>
      <c r="X19" s="4"/>
      <c r="Y19" s="4"/>
      <c r="Z19" s="4"/>
      <c r="AA19" s="4"/>
      <c r="AB19" s="1"/>
      <c r="AC19" s="1"/>
    </row>
    <row r="20" spans="1:29">
      <c r="A20" s="57" t="s">
        <v>117</v>
      </c>
      <c r="B20" s="64" t="s">
        <v>118</v>
      </c>
      <c r="C20" s="70" t="s">
        <v>119</v>
      </c>
      <c r="D20" s="73"/>
      <c r="E20" s="73"/>
      <c r="F20" s="73"/>
      <c r="G20" s="73"/>
      <c r="H20" s="76">
        <f t="shared" si="0"/>
        <v>0</v>
      </c>
      <c r="I20" s="173"/>
      <c r="K20" s="33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4"/>
      <c r="X20" s="4"/>
      <c r="Y20" s="4"/>
      <c r="Z20" s="4"/>
      <c r="AA20" s="4"/>
      <c r="AB20" s="1"/>
      <c r="AC20" s="1"/>
    </row>
    <row r="21" spans="1:29">
      <c r="A21" s="57"/>
      <c r="B21" s="62" t="s">
        <v>188</v>
      </c>
      <c r="C21" s="70" t="s">
        <v>120</v>
      </c>
      <c r="D21" s="73"/>
      <c r="E21" s="73"/>
      <c r="F21" s="73">
        <f>INPUTS!E51</f>
        <v>471461</v>
      </c>
      <c r="G21" s="73">
        <f>INPUTS!E74</f>
        <v>132069</v>
      </c>
      <c r="H21" s="76">
        <f t="shared" si="0"/>
        <v>603530</v>
      </c>
      <c r="I21" s="173"/>
      <c r="K21" s="33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4"/>
      <c r="X21" s="4"/>
      <c r="Y21" s="4"/>
      <c r="Z21" s="4"/>
      <c r="AA21" s="4"/>
      <c r="AB21" s="1"/>
      <c r="AC21" s="1"/>
    </row>
    <row r="22" spans="1:29">
      <c r="A22" s="57"/>
      <c r="B22" s="62" t="s">
        <v>152</v>
      </c>
      <c r="C22" s="70" t="s">
        <v>121</v>
      </c>
      <c r="D22" s="73"/>
      <c r="E22" s="73"/>
      <c r="F22" s="73"/>
      <c r="G22" s="73"/>
      <c r="H22" s="76">
        <f t="shared" si="0"/>
        <v>0</v>
      </c>
      <c r="I22" s="173"/>
      <c r="K22" s="33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4"/>
      <c r="X22" s="4"/>
      <c r="Y22" s="4"/>
      <c r="Z22" s="4"/>
      <c r="AA22" s="4"/>
      <c r="AB22" s="1"/>
      <c r="AC22" s="1"/>
    </row>
    <row r="23" spans="1:29">
      <c r="A23" s="57"/>
      <c r="B23" s="62" t="s">
        <v>153</v>
      </c>
      <c r="C23" s="70" t="s">
        <v>122</v>
      </c>
      <c r="D23" s="73"/>
      <c r="E23" s="73"/>
      <c r="F23" s="73"/>
      <c r="G23" s="73"/>
      <c r="H23" s="76">
        <f t="shared" si="0"/>
        <v>0</v>
      </c>
      <c r="I23" s="173"/>
      <c r="K23" s="33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4"/>
      <c r="X23" s="4"/>
      <c r="Y23" s="4"/>
      <c r="Z23" s="4"/>
      <c r="AA23" s="4"/>
      <c r="AB23" s="1"/>
      <c r="AC23" s="1"/>
    </row>
    <row r="24" spans="1:29">
      <c r="A24" s="57"/>
      <c r="B24" s="62" t="s">
        <v>154</v>
      </c>
      <c r="C24" s="70" t="s">
        <v>123</v>
      </c>
      <c r="D24" s="73"/>
      <c r="E24" s="73"/>
      <c r="F24" s="73"/>
      <c r="G24" s="73"/>
      <c r="H24" s="76">
        <f t="shared" si="0"/>
        <v>0</v>
      </c>
      <c r="I24" s="173"/>
      <c r="K24" s="33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4"/>
      <c r="X24" s="4"/>
      <c r="Y24" s="4"/>
      <c r="Z24" s="4"/>
      <c r="AA24" s="4"/>
      <c r="AB24" s="1"/>
      <c r="AC24" s="1"/>
    </row>
    <row r="25" spans="1:29">
      <c r="A25" s="57"/>
      <c r="B25" s="62" t="s">
        <v>134</v>
      </c>
      <c r="C25" s="70" t="s">
        <v>124</v>
      </c>
      <c r="D25" s="73"/>
      <c r="E25" s="73"/>
      <c r="F25" s="73"/>
      <c r="G25" s="73"/>
      <c r="H25" s="76">
        <f t="shared" si="0"/>
        <v>0</v>
      </c>
      <c r="I25" s="173"/>
      <c r="K25" s="33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4"/>
      <c r="X25" s="4"/>
      <c r="Y25" s="4"/>
      <c r="Z25" s="4"/>
      <c r="AA25" s="4"/>
      <c r="AB25" s="1"/>
      <c r="AC25" s="1"/>
    </row>
    <row r="26" spans="1:29">
      <c r="A26" s="57"/>
      <c r="B26" s="62" t="s">
        <v>135</v>
      </c>
      <c r="C26" s="70" t="s">
        <v>125</v>
      </c>
      <c r="D26" s="73"/>
      <c r="E26" s="73"/>
      <c r="F26" s="73"/>
      <c r="G26" s="73"/>
      <c r="H26" s="76">
        <f t="shared" si="0"/>
        <v>0</v>
      </c>
      <c r="I26" s="173"/>
      <c r="K26" s="33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4"/>
      <c r="X26" s="4"/>
      <c r="Y26" s="4"/>
      <c r="Z26" s="4"/>
      <c r="AA26" s="4"/>
      <c r="AB26" s="1"/>
      <c r="AC26" s="1"/>
    </row>
    <row r="27" spans="1:29">
      <c r="A27" s="64"/>
      <c r="B27" s="64" t="s">
        <v>126</v>
      </c>
      <c r="C27" s="70" t="s">
        <v>127</v>
      </c>
      <c r="D27" s="77">
        <f>SUM(D18:D26)</f>
        <v>0</v>
      </c>
      <c r="E27" s="77">
        <f>SUM(E18:E26)</f>
        <v>0</v>
      </c>
      <c r="F27" s="77">
        <f>SUM(F18:F26)</f>
        <v>471461</v>
      </c>
      <c r="G27" s="77">
        <f>SUM(G18:G26)</f>
        <v>132069</v>
      </c>
      <c r="H27" s="76">
        <f t="shared" si="0"/>
        <v>603530</v>
      </c>
      <c r="I27" s="173"/>
      <c r="K27" s="33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4"/>
      <c r="X27" s="4"/>
      <c r="Y27" s="4"/>
      <c r="Z27" s="4"/>
      <c r="AA27" s="4"/>
      <c r="AB27" s="1"/>
      <c r="AC27" s="1"/>
    </row>
    <row r="28" spans="1:29">
      <c r="A28" s="64" t="s">
        <v>128</v>
      </c>
      <c r="B28" s="65"/>
      <c r="C28" s="70" t="s">
        <v>129</v>
      </c>
      <c r="D28" s="77">
        <f>D17-D27</f>
        <v>4404049</v>
      </c>
      <c r="E28" s="77">
        <f>E17-E27</f>
        <v>88142433</v>
      </c>
      <c r="F28" s="77">
        <f>F17-F27</f>
        <v>16170824.740740746</v>
      </c>
      <c r="G28" s="77">
        <f>G17-G27</f>
        <v>158672.04479194275</v>
      </c>
      <c r="H28" s="76">
        <f t="shared" si="0"/>
        <v>108875978.78553268</v>
      </c>
      <c r="I28" s="173"/>
      <c r="K28" s="33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4"/>
      <c r="X28" s="4"/>
      <c r="Y28" s="4"/>
      <c r="Z28" s="4"/>
      <c r="AA28" s="4"/>
      <c r="AB28" s="1"/>
      <c r="AC28" s="1"/>
    </row>
    <row r="29" spans="1:29">
      <c r="A29" s="57" t="s">
        <v>189</v>
      </c>
      <c r="B29" s="64" t="s">
        <v>130</v>
      </c>
      <c r="C29" s="70" t="s">
        <v>131</v>
      </c>
      <c r="D29" s="78">
        <f>Q37*T37</f>
        <v>2423.3557230017959</v>
      </c>
      <c r="E29" s="78">
        <f>Q37*V37</f>
        <v>49797.469624974678</v>
      </c>
      <c r="F29" s="75">
        <v>0</v>
      </c>
      <c r="G29" s="75">
        <v>0</v>
      </c>
      <c r="H29" s="76">
        <f t="shared" si="0"/>
        <v>52220.825347976475</v>
      </c>
      <c r="I29" s="173"/>
      <c r="K29" s="33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4"/>
      <c r="X29" s="4"/>
      <c r="Y29" s="4"/>
      <c r="Z29" s="4"/>
      <c r="AA29" s="4"/>
      <c r="AB29" s="1"/>
      <c r="AC29" s="1"/>
    </row>
    <row r="30" spans="1:29">
      <c r="A30" s="57" t="s">
        <v>190</v>
      </c>
      <c r="B30" s="64" t="s">
        <v>132</v>
      </c>
      <c r="C30" s="70" t="s">
        <v>191</v>
      </c>
      <c r="D30" s="78"/>
      <c r="E30" s="78"/>
      <c r="F30" s="75">
        <v>0</v>
      </c>
      <c r="G30" s="75">
        <v>0</v>
      </c>
      <c r="H30" s="76">
        <f t="shared" si="0"/>
        <v>0</v>
      </c>
      <c r="I30" s="173"/>
      <c r="K30" s="33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4"/>
      <c r="X30" s="4"/>
      <c r="Y30" s="4"/>
      <c r="Z30" s="4"/>
      <c r="AA30" s="4"/>
      <c r="AB30" s="1"/>
      <c r="AC30" s="1"/>
    </row>
    <row r="31" spans="1:29">
      <c r="A31" s="57"/>
      <c r="B31" s="64" t="s">
        <v>192</v>
      </c>
      <c r="C31" s="70" t="s">
        <v>193</v>
      </c>
      <c r="D31" s="78">
        <f>Q39*T37</f>
        <v>871.21172640011594</v>
      </c>
      <c r="E31" s="78">
        <f>Q39*V37</f>
        <v>17902.505633218327</v>
      </c>
      <c r="F31" s="75">
        <v>0</v>
      </c>
      <c r="G31" s="75">
        <v>0</v>
      </c>
      <c r="H31" s="76">
        <f t="shared" si="0"/>
        <v>18773.717359618444</v>
      </c>
      <c r="I31" s="173"/>
      <c r="K31" s="33"/>
      <c r="L31" s="1"/>
      <c r="M31" s="1"/>
      <c r="N31" s="1"/>
      <c r="O31" s="1"/>
      <c r="P31" s="1"/>
      <c r="Q31" s="1" t="s">
        <v>1</v>
      </c>
      <c r="R31" s="2"/>
      <c r="S31" s="2"/>
      <c r="T31" s="2" t="s">
        <v>2</v>
      </c>
      <c r="U31" s="2"/>
      <c r="V31" s="2" t="s">
        <v>2</v>
      </c>
      <c r="W31" s="4"/>
      <c r="X31" s="4"/>
      <c r="Y31" s="4"/>
      <c r="Z31" s="4"/>
      <c r="AA31" s="4"/>
      <c r="AB31" s="1"/>
      <c r="AC31" s="1"/>
    </row>
    <row r="32" spans="1:29">
      <c r="A32" s="57"/>
      <c r="B32" s="64" t="s">
        <v>133</v>
      </c>
      <c r="C32" s="70" t="s">
        <v>194</v>
      </c>
      <c r="D32" s="78"/>
      <c r="E32" s="78"/>
      <c r="F32" s="75">
        <v>0</v>
      </c>
      <c r="G32" s="75">
        <v>0</v>
      </c>
      <c r="H32" s="76">
        <f t="shared" si="0"/>
        <v>0</v>
      </c>
      <c r="I32" s="173"/>
      <c r="K32" s="33"/>
      <c r="L32" s="1"/>
      <c r="M32" s="1"/>
      <c r="N32" s="1"/>
      <c r="O32" s="1"/>
      <c r="P32" s="1"/>
      <c r="Q32" s="1" t="s">
        <v>3</v>
      </c>
      <c r="R32" s="2"/>
      <c r="S32" s="2"/>
      <c r="T32" s="2" t="s">
        <v>4</v>
      </c>
      <c r="U32" s="2"/>
      <c r="V32" s="2" t="s">
        <v>5</v>
      </c>
      <c r="W32" s="4"/>
      <c r="X32" s="4"/>
      <c r="Y32" s="4"/>
      <c r="Z32" s="4"/>
      <c r="AA32" s="4"/>
      <c r="AB32" s="1"/>
      <c r="AC32" s="1"/>
    </row>
    <row r="33" spans="1:29">
      <c r="A33" s="57"/>
      <c r="B33" s="64" t="s">
        <v>195</v>
      </c>
      <c r="C33" s="70" t="s">
        <v>196</v>
      </c>
      <c r="D33" s="78"/>
      <c r="E33" s="78"/>
      <c r="F33" s="75">
        <v>0</v>
      </c>
      <c r="G33" s="75">
        <v>0</v>
      </c>
      <c r="H33" s="76">
        <f t="shared" si="0"/>
        <v>0</v>
      </c>
      <c r="I33" s="173"/>
      <c r="K33" s="33"/>
      <c r="L33" s="1"/>
      <c r="M33" s="1"/>
      <c r="N33" s="1"/>
      <c r="O33" s="1"/>
      <c r="P33" s="1"/>
      <c r="Q33" s="1" t="s">
        <v>6</v>
      </c>
      <c r="R33" s="2"/>
      <c r="S33" s="2"/>
      <c r="T33" s="2" t="s">
        <v>7</v>
      </c>
      <c r="U33" s="2"/>
      <c r="V33" s="2" t="s">
        <v>7</v>
      </c>
      <c r="W33" s="4"/>
      <c r="X33" s="4"/>
      <c r="Y33" s="4"/>
      <c r="Z33" s="4"/>
      <c r="AA33" s="4"/>
      <c r="AB33" s="1"/>
      <c r="AC33" s="1"/>
    </row>
    <row r="34" spans="1:29">
      <c r="A34" s="57"/>
      <c r="B34" s="62" t="s">
        <v>170</v>
      </c>
      <c r="C34" s="70" t="s">
        <v>197</v>
      </c>
      <c r="D34" s="78">
        <f>Q42*T37</f>
        <v>774.46446868689236</v>
      </c>
      <c r="E34" s="78">
        <f>Q42*V37</f>
        <v>15914.448914369759</v>
      </c>
      <c r="F34" s="78"/>
      <c r="G34" s="78"/>
      <c r="H34" s="76">
        <f t="shared" si="0"/>
        <v>16688.91338305665</v>
      </c>
      <c r="I34" s="173"/>
      <c r="K34" s="33"/>
      <c r="L34" s="1"/>
      <c r="M34" s="1" t="s">
        <v>8</v>
      </c>
      <c r="N34" s="1"/>
      <c r="O34" s="1" t="s">
        <v>9</v>
      </c>
      <c r="P34" s="1"/>
      <c r="Q34" s="1" t="s">
        <v>10</v>
      </c>
      <c r="R34" s="2"/>
      <c r="S34" s="2"/>
      <c r="T34" s="2" t="s">
        <v>11</v>
      </c>
      <c r="U34" s="2"/>
      <c r="V34" s="2" t="s">
        <v>11</v>
      </c>
      <c r="W34" s="4"/>
      <c r="X34" s="4"/>
      <c r="Y34" s="4"/>
      <c r="Z34" s="4"/>
      <c r="AA34" s="4"/>
      <c r="AB34" s="1"/>
      <c r="AC34" s="1"/>
    </row>
    <row r="35" spans="1:29">
      <c r="A35" s="57"/>
      <c r="B35" s="62" t="s">
        <v>154</v>
      </c>
      <c r="C35" s="70" t="s">
        <v>198</v>
      </c>
      <c r="D35" s="78"/>
      <c r="E35" s="78"/>
      <c r="F35" s="78"/>
      <c r="G35" s="78"/>
      <c r="H35" s="76">
        <f t="shared" si="0"/>
        <v>0</v>
      </c>
      <c r="I35" s="173"/>
      <c r="K35" s="33"/>
      <c r="L35" s="1"/>
      <c r="M35" s="1" t="s">
        <v>12</v>
      </c>
      <c r="N35" s="1"/>
      <c r="O35" s="1" t="s">
        <v>13</v>
      </c>
      <c r="P35" s="1"/>
      <c r="Q35" s="1" t="s">
        <v>14</v>
      </c>
      <c r="R35" s="2"/>
      <c r="S35" s="2"/>
      <c r="T35" s="2" t="s">
        <v>15</v>
      </c>
      <c r="U35" s="2"/>
      <c r="V35" s="2" t="s">
        <v>15</v>
      </c>
      <c r="W35" s="4"/>
      <c r="X35" s="4"/>
      <c r="Y35" s="4"/>
      <c r="Z35" s="4"/>
      <c r="AA35" s="4"/>
      <c r="AB35" s="1"/>
      <c r="AC35" s="1"/>
    </row>
    <row r="36" spans="1:29">
      <c r="A36" s="57"/>
      <c r="B36" s="62" t="s">
        <v>134</v>
      </c>
      <c r="C36" s="70" t="s">
        <v>199</v>
      </c>
      <c r="D36" s="78"/>
      <c r="E36" s="78"/>
      <c r="F36" s="78"/>
      <c r="G36" s="78"/>
      <c r="H36" s="76">
        <f t="shared" si="0"/>
        <v>0</v>
      </c>
      <c r="I36" s="173"/>
      <c r="K36" s="33"/>
      <c r="L36" s="1"/>
      <c r="M36" s="1" t="s">
        <v>16</v>
      </c>
      <c r="N36" s="1"/>
      <c r="O36" s="1" t="s">
        <v>17</v>
      </c>
      <c r="P36" s="1"/>
      <c r="Q36" s="1" t="s">
        <v>18</v>
      </c>
      <c r="R36" s="2"/>
      <c r="S36" s="2"/>
      <c r="T36" s="2"/>
      <c r="U36" s="2"/>
      <c r="V36" s="2"/>
      <c r="W36" s="4"/>
      <c r="X36" s="4"/>
      <c r="Y36" s="4"/>
      <c r="Z36" s="4"/>
      <c r="AA36" s="4"/>
      <c r="AB36" s="1"/>
      <c r="AC36" s="1"/>
    </row>
    <row r="37" spans="1:29">
      <c r="A37" s="57"/>
      <c r="B37" s="62" t="s">
        <v>135</v>
      </c>
      <c r="C37" s="70" t="s">
        <v>200</v>
      </c>
      <c r="D37" s="78"/>
      <c r="E37" s="78"/>
      <c r="F37" s="78"/>
      <c r="G37" s="78"/>
      <c r="H37" s="76">
        <f t="shared" si="0"/>
        <v>0</v>
      </c>
      <c r="I37" s="173"/>
      <c r="K37" s="33"/>
      <c r="L37" s="1"/>
      <c r="M37" s="2">
        <f>INPUTS!G6/INPUTS!$G$9</f>
        <v>0.5955607554290282</v>
      </c>
      <c r="N37" s="1"/>
      <c r="O37" s="9">
        <f>M37*INPUTS!G20</f>
        <v>9216.9756739178465</v>
      </c>
      <c r="P37" s="1"/>
      <c r="Q37" s="7">
        <f>O37/$T$47</f>
        <v>52220.825347976468</v>
      </c>
      <c r="R37" s="2"/>
      <c r="S37" s="2"/>
      <c r="T37" s="2">
        <f>INPUTS!E26/+INPUTS!E28</f>
        <v>4.640592535360416E-2</v>
      </c>
      <c r="U37" s="2"/>
      <c r="V37" s="2">
        <f>INPUTS!E27/+INPUTS!E28</f>
        <v>0.9535940746463959</v>
      </c>
      <c r="W37" s="4"/>
      <c r="X37" s="4"/>
      <c r="Y37" s="4"/>
      <c r="Z37" s="4"/>
      <c r="AA37" s="4"/>
      <c r="AB37" s="1"/>
      <c r="AC37" s="1"/>
    </row>
    <row r="38" spans="1:29">
      <c r="A38" s="57"/>
      <c r="B38" s="62" t="s">
        <v>136</v>
      </c>
      <c r="C38" s="70" t="s">
        <v>201</v>
      </c>
      <c r="D38" s="78"/>
      <c r="E38" s="78"/>
      <c r="F38" s="78"/>
      <c r="G38" s="78"/>
      <c r="H38" s="76">
        <f t="shared" si="0"/>
        <v>0</v>
      </c>
      <c r="I38" s="173"/>
      <c r="K38" s="33"/>
      <c r="L38" s="1"/>
      <c r="M38" s="2">
        <v>0</v>
      </c>
      <c r="N38" s="1"/>
      <c r="O38" s="9">
        <f>M38*INPUTS!G20</f>
        <v>0</v>
      </c>
      <c r="P38" s="1"/>
      <c r="Q38" s="7">
        <f>O38/0.1765</f>
        <v>0</v>
      </c>
      <c r="R38" s="2"/>
      <c r="S38" s="2"/>
      <c r="T38" s="2"/>
      <c r="U38" s="2"/>
      <c r="V38" s="2"/>
      <c r="W38" s="4"/>
      <c r="X38" s="4"/>
      <c r="Y38" s="4"/>
      <c r="Z38" s="4"/>
      <c r="AA38" s="4"/>
      <c r="AB38" s="1"/>
      <c r="AC38" s="1"/>
    </row>
    <row r="39" spans="1:29">
      <c r="A39" s="57"/>
      <c r="B39" s="62" t="s">
        <v>137</v>
      </c>
      <c r="C39" s="70" t="s">
        <v>202</v>
      </c>
      <c r="D39" s="78"/>
      <c r="E39" s="78"/>
      <c r="F39" s="78"/>
      <c r="G39" s="78"/>
      <c r="H39" s="76">
        <f t="shared" si="0"/>
        <v>0</v>
      </c>
      <c r="I39" s="173"/>
      <c r="K39" s="33"/>
      <c r="L39" s="1"/>
      <c r="M39" s="2">
        <f>INPUTS!G7/INPUTS!$G$9</f>
        <v>0.21410786249357269</v>
      </c>
      <c r="N39" s="1"/>
      <c r="O39" s="9">
        <f>M39*INPUTS!G20</f>
        <v>3313.5611139726548</v>
      </c>
      <c r="P39" s="1"/>
      <c r="Q39" s="7">
        <f>O39/$T$47</f>
        <v>18773.71735961844</v>
      </c>
      <c r="R39" s="2"/>
      <c r="S39" s="2"/>
      <c r="T39" s="2"/>
      <c r="U39" s="2"/>
      <c r="V39" s="2"/>
      <c r="W39" s="4"/>
      <c r="X39" s="4"/>
      <c r="Y39" s="4"/>
      <c r="Z39" s="4"/>
      <c r="AA39" s="4"/>
      <c r="AB39" s="1"/>
      <c r="AC39" s="1"/>
    </row>
    <row r="40" spans="1:29">
      <c r="A40" s="57"/>
      <c r="B40" s="62" t="s">
        <v>138</v>
      </c>
      <c r="C40" s="70" t="s">
        <v>203</v>
      </c>
      <c r="D40" s="78"/>
      <c r="E40" s="78"/>
      <c r="F40" s="78"/>
      <c r="G40" s="78"/>
      <c r="H40" s="76">
        <f t="shared" si="0"/>
        <v>0</v>
      </c>
      <c r="I40" s="173"/>
      <c r="K40" s="33"/>
      <c r="L40" s="1"/>
      <c r="M40" s="1">
        <v>0</v>
      </c>
      <c r="N40" s="1"/>
      <c r="O40" s="9">
        <f>C40*INPUTS!G21</f>
        <v>0</v>
      </c>
      <c r="P40" s="1"/>
      <c r="Q40" s="7">
        <f>O40/0.1765</f>
        <v>0</v>
      </c>
      <c r="R40" s="2"/>
      <c r="S40" s="2"/>
      <c r="T40" s="2"/>
      <c r="U40" s="2"/>
      <c r="V40" s="2"/>
      <c r="W40" s="4"/>
      <c r="X40" s="4"/>
      <c r="Y40" s="4"/>
      <c r="Z40" s="4"/>
      <c r="AA40" s="4"/>
      <c r="AB40" s="1"/>
      <c r="AC40" s="1"/>
    </row>
    <row r="41" spans="1:29">
      <c r="A41" s="57"/>
      <c r="B41" s="62" t="s">
        <v>139</v>
      </c>
      <c r="C41" s="70" t="s">
        <v>204</v>
      </c>
      <c r="D41" s="78"/>
      <c r="E41" s="78"/>
      <c r="F41" s="78"/>
      <c r="G41" s="78"/>
      <c r="H41" s="76">
        <f t="shared" si="0"/>
        <v>0</v>
      </c>
      <c r="I41" s="173"/>
      <c r="K41" s="33"/>
      <c r="L41" s="1"/>
      <c r="M41" s="1">
        <v>0</v>
      </c>
      <c r="N41" s="1"/>
      <c r="O41" s="9">
        <f>C41*INPUTS!G22</f>
        <v>0</v>
      </c>
      <c r="P41" s="1"/>
      <c r="Q41" s="7">
        <f>O41/0.1765</f>
        <v>0</v>
      </c>
      <c r="R41" s="2"/>
      <c r="S41" s="2"/>
      <c r="T41" s="2"/>
      <c r="U41" s="2"/>
      <c r="V41" s="2"/>
      <c r="W41" s="4"/>
      <c r="X41" s="4"/>
      <c r="Y41" s="4"/>
      <c r="Z41" s="4"/>
      <c r="AA41" s="4"/>
      <c r="AB41" s="1"/>
      <c r="AC41" s="1"/>
    </row>
    <row r="42" spans="1:29">
      <c r="A42" s="57"/>
      <c r="B42" s="62" t="s">
        <v>140</v>
      </c>
      <c r="C42" s="70" t="s">
        <v>205</v>
      </c>
      <c r="D42" s="78"/>
      <c r="E42" s="78"/>
      <c r="F42" s="78"/>
      <c r="G42" s="78"/>
      <c r="H42" s="76">
        <f t="shared" si="0"/>
        <v>0</v>
      </c>
      <c r="I42" s="173"/>
      <c r="K42" s="33"/>
      <c r="L42" s="1"/>
      <c r="M42" s="2">
        <f>INPUTS!G8/INPUTS!$G$9</f>
        <v>0.19033138207739911</v>
      </c>
      <c r="N42" s="1"/>
      <c r="O42" s="9">
        <f>M42*INPUTS!G20</f>
        <v>2945.5932121094984</v>
      </c>
      <c r="P42" s="1"/>
      <c r="Q42" s="7">
        <f>O42/$T$47</f>
        <v>16688.91338305665</v>
      </c>
      <c r="R42" s="2"/>
      <c r="S42" s="2"/>
      <c r="T42" s="2"/>
      <c r="U42" s="2"/>
      <c r="V42" s="2"/>
      <c r="W42" s="4"/>
      <c r="X42" s="4"/>
      <c r="Y42" s="4"/>
      <c r="Z42" s="4"/>
      <c r="AA42" s="4"/>
      <c r="AB42" s="1"/>
      <c r="AC42" s="1"/>
    </row>
    <row r="43" spans="1:29">
      <c r="A43" s="57"/>
      <c r="B43" s="62" t="s">
        <v>141</v>
      </c>
      <c r="C43" s="70" t="s">
        <v>206</v>
      </c>
      <c r="D43" s="78"/>
      <c r="E43" s="78"/>
      <c r="F43" s="78"/>
      <c r="G43" s="78"/>
      <c r="H43" s="76">
        <f t="shared" si="0"/>
        <v>0</v>
      </c>
      <c r="I43" s="173"/>
      <c r="K43" s="33"/>
      <c r="L43" s="1"/>
      <c r="M43" s="1"/>
      <c r="N43" s="1"/>
      <c r="O43" s="1"/>
      <c r="P43" s="1"/>
      <c r="Q43" s="1"/>
      <c r="R43" s="2"/>
      <c r="S43" s="2"/>
      <c r="T43" s="2"/>
      <c r="U43" s="2"/>
      <c r="V43" s="2"/>
      <c r="W43" s="4"/>
      <c r="X43" s="4"/>
      <c r="Y43" s="4"/>
      <c r="Z43" s="4"/>
      <c r="AA43" s="4"/>
      <c r="AB43" s="1"/>
      <c r="AC43" s="1"/>
    </row>
    <row r="44" spans="1:29">
      <c r="A44" s="57"/>
      <c r="B44" s="62" t="s">
        <v>142</v>
      </c>
      <c r="C44" s="70" t="s">
        <v>207</v>
      </c>
      <c r="D44" s="78"/>
      <c r="E44" s="78"/>
      <c r="F44" s="78"/>
      <c r="G44" s="78"/>
      <c r="H44" s="76">
        <f t="shared" si="0"/>
        <v>0</v>
      </c>
      <c r="I44" s="173"/>
      <c r="K44" s="33"/>
      <c r="L44" s="1"/>
      <c r="M44" s="1"/>
      <c r="N44" s="1"/>
      <c r="O44" s="47"/>
      <c r="P44" s="1"/>
      <c r="Q44" s="1"/>
      <c r="R44" s="2"/>
      <c r="S44" s="2"/>
      <c r="T44" s="2"/>
      <c r="U44" s="2"/>
      <c r="V44" s="2"/>
      <c r="W44" s="4"/>
      <c r="X44" s="4"/>
      <c r="Y44" s="4"/>
      <c r="Z44" s="4"/>
      <c r="AA44" s="4"/>
      <c r="AB44" s="1"/>
      <c r="AC44" s="1"/>
    </row>
    <row r="45" spans="1:29">
      <c r="A45" s="57"/>
      <c r="B45" s="62" t="s">
        <v>143</v>
      </c>
      <c r="C45" s="70" t="s">
        <v>208</v>
      </c>
      <c r="D45" s="78"/>
      <c r="E45" s="78"/>
      <c r="F45" s="78"/>
      <c r="G45" s="78"/>
      <c r="H45" s="76">
        <f t="shared" si="0"/>
        <v>0</v>
      </c>
      <c r="I45" s="173"/>
      <c r="K45" s="33"/>
      <c r="L45" s="1"/>
      <c r="M45" s="1"/>
      <c r="N45" s="1"/>
      <c r="O45" s="1"/>
      <c r="P45" s="1"/>
      <c r="Q45" s="1"/>
      <c r="R45" s="2"/>
      <c r="S45" s="2"/>
      <c r="T45" s="2"/>
      <c r="U45" s="2"/>
      <c r="V45" s="2"/>
      <c r="W45" s="4"/>
      <c r="X45" s="4"/>
      <c r="Y45" s="4"/>
      <c r="Z45" s="4"/>
      <c r="AA45" s="4"/>
      <c r="AB45" s="1"/>
      <c r="AC45" s="1"/>
    </row>
    <row r="46" spans="1:29">
      <c r="A46" s="57"/>
      <c r="B46" s="62" t="s">
        <v>144</v>
      </c>
      <c r="C46" s="70" t="s">
        <v>209</v>
      </c>
      <c r="D46" s="78"/>
      <c r="E46" s="78"/>
      <c r="F46" s="78"/>
      <c r="G46" s="78"/>
      <c r="H46" s="76">
        <f t="shared" si="0"/>
        <v>0</v>
      </c>
      <c r="I46" s="173"/>
      <c r="K46" s="33"/>
      <c r="L46" s="1"/>
      <c r="M46" s="1"/>
      <c r="N46" s="1"/>
      <c r="O46" s="1"/>
      <c r="P46" s="1"/>
      <c r="Q46" s="1"/>
      <c r="R46" s="2"/>
      <c r="S46" s="2"/>
      <c r="T46" s="2"/>
      <c r="U46" s="2"/>
      <c r="V46" s="2"/>
      <c r="W46" s="4"/>
      <c r="X46" s="4"/>
      <c r="Y46" s="4"/>
      <c r="Z46" s="4"/>
      <c r="AA46" s="4"/>
      <c r="AB46" s="1"/>
      <c r="AC46" s="1"/>
    </row>
    <row r="47" spans="1:29">
      <c r="A47" s="57"/>
      <c r="B47" s="62" t="s">
        <v>145</v>
      </c>
      <c r="C47" s="70" t="s">
        <v>210</v>
      </c>
      <c r="D47" s="78"/>
      <c r="E47" s="78"/>
      <c r="F47" s="78"/>
      <c r="G47" s="78"/>
      <c r="H47" s="76">
        <f t="shared" si="0"/>
        <v>0</v>
      </c>
      <c r="I47" s="173"/>
      <c r="K47" s="33"/>
      <c r="L47" s="1"/>
      <c r="M47" s="1"/>
      <c r="N47" s="1"/>
      <c r="O47" s="1"/>
      <c r="P47" s="1"/>
      <c r="Q47" s="1" t="s">
        <v>174</v>
      </c>
      <c r="R47" s="2"/>
      <c r="S47" s="2"/>
      <c r="T47" s="48">
        <v>0.17649999999999999</v>
      </c>
      <c r="U47" s="2" t="s">
        <v>169</v>
      </c>
      <c r="V47" s="2"/>
      <c r="W47" s="4"/>
      <c r="X47" s="4"/>
      <c r="Y47" s="4"/>
      <c r="Z47" s="4"/>
      <c r="AA47" s="4"/>
      <c r="AB47" s="1"/>
      <c r="AC47" s="1"/>
    </row>
    <row r="48" spans="1:29">
      <c r="A48" s="64"/>
      <c r="B48" s="64" t="s">
        <v>146</v>
      </c>
      <c r="C48" s="70" t="s">
        <v>211</v>
      </c>
      <c r="D48" s="77">
        <f>SUM(D29:D47)</f>
        <v>4069.0319180888041</v>
      </c>
      <c r="E48" s="77">
        <f>SUM(E29:E47)</f>
        <v>83614.424172562765</v>
      </c>
      <c r="F48" s="77">
        <f>SUM(F29:F47)</f>
        <v>0</v>
      </c>
      <c r="G48" s="77">
        <f>SUM(G29:G47)</f>
        <v>0</v>
      </c>
      <c r="H48" s="76">
        <f t="shared" si="0"/>
        <v>87683.456090651569</v>
      </c>
      <c r="I48" s="173"/>
      <c r="K48" s="33"/>
      <c r="L48" s="1"/>
      <c r="M48" s="1"/>
      <c r="N48" s="1"/>
      <c r="O48" s="1"/>
      <c r="P48" s="1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</row>
    <row r="49" spans="1:29">
      <c r="A49" s="57" t="s">
        <v>212</v>
      </c>
      <c r="B49" s="64" t="s">
        <v>147</v>
      </c>
      <c r="C49" s="70" t="s">
        <v>213</v>
      </c>
      <c r="D49" s="77">
        <f>D58-SUM(D50:D57)</f>
        <v>4285314.9680819111</v>
      </c>
      <c r="E49" s="77">
        <f>E58-SUM(E50:E57)</f>
        <v>88058818.575827435</v>
      </c>
      <c r="F49" s="77">
        <f>F58-SUM(F50:F57)</f>
        <v>16170824.740740746</v>
      </c>
      <c r="G49" s="77">
        <f>G58-SUM(G50:G57)</f>
        <v>158672.04479194275</v>
      </c>
      <c r="H49" s="76">
        <f t="shared" si="0"/>
        <v>108673630.32944202</v>
      </c>
      <c r="I49" s="173"/>
      <c r="K49" s="33"/>
      <c r="L49" s="1"/>
      <c r="M49" s="1"/>
      <c r="N49" s="1"/>
      <c r="O49" s="1"/>
      <c r="P49" s="1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1"/>
      <c r="AC49" s="1"/>
    </row>
    <row r="50" spans="1:29">
      <c r="A50" s="57" t="s">
        <v>148</v>
      </c>
      <c r="B50" s="64" t="s">
        <v>132</v>
      </c>
      <c r="C50" s="70" t="s">
        <v>214</v>
      </c>
      <c r="D50" s="78">
        <f>INPUTS!E36</f>
        <v>114665</v>
      </c>
      <c r="E50" s="78"/>
      <c r="F50" s="75">
        <v>0</v>
      </c>
      <c r="G50" s="75">
        <v>0</v>
      </c>
      <c r="H50" s="76">
        <f t="shared" si="0"/>
        <v>114665</v>
      </c>
      <c r="I50" s="173"/>
      <c r="K50" s="33"/>
      <c r="L50" s="1"/>
      <c r="M50" s="1"/>
      <c r="N50" s="1"/>
      <c r="O50" s="1"/>
      <c r="P50" s="1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1"/>
      <c r="AC50" s="1"/>
    </row>
    <row r="51" spans="1:29">
      <c r="A51" s="57" t="s">
        <v>149</v>
      </c>
      <c r="B51" s="62" t="s">
        <v>150</v>
      </c>
      <c r="C51" s="70" t="s">
        <v>215</v>
      </c>
      <c r="D51" s="78"/>
      <c r="E51" s="78"/>
      <c r="F51" s="78"/>
      <c r="G51" s="78"/>
      <c r="H51" s="76">
        <f t="shared" si="0"/>
        <v>0</v>
      </c>
      <c r="I51" s="173"/>
      <c r="K51" s="33"/>
      <c r="L51" s="1"/>
      <c r="M51" s="1"/>
      <c r="N51" s="1"/>
      <c r="O51" s="1"/>
      <c r="P51" s="1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1"/>
      <c r="AC51" s="1"/>
    </row>
    <row r="52" spans="1:29">
      <c r="A52" s="57"/>
      <c r="B52" s="62" t="s">
        <v>151</v>
      </c>
      <c r="C52" s="70" t="s">
        <v>216</v>
      </c>
      <c r="D52" s="78"/>
      <c r="E52" s="78"/>
      <c r="F52" s="78"/>
      <c r="G52" s="78"/>
      <c r="H52" s="76">
        <f t="shared" si="0"/>
        <v>0</v>
      </c>
      <c r="I52" s="173"/>
      <c r="K52" s="33"/>
      <c r="L52" s="1"/>
      <c r="M52" s="1"/>
      <c r="N52" s="1"/>
      <c r="O52" s="1"/>
      <c r="P52" s="1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1"/>
      <c r="AC52" s="1"/>
    </row>
    <row r="53" spans="1:29">
      <c r="A53" s="57" t="s">
        <v>217</v>
      </c>
      <c r="B53" s="62" t="s">
        <v>152</v>
      </c>
      <c r="C53" s="70" t="s">
        <v>218</v>
      </c>
      <c r="D53" s="78"/>
      <c r="E53" s="78"/>
      <c r="F53" s="78"/>
      <c r="G53" s="78"/>
      <c r="H53" s="76">
        <f t="shared" si="0"/>
        <v>0</v>
      </c>
      <c r="I53" s="173"/>
      <c r="K53" s="33"/>
      <c r="L53" s="1"/>
      <c r="M53" s="1"/>
      <c r="N53" s="1"/>
      <c r="O53" s="1"/>
      <c r="P53" s="1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1"/>
      <c r="AC53" s="1"/>
    </row>
    <row r="54" spans="1:29">
      <c r="A54" s="57" t="s">
        <v>219</v>
      </c>
      <c r="B54" s="62" t="s">
        <v>153</v>
      </c>
      <c r="C54" s="70" t="s">
        <v>220</v>
      </c>
      <c r="D54" s="78"/>
      <c r="E54" s="78"/>
      <c r="F54" s="78"/>
      <c r="G54" s="78"/>
      <c r="H54" s="76">
        <f t="shared" si="0"/>
        <v>0</v>
      </c>
      <c r="I54" s="173"/>
      <c r="K54" s="33"/>
      <c r="L54" s="1"/>
      <c r="M54" s="1"/>
      <c r="N54" s="1"/>
      <c r="O54" s="1"/>
      <c r="P54" s="1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1"/>
      <c r="AC54" s="1"/>
    </row>
    <row r="55" spans="1:29">
      <c r="A55" s="57" t="s">
        <v>221</v>
      </c>
      <c r="B55" s="62" t="s">
        <v>154</v>
      </c>
      <c r="C55" s="70" t="s">
        <v>222</v>
      </c>
      <c r="D55" s="78"/>
      <c r="E55" s="78"/>
      <c r="F55" s="78"/>
      <c r="G55" s="78"/>
      <c r="H55" s="76">
        <f t="shared" si="0"/>
        <v>0</v>
      </c>
      <c r="I55" s="173"/>
      <c r="K55" s="33"/>
      <c r="L55" s="1"/>
      <c r="M55" s="1"/>
      <c r="N55" s="1"/>
      <c r="O55" s="1"/>
      <c r="P55" s="1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1"/>
      <c r="AC55" s="1"/>
    </row>
    <row r="56" spans="1:29">
      <c r="A56" s="57" t="s">
        <v>223</v>
      </c>
      <c r="B56" s="62" t="s">
        <v>134</v>
      </c>
      <c r="C56" s="70" t="s">
        <v>224</v>
      </c>
      <c r="D56" s="78"/>
      <c r="E56" s="78"/>
      <c r="F56" s="78"/>
      <c r="G56" s="78"/>
      <c r="H56" s="76">
        <f t="shared" si="0"/>
        <v>0</v>
      </c>
      <c r="I56" s="173"/>
      <c r="K56" s="33"/>
      <c r="L56" s="1"/>
      <c r="M56" s="1"/>
      <c r="N56" s="1"/>
      <c r="O56" s="1"/>
      <c r="P56" s="1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1"/>
      <c r="AC56" s="1"/>
    </row>
    <row r="57" spans="1:29">
      <c r="A57" s="57"/>
      <c r="B57" s="62" t="s">
        <v>135</v>
      </c>
      <c r="C57" s="70" t="s">
        <v>225</v>
      </c>
      <c r="D57" s="78"/>
      <c r="E57" s="78"/>
      <c r="F57" s="78"/>
      <c r="G57" s="78"/>
      <c r="H57" s="76">
        <f t="shared" si="0"/>
        <v>0</v>
      </c>
      <c r="I57" s="173"/>
      <c r="K57" s="33"/>
      <c r="L57" s="1"/>
      <c r="M57" s="1"/>
      <c r="N57" s="1"/>
      <c r="O57" s="1"/>
      <c r="P57" s="1"/>
      <c r="Q57" s="1"/>
      <c r="R57" s="2"/>
      <c r="S57" s="2"/>
      <c r="T57" s="2"/>
      <c r="U57" s="2"/>
      <c r="V57" s="2"/>
      <c r="W57" s="2"/>
      <c r="X57" s="1"/>
      <c r="Y57" s="2"/>
      <c r="Z57" s="2"/>
      <c r="AA57" s="2"/>
      <c r="AB57" s="1"/>
      <c r="AC57" s="1"/>
    </row>
    <row r="58" spans="1:29">
      <c r="A58" s="64"/>
      <c r="B58" s="64" t="s">
        <v>155</v>
      </c>
      <c r="C58" s="70" t="s">
        <v>226</v>
      </c>
      <c r="D58" s="77">
        <f>D28-D48</f>
        <v>4399979.9680819111</v>
      </c>
      <c r="E58" s="77">
        <f>E28-E48</f>
        <v>88058818.575827435</v>
      </c>
      <c r="F58" s="77">
        <f>F28-F48</f>
        <v>16170824.740740746</v>
      </c>
      <c r="G58" s="77">
        <f>G28-G48</f>
        <v>158672.04479194275</v>
      </c>
      <c r="H58" s="76">
        <f t="shared" si="0"/>
        <v>108788295.32944202</v>
      </c>
      <c r="I58" s="173"/>
      <c r="K58" s="33"/>
      <c r="L58" s="1"/>
      <c r="M58" s="1"/>
      <c r="N58" s="1"/>
      <c r="O58" s="1"/>
      <c r="P58" s="1"/>
      <c r="Q58" s="1"/>
      <c r="R58" s="2"/>
      <c r="S58" s="2"/>
      <c r="T58" s="2"/>
      <c r="U58" s="2"/>
      <c r="V58" s="2"/>
      <c r="W58" s="2"/>
      <c r="X58" s="1"/>
      <c r="Y58" s="2"/>
      <c r="Z58" s="2"/>
      <c r="AA58" s="2"/>
      <c r="AB58" s="1"/>
      <c r="AC58" s="1"/>
    </row>
    <row r="59" spans="1:29">
      <c r="A59" s="57" t="s">
        <v>227</v>
      </c>
      <c r="B59" s="64" t="s">
        <v>156</v>
      </c>
      <c r="C59" s="79"/>
      <c r="D59" s="80" t="s">
        <v>157</v>
      </c>
      <c r="E59" s="81"/>
      <c r="F59" s="81"/>
      <c r="G59" s="81"/>
      <c r="H59" s="82"/>
      <c r="I59" s="173"/>
      <c r="K59" s="33"/>
      <c r="L59" s="1"/>
      <c r="M59" s="1"/>
      <c r="N59" s="1"/>
      <c r="O59" s="1"/>
      <c r="P59" s="1"/>
      <c r="Q59" s="1"/>
      <c r="R59" s="2"/>
      <c r="S59" s="2"/>
      <c r="T59" s="2"/>
      <c r="U59" s="2"/>
      <c r="V59" s="2"/>
      <c r="W59" s="2"/>
      <c r="X59" s="1"/>
      <c r="Y59" s="2"/>
      <c r="Z59" s="2"/>
      <c r="AA59" s="2"/>
      <c r="AB59" s="1"/>
      <c r="AC59" s="1"/>
    </row>
    <row r="60" spans="1:29">
      <c r="A60" s="64"/>
      <c r="B60" s="64" t="s">
        <v>158</v>
      </c>
      <c r="C60" s="79"/>
      <c r="D60" s="80" t="s">
        <v>300</v>
      </c>
      <c r="E60" s="81"/>
      <c r="F60" s="81"/>
      <c r="G60" s="81"/>
      <c r="H60" s="82"/>
      <c r="I60" s="173"/>
      <c r="K60" s="33"/>
      <c r="L60" s="1"/>
      <c r="M60" s="1"/>
      <c r="N60" s="1"/>
      <c r="O60" s="1"/>
      <c r="P60" s="1"/>
      <c r="Q60" s="1"/>
      <c r="R60" s="2"/>
      <c r="S60" s="2"/>
      <c r="T60" s="2"/>
      <c r="U60" s="2"/>
      <c r="V60" s="2"/>
      <c r="W60" s="2"/>
      <c r="X60" s="1"/>
      <c r="Y60" s="2"/>
      <c r="Z60" s="2"/>
      <c r="AA60" s="2"/>
      <c r="AB60" s="1"/>
      <c r="AC60" s="1"/>
    </row>
    <row r="61" spans="1:29">
      <c r="A61" s="52" t="s">
        <v>228</v>
      </c>
      <c r="B61" s="52"/>
      <c r="C61" s="52"/>
      <c r="D61" s="52"/>
      <c r="E61" s="52"/>
      <c r="F61" s="52"/>
      <c r="G61" s="52"/>
      <c r="H61" s="56"/>
      <c r="I61" s="173"/>
      <c r="K61" s="33"/>
      <c r="L61" s="1"/>
      <c r="M61" s="1"/>
      <c r="N61" s="1"/>
      <c r="O61" s="1"/>
      <c r="P61" s="1"/>
      <c r="Q61" s="1"/>
      <c r="R61" s="2"/>
      <c r="S61" s="2"/>
      <c r="T61" s="2"/>
      <c r="U61" s="2"/>
      <c r="V61" s="2"/>
      <c r="W61" s="2"/>
      <c r="X61" s="1"/>
      <c r="Y61" s="2"/>
      <c r="Z61" s="2"/>
      <c r="AA61" s="2"/>
      <c r="AB61" s="1"/>
      <c r="AC61" s="1"/>
    </row>
    <row r="62" spans="1:29">
      <c r="A62" s="52"/>
      <c r="B62" s="52"/>
      <c r="C62" s="52"/>
      <c r="D62" s="52"/>
      <c r="E62" s="52"/>
      <c r="F62" s="52"/>
      <c r="G62" s="52"/>
      <c r="H62" s="60"/>
      <c r="I62" s="173"/>
      <c r="K62" s="33"/>
      <c r="L62" s="1"/>
      <c r="M62" s="1"/>
      <c r="N62" s="1"/>
      <c r="O62" s="1"/>
      <c r="P62" s="1"/>
      <c r="Q62" s="1"/>
      <c r="R62" s="2"/>
      <c r="S62" s="2"/>
      <c r="T62" s="2"/>
      <c r="U62" s="2"/>
      <c r="V62" s="2"/>
      <c r="W62" s="2"/>
      <c r="X62" s="1"/>
      <c r="Y62" s="2"/>
      <c r="Z62" s="2"/>
      <c r="AA62" s="2"/>
      <c r="AB62" s="1"/>
      <c r="AC62" s="1"/>
    </row>
    <row r="63" spans="1:29">
      <c r="A63" s="57"/>
      <c r="B63" s="83"/>
      <c r="C63" s="83"/>
      <c r="D63" s="83"/>
      <c r="E63" s="83"/>
      <c r="F63" s="83"/>
      <c r="G63" s="83"/>
      <c r="H63" s="60"/>
      <c r="I63" s="173"/>
      <c r="K63" s="33"/>
      <c r="L63" s="1"/>
      <c r="M63" s="1"/>
      <c r="N63" s="1"/>
      <c r="O63" s="1"/>
      <c r="P63" s="1"/>
      <c r="Q63" s="1"/>
      <c r="R63" s="2"/>
      <c r="S63" s="2"/>
      <c r="T63" s="2"/>
      <c r="U63" s="2"/>
      <c r="V63" s="2"/>
      <c r="W63" s="2"/>
      <c r="X63" s="1"/>
      <c r="Y63" s="2"/>
      <c r="Z63" s="2"/>
      <c r="AA63" s="2"/>
      <c r="AB63" s="1"/>
      <c r="AC63" s="1"/>
    </row>
    <row r="64" spans="1:29">
      <c r="A64" s="84"/>
      <c r="B64" s="85"/>
      <c r="C64" s="85"/>
      <c r="D64" s="85"/>
      <c r="E64" s="85"/>
      <c r="F64" s="85"/>
      <c r="G64" s="84" t="s">
        <v>97</v>
      </c>
      <c r="H64" s="56"/>
      <c r="I64" s="40"/>
      <c r="K64" s="33"/>
      <c r="L64" s="1"/>
      <c r="M64" s="1"/>
      <c r="N64" s="1"/>
      <c r="O64" s="1"/>
      <c r="P64" s="1"/>
      <c r="Q64" s="1"/>
      <c r="R64" s="2"/>
      <c r="S64" s="2"/>
      <c r="T64" s="2"/>
      <c r="U64" s="2"/>
      <c r="V64" s="2"/>
      <c r="W64" s="2"/>
      <c r="X64" s="1"/>
      <c r="Y64" s="2"/>
      <c r="Z64" s="2"/>
      <c r="AA64" s="2"/>
      <c r="AB64" s="1"/>
      <c r="AC64" s="1"/>
    </row>
    <row r="65" spans="1:29">
      <c r="A65" s="86"/>
      <c r="B65" s="87"/>
      <c r="C65" s="87"/>
      <c r="D65" s="87"/>
      <c r="E65" s="87"/>
      <c r="F65" s="87"/>
      <c r="G65" s="88" t="str">
        <f>G3</f>
        <v>Nevada</v>
      </c>
      <c r="H65" s="59"/>
      <c r="I65" s="171"/>
      <c r="K65" s="33"/>
      <c r="L65" s="1"/>
      <c r="M65" s="1"/>
      <c r="N65" s="1"/>
      <c r="O65" s="1"/>
      <c r="P65" s="1"/>
      <c r="Q65" s="1"/>
      <c r="R65" s="2"/>
      <c r="S65" s="2"/>
      <c r="T65" s="2"/>
      <c r="U65" s="2"/>
      <c r="V65" s="2"/>
      <c r="W65" s="2"/>
      <c r="X65" s="1"/>
      <c r="Y65" s="2"/>
      <c r="Z65" s="2"/>
      <c r="AA65" s="2"/>
      <c r="AB65" s="1"/>
      <c r="AC65" s="1"/>
    </row>
    <row r="66" spans="1:29">
      <c r="A66" s="86" t="s">
        <v>229</v>
      </c>
      <c r="B66" s="87"/>
      <c r="C66" s="87"/>
      <c r="D66" s="87"/>
      <c r="E66" s="87"/>
      <c r="F66" s="87"/>
      <c r="G66" s="86" t="s">
        <v>99</v>
      </c>
      <c r="H66" s="56"/>
      <c r="I66" s="40"/>
      <c r="K66" s="33"/>
      <c r="L66" s="1"/>
      <c r="M66" s="1"/>
      <c r="N66" s="1"/>
      <c r="O66" s="1"/>
      <c r="P66" s="1"/>
      <c r="Q66" s="1"/>
      <c r="R66" s="2"/>
      <c r="S66" s="2"/>
      <c r="T66" s="2"/>
      <c r="U66" s="2"/>
      <c r="V66" s="2"/>
      <c r="W66" s="2"/>
      <c r="X66" s="1"/>
      <c r="Y66" s="2"/>
      <c r="Z66" s="2"/>
      <c r="AA66" s="2"/>
      <c r="AB66" s="1"/>
      <c r="AC66" s="1"/>
    </row>
    <row r="67" spans="1:29">
      <c r="A67" s="86"/>
      <c r="B67" s="87"/>
      <c r="C67" s="87"/>
      <c r="D67" s="87"/>
      <c r="E67" s="87"/>
      <c r="F67" s="87"/>
      <c r="G67" s="88">
        <f>G5</f>
        <v>2013</v>
      </c>
      <c r="H67" s="59"/>
      <c r="I67" s="171"/>
      <c r="K67" s="33"/>
      <c r="L67" s="1"/>
      <c r="M67" s="1"/>
      <c r="N67" s="1"/>
      <c r="O67" s="1"/>
      <c r="P67" s="1"/>
      <c r="Q67" s="1"/>
      <c r="R67" s="2"/>
      <c r="S67" s="2"/>
      <c r="T67" s="2"/>
      <c r="U67" s="2"/>
      <c r="V67" s="2"/>
      <c r="W67" s="2"/>
      <c r="X67" s="1"/>
      <c r="Y67" s="2"/>
      <c r="Z67" s="2"/>
      <c r="AA67" s="2"/>
      <c r="AB67" s="1"/>
      <c r="AC67" s="1"/>
    </row>
    <row r="68" spans="1:29">
      <c r="A68" s="86"/>
      <c r="B68" s="87"/>
      <c r="C68" s="87"/>
      <c r="D68" s="87"/>
      <c r="E68" s="87"/>
      <c r="F68" s="87"/>
      <c r="G68" s="86" t="s">
        <v>230</v>
      </c>
      <c r="H68" s="56"/>
      <c r="I68" s="40"/>
      <c r="K68" s="33"/>
      <c r="L68" s="1"/>
      <c r="M68" s="1"/>
      <c r="N68" s="1"/>
      <c r="O68" s="1"/>
      <c r="P68" s="1"/>
      <c r="Q68" s="1"/>
      <c r="R68" s="2"/>
      <c r="S68" s="2"/>
      <c r="T68" s="2"/>
      <c r="U68" s="2"/>
      <c r="V68" s="2"/>
      <c r="W68" s="2"/>
      <c r="X68" s="1"/>
      <c r="Y68" s="2"/>
      <c r="Z68" s="2"/>
      <c r="AA68" s="2"/>
      <c r="AB68" s="1"/>
      <c r="AC68" s="1"/>
    </row>
    <row r="69" spans="1:29">
      <c r="A69" s="89"/>
      <c r="B69" s="90"/>
      <c r="C69" s="90"/>
      <c r="D69" s="90"/>
      <c r="E69" s="90"/>
      <c r="F69" s="90"/>
      <c r="G69" s="88" t="str">
        <f>G7</f>
        <v>March</v>
      </c>
      <c r="H69" s="59"/>
      <c r="I69" s="171"/>
      <c r="K69" s="33"/>
      <c r="L69" s="1"/>
      <c r="M69" s="1"/>
      <c r="N69" s="1"/>
      <c r="O69" s="1"/>
      <c r="P69" s="1"/>
      <c r="Q69" s="1"/>
      <c r="R69" s="2"/>
      <c r="S69" s="2"/>
      <c r="T69" s="2"/>
      <c r="U69" s="2"/>
      <c r="V69" s="2"/>
      <c r="W69" s="2"/>
      <c r="X69" s="1"/>
      <c r="Y69" s="2"/>
      <c r="Z69" s="2"/>
      <c r="AA69" s="2"/>
      <c r="AB69" s="1"/>
      <c r="AC69" s="1"/>
    </row>
    <row r="70" spans="1:29">
      <c r="A70" s="84"/>
      <c r="B70" s="87"/>
      <c r="C70" s="87"/>
      <c r="D70" s="87"/>
      <c r="E70" s="87"/>
      <c r="F70" s="87"/>
      <c r="G70" s="87"/>
      <c r="H70" s="60"/>
      <c r="I70" s="40"/>
      <c r="K70" s="33"/>
      <c r="L70" s="1"/>
      <c r="M70" s="1"/>
      <c r="N70" s="1"/>
      <c r="O70" s="1"/>
      <c r="P70" s="1"/>
      <c r="Q70" s="1"/>
      <c r="R70" s="2"/>
      <c r="S70" s="2"/>
      <c r="T70" s="2"/>
      <c r="U70" s="2"/>
      <c r="V70" s="2"/>
      <c r="W70" s="2"/>
      <c r="X70" s="1"/>
      <c r="Y70" s="2"/>
      <c r="Z70" s="2"/>
      <c r="AA70" s="2"/>
      <c r="AB70" s="1"/>
      <c r="AC70" s="1"/>
    </row>
    <row r="71" spans="1:29">
      <c r="A71" s="86" t="s">
        <v>159</v>
      </c>
      <c r="B71" s="87"/>
      <c r="C71" s="87"/>
      <c r="D71" s="87"/>
      <c r="E71" s="87"/>
      <c r="F71" s="87"/>
      <c r="G71" s="87"/>
      <c r="H71" s="60"/>
      <c r="I71" s="40"/>
      <c r="K71" s="33"/>
      <c r="L71" s="1"/>
      <c r="M71" s="1"/>
      <c r="N71" s="1"/>
      <c r="O71" s="1"/>
      <c r="P71" s="1"/>
      <c r="Q71" s="1"/>
      <c r="R71" s="2"/>
      <c r="S71" s="2"/>
      <c r="T71" s="2"/>
      <c r="U71" s="2"/>
      <c r="V71" s="2"/>
      <c r="W71" s="2"/>
      <c r="X71" s="1"/>
      <c r="Y71" s="2"/>
      <c r="Z71" s="2"/>
      <c r="AA71" s="2"/>
      <c r="AB71" s="1"/>
      <c r="AC71" s="1"/>
    </row>
    <row r="72" spans="1:29">
      <c r="A72" s="86" t="s">
        <v>231</v>
      </c>
      <c r="B72" s="87"/>
      <c r="C72" s="87"/>
      <c r="D72" s="87"/>
      <c r="E72" s="87"/>
      <c r="F72" s="87"/>
      <c r="G72" s="87"/>
      <c r="H72" s="60"/>
      <c r="I72" s="40"/>
      <c r="K72" s="33"/>
      <c r="L72" s="1"/>
      <c r="M72" s="1"/>
      <c r="N72" s="1"/>
      <c r="O72" s="1"/>
      <c r="P72" s="1"/>
      <c r="Q72" s="1"/>
      <c r="R72" s="2"/>
      <c r="S72" s="2"/>
      <c r="T72" s="2"/>
      <c r="U72" s="2"/>
      <c r="V72" s="2"/>
      <c r="W72" s="2"/>
      <c r="X72" s="1"/>
      <c r="Y72" s="2"/>
      <c r="Z72" s="2"/>
      <c r="AA72" s="2"/>
      <c r="AB72" s="1"/>
      <c r="AC72" s="1"/>
    </row>
    <row r="73" spans="1:29">
      <c r="A73" s="86" t="s">
        <v>232</v>
      </c>
      <c r="B73" s="87"/>
      <c r="C73" s="87"/>
      <c r="D73" s="87"/>
      <c r="E73" s="87"/>
      <c r="F73" s="87"/>
      <c r="G73" s="87"/>
      <c r="H73" s="60"/>
      <c r="I73" s="40"/>
      <c r="K73" s="33"/>
      <c r="L73" s="1"/>
      <c r="M73" s="1"/>
      <c r="N73" s="1"/>
      <c r="O73" s="1"/>
      <c r="P73" s="1"/>
      <c r="Q73" s="1"/>
      <c r="R73" s="2"/>
      <c r="S73" s="2"/>
      <c r="T73" s="2"/>
      <c r="U73" s="2"/>
      <c r="V73" s="2"/>
      <c r="W73" s="2"/>
      <c r="X73" s="1"/>
      <c r="Y73" s="2"/>
      <c r="Z73" s="2"/>
      <c r="AA73" s="2"/>
      <c r="AB73" s="1"/>
      <c r="AC73" s="1"/>
    </row>
    <row r="74" spans="1:29">
      <c r="A74" s="86"/>
      <c r="B74" s="83"/>
      <c r="C74" s="83"/>
      <c r="D74" s="83"/>
      <c r="E74" s="91"/>
      <c r="F74" s="83"/>
      <c r="G74" s="87"/>
      <c r="H74" s="83"/>
      <c r="I74" s="40"/>
      <c r="K74" s="33"/>
      <c r="L74" s="1"/>
      <c r="M74" s="1"/>
      <c r="N74" s="1"/>
      <c r="O74" s="1"/>
      <c r="P74" s="1"/>
      <c r="Q74" s="1"/>
      <c r="R74" s="2"/>
      <c r="S74" s="2"/>
      <c r="T74" s="2"/>
      <c r="U74" s="2"/>
      <c r="V74" s="2"/>
      <c r="W74" s="2"/>
      <c r="X74" s="1"/>
      <c r="Y74" s="2"/>
      <c r="Z74" s="2"/>
      <c r="AA74" s="2"/>
      <c r="AB74" s="1"/>
      <c r="AC74" s="1"/>
    </row>
    <row r="75" spans="1:29" ht="25.5">
      <c r="A75" s="92"/>
      <c r="B75" s="93" t="s">
        <v>233</v>
      </c>
      <c r="C75" s="94"/>
      <c r="D75" s="93" t="s">
        <v>234</v>
      </c>
      <c r="E75" s="95" t="s">
        <v>235</v>
      </c>
      <c r="F75" s="96"/>
      <c r="G75" s="97"/>
      <c r="H75" s="98"/>
      <c r="I75" s="40"/>
      <c r="K75" s="33"/>
      <c r="L75" s="1"/>
      <c r="M75" s="1"/>
      <c r="N75" s="1"/>
      <c r="O75" s="1"/>
      <c r="P75" s="1"/>
      <c r="Q75" s="1"/>
      <c r="R75" s="2"/>
      <c r="S75" s="2"/>
      <c r="T75" s="2"/>
      <c r="U75" s="2"/>
      <c r="V75" s="2"/>
      <c r="W75" s="2"/>
      <c r="X75" s="1"/>
      <c r="Y75" s="2"/>
      <c r="Z75" s="2"/>
      <c r="AA75" s="2"/>
      <c r="AB75" s="1"/>
      <c r="AC75" s="1"/>
    </row>
    <row r="76" spans="1:29">
      <c r="A76" s="99"/>
      <c r="B76" s="100" t="s">
        <v>236</v>
      </c>
      <c r="C76" s="97"/>
      <c r="D76" s="101">
        <v>24</v>
      </c>
      <c r="E76" s="102">
        <v>33878</v>
      </c>
      <c r="F76" s="103"/>
      <c r="G76" s="104"/>
      <c r="H76" s="105"/>
      <c r="I76" s="40"/>
      <c r="K76" s="33"/>
      <c r="L76" s="1"/>
      <c r="M76" s="1"/>
      <c r="N76" s="1"/>
      <c r="O76" s="1"/>
      <c r="P76" s="1"/>
      <c r="Q76" s="1"/>
      <c r="R76" s="2"/>
      <c r="S76" s="2"/>
      <c r="T76" s="2"/>
      <c r="U76" s="2"/>
      <c r="V76" s="2"/>
      <c r="W76" s="2"/>
      <c r="X76" s="1"/>
      <c r="Y76" s="2"/>
      <c r="Z76" s="2"/>
      <c r="AA76" s="2"/>
      <c r="AB76" s="1"/>
      <c r="AC76" s="1"/>
    </row>
    <row r="77" spans="1:29">
      <c r="A77" s="99"/>
      <c r="B77" s="106" t="s">
        <v>237</v>
      </c>
      <c r="C77" s="104"/>
      <c r="D77" s="107">
        <v>24</v>
      </c>
      <c r="E77" s="102">
        <v>33878</v>
      </c>
      <c r="F77" s="103"/>
      <c r="G77" s="104"/>
      <c r="H77" s="105"/>
      <c r="I77" s="40"/>
      <c r="K77" s="33"/>
      <c r="L77" s="1"/>
      <c r="M77" s="1"/>
      <c r="N77" s="1"/>
      <c r="O77" s="1"/>
      <c r="P77" s="1"/>
      <c r="Q77" s="1"/>
      <c r="R77" s="2"/>
      <c r="S77" s="2"/>
      <c r="T77" s="2"/>
      <c r="U77" s="2"/>
      <c r="V77" s="2"/>
      <c r="W77" s="2"/>
      <c r="X77" s="1"/>
      <c r="Y77" s="2"/>
      <c r="Z77" s="2"/>
      <c r="AA77" s="2"/>
      <c r="AB77" s="1"/>
      <c r="AC77" s="1"/>
    </row>
    <row r="78" spans="1:29">
      <c r="A78" s="99"/>
      <c r="B78" s="106" t="s">
        <v>238</v>
      </c>
      <c r="C78" s="104"/>
      <c r="D78" s="107">
        <v>27</v>
      </c>
      <c r="E78" s="102">
        <v>33878</v>
      </c>
      <c r="F78" s="103"/>
      <c r="G78" s="104"/>
      <c r="H78" s="105"/>
      <c r="I78" s="40"/>
      <c r="K78" s="33"/>
      <c r="L78" s="1"/>
      <c r="M78" s="1"/>
      <c r="N78" s="1"/>
      <c r="O78" s="1"/>
      <c r="P78" s="1"/>
      <c r="Q78" s="1"/>
      <c r="R78" s="2"/>
      <c r="S78" s="2"/>
      <c r="T78" s="2"/>
      <c r="U78" s="2"/>
      <c r="V78" s="2"/>
      <c r="W78" s="2"/>
      <c r="X78" s="1"/>
      <c r="Y78" s="2"/>
      <c r="Z78" s="2"/>
      <c r="AA78" s="2"/>
      <c r="AB78" s="1"/>
      <c r="AC78" s="1"/>
    </row>
    <row r="79" spans="1:29">
      <c r="A79" s="99"/>
      <c r="B79" s="106" t="s">
        <v>239</v>
      </c>
      <c r="C79" s="104"/>
      <c r="D79" s="107">
        <v>22</v>
      </c>
      <c r="E79" s="102">
        <v>35612</v>
      </c>
      <c r="F79" s="103"/>
      <c r="G79" s="104"/>
      <c r="H79" s="105"/>
      <c r="I79" s="40"/>
      <c r="K79" s="33"/>
      <c r="L79" s="1"/>
      <c r="M79" s="1"/>
      <c r="N79" s="1"/>
      <c r="O79" s="1"/>
      <c r="P79" s="1"/>
      <c r="Q79" s="1"/>
      <c r="R79" s="2"/>
      <c r="S79" s="2"/>
      <c r="T79" s="2"/>
      <c r="U79" s="2"/>
      <c r="V79" s="2"/>
      <c r="W79" s="2"/>
      <c r="X79" s="1"/>
      <c r="Y79" s="2"/>
      <c r="Z79" s="2"/>
      <c r="AA79" s="2"/>
      <c r="AB79" s="1"/>
      <c r="AC79" s="1"/>
    </row>
    <row r="80" spans="1:29">
      <c r="A80" s="99"/>
      <c r="B80" s="106" t="s">
        <v>240</v>
      </c>
      <c r="C80" s="104"/>
      <c r="D80" s="107">
        <v>21</v>
      </c>
      <c r="E80" s="102">
        <v>35612</v>
      </c>
      <c r="F80" s="103"/>
      <c r="G80" s="104"/>
      <c r="H80" s="105"/>
      <c r="I80" s="40"/>
      <c r="K80" s="33"/>
      <c r="L80" s="1"/>
      <c r="M80" s="1"/>
      <c r="N80" s="1"/>
      <c r="O80" s="1"/>
      <c r="P80" s="1"/>
      <c r="Q80" s="1"/>
      <c r="R80" s="2"/>
      <c r="S80" s="2"/>
      <c r="T80" s="2"/>
      <c r="U80" s="2"/>
      <c r="V80" s="2"/>
      <c r="W80" s="2"/>
      <c r="X80" s="1"/>
      <c r="Y80" s="2"/>
      <c r="Z80" s="2"/>
      <c r="AA80" s="2"/>
      <c r="AB80" s="1"/>
      <c r="AC80" s="1"/>
    </row>
    <row r="81" spans="1:29">
      <c r="A81" s="99"/>
      <c r="B81" s="106" t="s">
        <v>241</v>
      </c>
      <c r="C81" s="104"/>
      <c r="D81" s="107"/>
      <c r="E81" s="102"/>
      <c r="F81" s="103"/>
      <c r="G81" s="104"/>
      <c r="H81" s="105"/>
      <c r="I81" s="40"/>
      <c r="K81" s="33"/>
      <c r="L81" s="1"/>
      <c r="M81" s="1"/>
      <c r="N81" s="1"/>
      <c r="O81" s="1"/>
      <c r="P81" s="1"/>
      <c r="Q81" s="1"/>
      <c r="R81" s="2"/>
      <c r="S81" s="2"/>
      <c r="T81" s="2"/>
      <c r="U81" s="2"/>
      <c r="V81" s="2"/>
      <c r="W81" s="2"/>
      <c r="X81" s="1"/>
      <c r="Y81" s="2"/>
      <c r="Z81" s="2"/>
      <c r="AA81" s="2"/>
      <c r="AB81" s="1"/>
      <c r="AC81" s="1"/>
    </row>
    <row r="82" spans="1:29">
      <c r="A82" s="99"/>
      <c r="B82" s="106" t="s">
        <v>242</v>
      </c>
      <c r="C82" s="104"/>
      <c r="D82" s="107"/>
      <c r="E82" s="102"/>
      <c r="F82" s="103"/>
      <c r="G82" s="104"/>
      <c r="H82" s="105"/>
      <c r="I82" s="40"/>
      <c r="K82" s="33"/>
      <c r="L82" s="1"/>
      <c r="M82" s="1"/>
      <c r="N82" s="1"/>
      <c r="O82" s="1"/>
      <c r="P82" s="1"/>
      <c r="Q82" s="1"/>
      <c r="R82" s="2"/>
      <c r="S82" s="2"/>
      <c r="T82" s="2"/>
      <c r="U82" s="2"/>
      <c r="V82" s="2"/>
      <c r="W82" s="2"/>
      <c r="X82" s="1"/>
      <c r="Y82" s="2"/>
      <c r="Z82" s="2"/>
      <c r="AA82" s="2"/>
      <c r="AB82" s="1"/>
      <c r="AC82" s="1"/>
    </row>
    <row r="83" spans="1:29">
      <c r="A83" s="99"/>
      <c r="B83" s="106" t="s">
        <v>243</v>
      </c>
      <c r="C83" s="104"/>
      <c r="D83" s="107"/>
      <c r="E83" s="102"/>
      <c r="F83" s="103"/>
      <c r="G83" s="104"/>
      <c r="H83" s="105"/>
      <c r="I83" s="40"/>
      <c r="K83" s="33"/>
      <c r="L83" s="1"/>
      <c r="M83" s="1"/>
      <c r="N83" s="1"/>
      <c r="O83" s="1"/>
      <c r="P83" s="1"/>
      <c r="Q83" s="1"/>
      <c r="R83" s="2"/>
      <c r="S83" s="2"/>
      <c r="T83" s="2"/>
      <c r="U83" s="2"/>
      <c r="V83" s="2"/>
      <c r="W83" s="2"/>
      <c r="X83" s="1"/>
      <c r="Y83" s="2"/>
      <c r="Z83" s="2"/>
      <c r="AA83" s="2"/>
      <c r="AB83" s="1"/>
      <c r="AC83" s="1"/>
    </row>
    <row r="84" spans="1:29">
      <c r="A84" s="99"/>
      <c r="B84" s="106" t="s">
        <v>244</v>
      </c>
      <c r="C84" s="104"/>
      <c r="D84" s="107"/>
      <c r="E84" s="102"/>
      <c r="F84" s="103"/>
      <c r="G84" s="104"/>
      <c r="H84" s="105"/>
      <c r="I84" s="40"/>
      <c r="K84" s="33"/>
      <c r="L84" s="1"/>
      <c r="M84" s="1"/>
      <c r="N84" s="1"/>
      <c r="O84" s="1"/>
      <c r="P84" s="1"/>
      <c r="Q84" s="1"/>
      <c r="R84" s="2"/>
      <c r="S84" s="2"/>
      <c r="T84" s="2"/>
      <c r="U84" s="2"/>
      <c r="V84" s="2"/>
      <c r="W84" s="2"/>
      <c r="X84" s="1"/>
      <c r="Y84" s="2"/>
      <c r="Z84" s="2"/>
      <c r="AA84" s="2"/>
      <c r="AB84" s="1"/>
      <c r="AC84" s="1"/>
    </row>
    <row r="85" spans="1:29">
      <c r="A85" s="99"/>
      <c r="B85" s="106" t="s">
        <v>245</v>
      </c>
      <c r="C85" s="104"/>
      <c r="D85" s="108">
        <v>2</v>
      </c>
      <c r="E85" s="109">
        <v>35612</v>
      </c>
      <c r="F85" s="103"/>
      <c r="G85" s="104"/>
      <c r="H85" s="105"/>
      <c r="I85" s="40"/>
      <c r="K85" s="33"/>
      <c r="L85" s="1"/>
      <c r="M85" s="1"/>
      <c r="N85" s="1"/>
      <c r="O85" s="1"/>
      <c r="P85" s="1"/>
      <c r="Q85" s="1"/>
      <c r="R85" s="2"/>
      <c r="S85" s="2"/>
      <c r="T85" s="2"/>
      <c r="U85" s="2"/>
      <c r="V85" s="2"/>
      <c r="W85" s="2"/>
      <c r="X85" s="1"/>
      <c r="Y85" s="2"/>
      <c r="Z85" s="2"/>
      <c r="AA85" s="2"/>
      <c r="AB85" s="1"/>
      <c r="AC85" s="1"/>
    </row>
    <row r="86" spans="1:29">
      <c r="A86" s="110"/>
      <c r="B86" s="111"/>
      <c r="C86" s="112"/>
      <c r="D86" s="113"/>
      <c r="E86" s="114"/>
      <c r="F86" s="115"/>
      <c r="G86" s="116"/>
      <c r="H86" s="117"/>
      <c r="I86" s="40"/>
      <c r="K86" s="33"/>
      <c r="L86" s="1"/>
      <c r="M86" s="1"/>
      <c r="N86" s="1"/>
      <c r="O86" s="1"/>
      <c r="P86" s="1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1"/>
      <c r="AC86" s="1"/>
    </row>
    <row r="87" spans="1:29">
      <c r="A87" s="57"/>
      <c r="B87" s="87"/>
      <c r="C87" s="83"/>
      <c r="D87" s="118"/>
      <c r="E87" s="119"/>
      <c r="F87" s="83"/>
      <c r="G87" s="87"/>
      <c r="H87" s="56"/>
      <c r="I87" s="40"/>
      <c r="K87" s="33"/>
      <c r="L87" s="1"/>
      <c r="M87" s="1"/>
      <c r="N87" s="1"/>
      <c r="O87" s="1"/>
      <c r="P87" s="1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1"/>
      <c r="AC87" s="1"/>
    </row>
    <row r="88" spans="1:29">
      <c r="A88" s="86" t="s">
        <v>246</v>
      </c>
      <c r="B88" s="87"/>
      <c r="C88" s="87"/>
      <c r="D88" s="87"/>
      <c r="E88" s="87"/>
      <c r="F88" s="87"/>
      <c r="G88" s="87"/>
      <c r="H88" s="60"/>
      <c r="I88" s="40"/>
      <c r="K88" s="33"/>
      <c r="L88" s="1"/>
      <c r="M88" s="1"/>
      <c r="N88" s="1"/>
      <c r="O88" s="1"/>
      <c r="P88" s="1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1"/>
      <c r="AC88" s="1"/>
    </row>
    <row r="89" spans="1:29">
      <c r="A89" s="86"/>
      <c r="B89" s="87"/>
      <c r="C89" s="87"/>
      <c r="D89" s="87"/>
      <c r="E89" s="87"/>
      <c r="F89" s="87"/>
      <c r="G89" s="87"/>
      <c r="H89" s="60"/>
      <c r="I89" s="40"/>
      <c r="K89" s="33"/>
      <c r="L89" s="1"/>
      <c r="M89" s="1"/>
      <c r="N89" s="1"/>
      <c r="O89" s="1"/>
      <c r="P89" s="1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1"/>
      <c r="AC89" s="1"/>
    </row>
    <row r="90" spans="1:29" ht="25.5">
      <c r="A90" s="64"/>
      <c r="B90" s="87" t="s">
        <v>247</v>
      </c>
      <c r="C90" s="87"/>
      <c r="D90" s="87" t="s">
        <v>248</v>
      </c>
      <c r="E90" s="120" t="s">
        <v>249</v>
      </c>
      <c r="F90" s="121" t="s">
        <v>250</v>
      </c>
      <c r="G90" s="122"/>
      <c r="H90" s="59"/>
      <c r="I90" s="172"/>
      <c r="K90" s="33"/>
      <c r="L90" s="1"/>
      <c r="M90" s="1"/>
      <c r="N90" s="1"/>
      <c r="O90" s="1"/>
      <c r="P90" s="1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1"/>
      <c r="AC90" s="1"/>
    </row>
    <row r="91" spans="1:29">
      <c r="A91" s="123"/>
      <c r="B91" s="124" t="s">
        <v>251</v>
      </c>
      <c r="C91" s="125"/>
      <c r="D91" s="101">
        <v>5.5E-2</v>
      </c>
      <c r="E91" s="126">
        <v>35612</v>
      </c>
      <c r="F91" s="127"/>
      <c r="G91" s="127"/>
      <c r="H91" s="128"/>
      <c r="I91" s="174"/>
      <c r="K91" s="33"/>
      <c r="L91" s="1"/>
      <c r="M91" s="1"/>
      <c r="N91" s="1"/>
      <c r="O91" s="1"/>
      <c r="P91" s="1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1"/>
      <c r="AC91" s="1"/>
    </row>
    <row r="92" spans="1:29">
      <c r="A92" s="123"/>
      <c r="B92" s="129" t="s">
        <v>252</v>
      </c>
      <c r="C92" s="130"/>
      <c r="D92" s="131"/>
      <c r="E92" s="132"/>
      <c r="F92" s="133"/>
      <c r="G92" s="133"/>
      <c r="H92" s="134"/>
      <c r="I92" s="174"/>
      <c r="K92" s="33"/>
      <c r="L92" s="1"/>
      <c r="M92" s="1"/>
      <c r="N92" s="1"/>
      <c r="O92" s="1"/>
      <c r="P92" s="1"/>
      <c r="Q92" s="1"/>
      <c r="R92" s="2"/>
      <c r="S92" s="2"/>
      <c r="T92" s="2"/>
      <c r="U92" s="2"/>
      <c r="V92" s="2"/>
      <c r="W92" s="2"/>
      <c r="X92" s="1"/>
      <c r="Y92" s="2"/>
      <c r="Z92" s="2"/>
      <c r="AA92" s="2"/>
      <c r="AB92" s="1"/>
      <c r="AC92" s="1"/>
    </row>
    <row r="93" spans="1:29" ht="63.75">
      <c r="A93" s="123"/>
      <c r="B93" s="135" t="s">
        <v>253</v>
      </c>
      <c r="C93" s="130"/>
      <c r="D93" s="107"/>
      <c r="E93" s="132"/>
      <c r="F93" s="133"/>
      <c r="G93" s="133"/>
      <c r="H93" s="134"/>
      <c r="I93" s="174"/>
      <c r="K93" s="3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36"/>
      <c r="B94" s="137" t="s">
        <v>254</v>
      </c>
      <c r="C94" s="138"/>
      <c r="D94" s="108">
        <v>0.75</v>
      </c>
      <c r="E94" s="109">
        <v>34881</v>
      </c>
      <c r="F94" s="139" t="s">
        <v>255</v>
      </c>
      <c r="G94" s="139"/>
      <c r="H94" s="66"/>
      <c r="I94" s="173"/>
      <c r="K94" s="3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54"/>
      <c r="B95" s="87"/>
      <c r="C95" s="118"/>
      <c r="D95" s="118"/>
      <c r="E95" s="118"/>
      <c r="F95" s="83"/>
      <c r="G95" s="87"/>
      <c r="H95" s="140"/>
      <c r="I95" s="40"/>
      <c r="K95" s="3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57"/>
      <c r="B96" s="87"/>
      <c r="C96" s="87"/>
      <c r="D96" s="118"/>
      <c r="E96" s="87"/>
      <c r="F96" s="118"/>
      <c r="G96" s="87"/>
      <c r="H96" s="60"/>
      <c r="I96" s="40"/>
      <c r="K96" s="3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86" t="s">
        <v>256</v>
      </c>
      <c r="B97" s="87"/>
      <c r="C97" s="87"/>
      <c r="D97" s="87"/>
      <c r="E97" s="87"/>
      <c r="F97" s="87"/>
      <c r="G97" s="87"/>
      <c r="H97" s="60"/>
      <c r="I97" s="175"/>
      <c r="K97" s="3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41"/>
      <c r="B98" s="118"/>
      <c r="C98" s="118"/>
      <c r="D98" s="118"/>
      <c r="E98" s="118"/>
      <c r="F98" s="118"/>
      <c r="G98" s="118"/>
      <c r="H98" s="60"/>
      <c r="I98" s="40"/>
      <c r="K98" s="3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33.75">
      <c r="A99" s="141"/>
      <c r="B99" s="87"/>
      <c r="C99" s="87"/>
      <c r="D99" s="87"/>
      <c r="E99" s="87"/>
      <c r="F99" s="142" t="s">
        <v>0</v>
      </c>
      <c r="G99" s="143" t="s">
        <v>257</v>
      </c>
      <c r="H99" s="143" t="s">
        <v>288</v>
      </c>
      <c r="I99" s="40"/>
      <c r="K99" s="3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53"/>
      <c r="B100" s="87"/>
      <c r="C100" s="87"/>
      <c r="D100" s="87"/>
      <c r="E100" s="87"/>
      <c r="F100" s="106"/>
      <c r="G100" s="106"/>
      <c r="H100" s="106"/>
      <c r="I100" s="40"/>
      <c r="K100" s="3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86" t="s">
        <v>258</v>
      </c>
      <c r="B101" s="87"/>
      <c r="C101" s="87"/>
      <c r="D101" s="87"/>
      <c r="E101" s="87"/>
      <c r="F101" s="146"/>
      <c r="G101" s="147">
        <f>INPUTS!E47</f>
        <v>26419343.740740739</v>
      </c>
      <c r="H101" s="147">
        <f>INPUTS!E70</f>
        <v>290741.04479194275</v>
      </c>
      <c r="I101" s="40"/>
      <c r="K101" s="3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86" t="s">
        <v>259</v>
      </c>
      <c r="B102" s="87"/>
      <c r="C102" s="87"/>
      <c r="D102" s="87"/>
      <c r="E102" s="87"/>
      <c r="F102" s="147"/>
      <c r="G102" s="147">
        <f>INPUTS!E60</f>
        <v>42742005</v>
      </c>
      <c r="H102" s="147">
        <f>INPUTS!E83</f>
        <v>0</v>
      </c>
      <c r="I102" s="40"/>
      <c r="K102" s="3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86" t="s">
        <v>260</v>
      </c>
      <c r="B103" s="87"/>
      <c r="C103" s="87"/>
      <c r="D103" s="87"/>
      <c r="E103" s="87"/>
      <c r="F103" s="147"/>
      <c r="G103" s="147">
        <f>INPUTS!E64</f>
        <v>52519063</v>
      </c>
      <c r="H103" s="147">
        <f>INPUTS!E87</f>
        <v>0</v>
      </c>
      <c r="I103" s="40"/>
      <c r="K103" s="3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86" t="s">
        <v>261</v>
      </c>
      <c r="B104" s="87"/>
      <c r="C104" s="87"/>
      <c r="D104" s="87"/>
      <c r="E104" s="87"/>
      <c r="F104" s="148">
        <f>F101+F102-F103</f>
        <v>0</v>
      </c>
      <c r="G104" s="148">
        <f>G101+G102-G103</f>
        <v>16642285.740740746</v>
      </c>
      <c r="H104" s="148">
        <f>H101+H102-H103</f>
        <v>290741.04479194275</v>
      </c>
      <c r="I104" s="40"/>
      <c r="K104" s="3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86"/>
      <c r="B105" s="87"/>
      <c r="C105" s="87"/>
      <c r="D105" s="87"/>
      <c r="E105" s="87"/>
      <c r="F105" s="87"/>
      <c r="G105" s="87"/>
      <c r="H105" s="60"/>
      <c r="I105" s="40"/>
      <c r="K105" s="3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2"/>
    </row>
    <row r="106" spans="1:29">
      <c r="A106" s="86" t="s">
        <v>262</v>
      </c>
      <c r="B106" s="87"/>
      <c r="C106" s="87"/>
      <c r="D106" s="87"/>
      <c r="E106" s="87"/>
      <c r="F106" s="87" t="s">
        <v>263</v>
      </c>
      <c r="G106" s="87" t="s">
        <v>264</v>
      </c>
      <c r="H106" s="60"/>
      <c r="I106" s="40"/>
      <c r="K106" s="3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2"/>
    </row>
    <row r="107" spans="1:29">
      <c r="A107" s="150" t="s">
        <v>265</v>
      </c>
      <c r="B107" s="87"/>
      <c r="C107" s="87"/>
      <c r="D107" s="87"/>
      <c r="E107" s="87"/>
      <c r="F107" s="151">
        <v>41334</v>
      </c>
      <c r="G107" s="151">
        <v>41364</v>
      </c>
      <c r="H107" s="152"/>
      <c r="I107" s="40"/>
      <c r="K107" s="3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2"/>
    </row>
    <row r="108" spans="1:29">
      <c r="A108" s="153"/>
      <c r="B108" s="90"/>
      <c r="C108" s="90"/>
      <c r="D108" s="90"/>
      <c r="E108" s="90"/>
      <c r="F108" s="154"/>
      <c r="G108" s="85"/>
      <c r="H108" s="66"/>
      <c r="I108" s="40"/>
      <c r="K108" s="3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2"/>
    </row>
    <row r="109" spans="1:29">
      <c r="A109" s="86"/>
      <c r="B109" s="87"/>
      <c r="C109" s="87"/>
      <c r="D109" s="87"/>
      <c r="E109" s="87"/>
      <c r="F109" s="87"/>
      <c r="G109" s="85"/>
      <c r="H109" s="56"/>
      <c r="I109" s="40"/>
      <c r="K109" s="3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2"/>
    </row>
    <row r="110" spans="1:29">
      <c r="A110" s="86" t="s">
        <v>266</v>
      </c>
      <c r="B110" s="87"/>
      <c r="C110" s="87"/>
      <c r="D110" s="87"/>
      <c r="E110" s="87"/>
      <c r="F110" s="87"/>
      <c r="G110" s="87"/>
      <c r="H110" s="60"/>
      <c r="I110" s="40"/>
      <c r="K110" s="3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2"/>
    </row>
    <row r="111" spans="1:29">
      <c r="A111" s="86"/>
      <c r="B111" s="87"/>
      <c r="C111" s="87"/>
      <c r="D111" s="87"/>
      <c r="E111" s="87"/>
      <c r="F111" s="87"/>
      <c r="G111" s="87"/>
      <c r="H111" s="60"/>
      <c r="I111" s="40"/>
      <c r="K111" s="3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2"/>
    </row>
    <row r="112" spans="1:29">
      <c r="A112" s="86" t="s">
        <v>267</v>
      </c>
      <c r="B112" s="87"/>
      <c r="C112" s="87"/>
      <c r="D112" s="87"/>
      <c r="E112" s="87"/>
      <c r="F112" s="87"/>
      <c r="G112" s="87"/>
      <c r="H112" s="60"/>
      <c r="I112" s="40"/>
      <c r="K112" s="3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2"/>
    </row>
    <row r="113" spans="1:29">
      <c r="A113" s="150" t="s">
        <v>268</v>
      </c>
      <c r="B113" s="87"/>
      <c r="C113" s="87"/>
      <c r="D113" s="87"/>
      <c r="E113" s="87"/>
      <c r="F113" s="87"/>
      <c r="G113" s="87"/>
      <c r="H113" s="60"/>
      <c r="I113" s="40"/>
      <c r="K113" s="3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2"/>
    </row>
    <row r="114" spans="1:29">
      <c r="A114" s="86"/>
      <c r="B114" s="87"/>
      <c r="C114" s="87"/>
      <c r="D114" s="87"/>
      <c r="E114" s="87"/>
      <c r="F114" s="87"/>
      <c r="G114" s="87"/>
      <c r="H114" s="60"/>
      <c r="I114" s="40"/>
      <c r="K114" s="3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25.5">
      <c r="A115" s="86"/>
      <c r="B115" s="155" t="s">
        <v>269</v>
      </c>
      <c r="C115" s="155"/>
      <c r="D115" s="156" t="s">
        <v>160</v>
      </c>
      <c r="E115" s="155" t="s">
        <v>270</v>
      </c>
      <c r="F115" s="155"/>
      <c r="G115" s="155"/>
      <c r="H115" s="60"/>
      <c r="I115" s="40"/>
      <c r="K115" s="3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44"/>
      <c r="B116" s="86"/>
      <c r="C116" s="157"/>
      <c r="D116" s="158"/>
      <c r="E116" s="159"/>
      <c r="F116" s="104"/>
      <c r="G116" s="160"/>
      <c r="H116" s="98"/>
      <c r="I116" s="40"/>
      <c r="K116" s="3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61"/>
      <c r="B117" s="86" t="s">
        <v>271</v>
      </c>
      <c r="C117" s="157"/>
      <c r="D117" s="147"/>
      <c r="E117" s="162"/>
      <c r="F117" s="130"/>
      <c r="G117" s="160"/>
      <c r="H117" s="105"/>
      <c r="I117" s="40"/>
      <c r="K117" s="3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61"/>
      <c r="B118" s="86" t="s">
        <v>272</v>
      </c>
      <c r="C118" s="157"/>
      <c r="D118" s="147">
        <f>INPUTS!J27</f>
        <v>17080479.360112771</v>
      </c>
      <c r="E118" s="162">
        <f>INPUTS!M27</f>
        <v>0.19378270804157144</v>
      </c>
      <c r="F118" s="130"/>
      <c r="G118" s="160"/>
      <c r="H118" s="105"/>
      <c r="I118" s="176"/>
      <c r="J118" s="34"/>
      <c r="K118" s="3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63"/>
      <c r="B119" s="89" t="s">
        <v>273</v>
      </c>
      <c r="C119" s="164"/>
      <c r="D119" s="165">
        <f>INPUTS!J26</f>
        <v>71061953.639887229</v>
      </c>
      <c r="E119" s="166">
        <f>INPUTS!M26</f>
        <v>0.80621729195842851</v>
      </c>
      <c r="F119" s="138"/>
      <c r="G119" s="160"/>
      <c r="H119" s="117"/>
      <c r="I119" s="176"/>
      <c r="J119" s="34"/>
      <c r="K119" s="3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86"/>
      <c r="B120" s="87"/>
      <c r="C120" s="87"/>
      <c r="D120" s="87"/>
      <c r="E120" s="87"/>
      <c r="F120" s="87"/>
      <c r="G120" s="85"/>
      <c r="H120" s="56"/>
      <c r="I120" s="176"/>
      <c r="J120" s="34"/>
      <c r="K120" s="3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86" t="s">
        <v>274</v>
      </c>
      <c r="B121" s="118"/>
      <c r="C121" s="83"/>
      <c r="D121" s="83"/>
      <c r="E121" s="83"/>
      <c r="F121" s="83"/>
      <c r="G121" s="83"/>
      <c r="H121" s="60"/>
      <c r="I121" s="176"/>
      <c r="J121" s="34"/>
      <c r="K121" s="3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206" t="s">
        <v>293</v>
      </c>
      <c r="B122" s="207"/>
      <c r="C122" s="207"/>
      <c r="D122" s="207"/>
      <c r="E122" s="207"/>
      <c r="F122" s="207"/>
      <c r="G122" s="207"/>
      <c r="H122" s="208"/>
      <c r="I122" s="176"/>
      <c r="J122" s="34"/>
      <c r="K122" s="3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209" t="s">
        <v>294</v>
      </c>
      <c r="B123" s="210"/>
      <c r="C123" s="210"/>
      <c r="D123" s="210"/>
      <c r="E123" s="210"/>
      <c r="F123" s="210"/>
      <c r="G123" s="210"/>
      <c r="H123" s="211"/>
      <c r="I123" s="176"/>
      <c r="J123" s="34"/>
      <c r="K123" s="3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209" t="s">
        <v>284</v>
      </c>
      <c r="B124" s="210"/>
      <c r="C124" s="210"/>
      <c r="D124" s="210"/>
      <c r="E124" s="210"/>
      <c r="F124" s="210"/>
      <c r="G124" s="210"/>
      <c r="H124" s="211"/>
      <c r="I124" s="176"/>
      <c r="J124" s="34"/>
      <c r="K124" s="3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85" t="s">
        <v>285</v>
      </c>
      <c r="B125" s="186"/>
      <c r="C125" s="186"/>
      <c r="D125" s="186"/>
      <c r="E125" s="186"/>
      <c r="F125" s="186"/>
      <c r="G125" s="186"/>
      <c r="H125" s="187"/>
      <c r="I125" s="176"/>
      <c r="J125" s="34"/>
      <c r="K125" s="3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88" t="s">
        <v>286</v>
      </c>
      <c r="B126" s="189"/>
      <c r="C126" s="189"/>
      <c r="D126" s="189"/>
      <c r="E126" s="189"/>
      <c r="F126" s="189"/>
      <c r="G126" s="189"/>
      <c r="H126" s="190"/>
      <c r="I126" s="176"/>
      <c r="J126" s="34"/>
      <c r="K126" s="3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67" t="s">
        <v>228</v>
      </c>
      <c r="B127" s="168"/>
      <c r="C127" s="168"/>
      <c r="D127" s="168">
        <v>2</v>
      </c>
      <c r="E127" s="168"/>
      <c r="F127" s="168"/>
      <c r="G127" s="169"/>
      <c r="H127" s="170"/>
      <c r="I127" s="176"/>
      <c r="J127" s="34"/>
      <c r="K127" s="3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53"/>
      <c r="B128" s="53"/>
      <c r="C128" s="53"/>
      <c r="D128" s="53"/>
      <c r="E128" s="53"/>
      <c r="F128" s="53"/>
      <c r="G128" s="53"/>
      <c r="H128" s="53"/>
      <c r="I128" s="176"/>
      <c r="J128" s="34"/>
      <c r="K128" s="3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33"/>
      <c r="B129" s="33"/>
      <c r="C129" s="33"/>
      <c r="D129" s="33"/>
      <c r="E129" s="33"/>
      <c r="F129" s="33"/>
      <c r="G129" s="33"/>
      <c r="H129" s="34"/>
      <c r="I129" s="176"/>
      <c r="J129" s="34"/>
      <c r="K129" s="3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33"/>
      <c r="B130" s="33"/>
      <c r="C130" s="33"/>
      <c r="D130" s="33"/>
      <c r="E130" s="33"/>
      <c r="F130" s="33"/>
      <c r="G130" s="33"/>
      <c r="H130" s="34"/>
      <c r="I130" s="176"/>
      <c r="J130" s="34"/>
      <c r="K130" s="3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33"/>
      <c r="B131" s="33"/>
      <c r="C131" s="33"/>
      <c r="D131" s="33"/>
      <c r="E131" s="33"/>
      <c r="F131" s="33"/>
      <c r="G131" s="33"/>
      <c r="H131" s="33"/>
      <c r="I131" s="177"/>
      <c r="J131" s="33"/>
      <c r="K131" s="3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34"/>
      <c r="B132" s="34"/>
      <c r="C132" s="34"/>
      <c r="D132" s="34"/>
      <c r="E132" s="34"/>
      <c r="F132" s="34"/>
      <c r="G132" s="34"/>
      <c r="H132" s="34"/>
      <c r="I132" s="176"/>
      <c r="J132" s="34"/>
      <c r="K132" s="34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34"/>
      <c r="B133" s="34"/>
      <c r="C133" s="34"/>
      <c r="D133" s="34"/>
      <c r="E133" s="34"/>
      <c r="F133" s="34"/>
      <c r="G133" s="34"/>
      <c r="H133" s="34"/>
      <c r="I133" s="176"/>
      <c r="J133" s="34"/>
      <c r="K133" s="34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34"/>
      <c r="B134" s="34"/>
      <c r="C134" s="34"/>
      <c r="D134" s="34"/>
      <c r="E134" s="34"/>
      <c r="F134" s="34"/>
      <c r="G134" s="34"/>
      <c r="H134" s="34"/>
      <c r="I134" s="176"/>
      <c r="J134" s="34"/>
      <c r="K134" s="34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34"/>
      <c r="B135" s="34"/>
      <c r="C135" s="34"/>
      <c r="D135" s="34"/>
      <c r="E135" s="34"/>
      <c r="F135" s="34"/>
      <c r="G135" s="34"/>
      <c r="H135" s="34"/>
      <c r="I135" s="176"/>
      <c r="J135" s="34"/>
      <c r="K135" s="34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34"/>
      <c r="B136" s="34"/>
      <c r="C136" s="34"/>
      <c r="D136" s="34"/>
      <c r="E136" s="34"/>
      <c r="F136" s="34"/>
      <c r="G136" s="34"/>
      <c r="H136" s="34"/>
      <c r="I136" s="176"/>
      <c r="J136" s="34"/>
      <c r="K136" s="3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</row>
    <row r="139" spans="1:2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</row>
    <row r="140" spans="1:29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</row>
    <row r="141" spans="1:29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</row>
    <row r="142" spans="1:29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</row>
    <row r="143" spans="1:29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</row>
    <row r="144" spans="1:29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</row>
    <row r="145" spans="1:1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</row>
    <row r="146" spans="1:1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</row>
    <row r="147" spans="1:1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</row>
    <row r="148" spans="1:1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</row>
    <row r="149" spans="1:1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</row>
    <row r="150" spans="1:1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</row>
    <row r="151" spans="1:1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</row>
    <row r="152" spans="1:1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</row>
    <row r="153" spans="1:1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</row>
    <row r="154" spans="1:1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</row>
    <row r="155" spans="1:1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</row>
    <row r="156" spans="1:1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</row>
    <row r="157" spans="1:1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</row>
    <row r="158" spans="1:1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</row>
    <row r="159" spans="1:1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</row>
    <row r="160" spans="1:1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</row>
    <row r="161" spans="1:1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</row>
    <row r="162" spans="1:1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</row>
    <row r="163" spans="1:1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</row>
    <row r="164" spans="1:1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</row>
    <row r="165" spans="1:1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</row>
    <row r="166" spans="1:1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</row>
    <row r="167" spans="1:1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</row>
    <row r="168" spans="1:1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</row>
    <row r="169" spans="1:1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</row>
    <row r="170" spans="1:1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</row>
    <row r="171" spans="1:1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</row>
    <row r="172" spans="1:1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</row>
    <row r="173" spans="1:1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</row>
    <row r="174" spans="1:1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</row>
    <row r="175" spans="1:1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</row>
    <row r="176" spans="1:1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</row>
    <row r="177" spans="1:1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</row>
    <row r="178" spans="1:1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</row>
    <row r="179" spans="1:1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</row>
    <row r="180" spans="1:1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</row>
    <row r="181" spans="1:1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</row>
    <row r="182" spans="1:1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</row>
    <row r="183" spans="1:1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</row>
    <row r="184" spans="1:1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</row>
    <row r="185" spans="1:1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</row>
    <row r="186" spans="1:1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rintOptions horizontalCentered="1" verticalCentered="1"/>
  <pageMargins left="0.5" right="0.5" top="0.25" bottom="0.25" header="0" footer="0"/>
  <pageSetup scale="68" orientation="portrait" r:id="rId1"/>
  <headerFooter alignWithMargins="0">
    <oddFooter>&amp;LJanuary 2000&amp;C&amp;R</oddFooter>
  </headerFooter>
  <rowBreaks count="1" manualBreakCount="1">
    <brk id="63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/>
  <dimension ref="A1:AE87"/>
  <sheetViews>
    <sheetView defaultGridColor="0" colorId="22" zoomScale="87" workbookViewId="0"/>
  </sheetViews>
  <sheetFormatPr defaultColWidth="9.77734375" defaultRowHeight="15"/>
  <cols>
    <col min="2" max="2" width="13.77734375" customWidth="1"/>
    <col min="4" max="5" width="14.77734375" customWidth="1"/>
    <col min="6" max="9" width="12.77734375" customWidth="1"/>
    <col min="30" max="30" width="11.77734375" customWidth="1"/>
    <col min="31" max="31" width="12.77734375" customWidth="1"/>
  </cols>
  <sheetData>
    <row r="1" spans="1:31">
      <c r="A1" s="1"/>
      <c r="B1" s="1" t="s">
        <v>19</v>
      </c>
      <c r="C1" s="1"/>
      <c r="D1" s="10" t="s">
        <v>39</v>
      </c>
      <c r="E1" s="1" t="s">
        <v>21</v>
      </c>
      <c r="F1" s="10">
        <v>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 t="str">
        <f>D1</f>
        <v>March</v>
      </c>
      <c r="AB1" s="6">
        <f>F1</f>
        <v>3</v>
      </c>
      <c r="AC1" s="6"/>
      <c r="AD1" s="6">
        <f>DATE(+AA3,IF(AB1&lt;12,AB1,1),1)</f>
        <v>41334</v>
      </c>
      <c r="AE1" s="6">
        <v>35431</v>
      </c>
    </row>
    <row r="2" spans="1:31">
      <c r="A2" s="1"/>
      <c r="B2" s="1" t="s">
        <v>22</v>
      </c>
      <c r="C2" s="1"/>
      <c r="D2" s="10">
        <v>2013</v>
      </c>
      <c r="E2" s="3" t="s">
        <v>23</v>
      </c>
      <c r="F2" s="11" t="s">
        <v>24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6" t="str">
        <f>IF(AB1=M4,L4,O5)</f>
        <v>03</v>
      </c>
      <c r="Z2" s="1"/>
      <c r="AA2" s="6" t="s">
        <v>25</v>
      </c>
      <c r="AB2" s="6" t="s">
        <v>26</v>
      </c>
      <c r="AC2" s="6"/>
      <c r="AD2" s="12" t="s">
        <v>27</v>
      </c>
      <c r="AE2" s="13">
        <f>AE1</f>
        <v>35431</v>
      </c>
    </row>
    <row r="3" spans="1:31" ht="41.25">
      <c r="A3" s="1"/>
      <c r="B3" s="14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6">
        <f>D2</f>
        <v>2013</v>
      </c>
      <c r="AB3" s="1"/>
      <c r="AC3" s="1"/>
      <c r="AD3" s="12" t="s">
        <v>29</v>
      </c>
      <c r="AE3" s="1"/>
    </row>
    <row r="4" spans="1:31" ht="15.75">
      <c r="A4" s="1"/>
      <c r="B4" s="46" t="s">
        <v>166</v>
      </c>
      <c r="C4" s="1"/>
      <c r="D4" s="1"/>
      <c r="E4" s="1"/>
      <c r="F4" s="1"/>
      <c r="G4" s="1"/>
      <c r="H4" s="1"/>
      <c r="I4" s="1"/>
      <c r="J4" s="1"/>
      <c r="K4" s="6" t="s">
        <v>20</v>
      </c>
      <c r="L4" s="6" t="s">
        <v>30</v>
      </c>
      <c r="M4" s="6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6" t="s">
        <v>31</v>
      </c>
      <c r="AB4" s="1"/>
      <c r="AC4" s="1"/>
      <c r="AD4" s="12" t="s">
        <v>32</v>
      </c>
      <c r="AE4" s="1"/>
    </row>
    <row r="5" spans="1:31">
      <c r="A5" s="1"/>
      <c r="B5" s="1"/>
      <c r="C5" s="1"/>
      <c r="D5" s="1"/>
      <c r="E5" s="1"/>
      <c r="F5" s="1"/>
      <c r="G5" s="6" t="s">
        <v>33</v>
      </c>
      <c r="H5" s="15" t="s">
        <v>34</v>
      </c>
      <c r="I5" s="1" t="s">
        <v>34</v>
      </c>
      <c r="J5" s="1"/>
      <c r="K5" s="6" t="s">
        <v>35</v>
      </c>
      <c r="L5" s="6" t="s">
        <v>36</v>
      </c>
      <c r="M5" s="6">
        <v>2</v>
      </c>
      <c r="N5" s="1"/>
      <c r="O5" s="6" t="str">
        <f t="shared" ref="O5:O15" si="0">IF($AB$1=M5,L5,O6)</f>
        <v>03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1" t="s">
        <v>37</v>
      </c>
      <c r="B6" s="1"/>
      <c r="C6" s="1"/>
      <c r="D6" s="1"/>
      <c r="E6" s="1"/>
      <c r="F6" s="1"/>
      <c r="G6" s="16">
        <f>H6</f>
        <v>21323.63</v>
      </c>
      <c r="H6" s="28">
        <f>'[1]2013'!$AA$11</f>
        <v>21323.63</v>
      </c>
      <c r="I6" s="1" t="s">
        <v>38</v>
      </c>
      <c r="J6" s="1"/>
      <c r="K6" s="6" t="s">
        <v>39</v>
      </c>
      <c r="L6" s="6" t="s">
        <v>40</v>
      </c>
      <c r="M6" s="6">
        <v>3</v>
      </c>
      <c r="N6" s="1"/>
      <c r="O6" s="6" t="str">
        <f t="shared" si="0"/>
        <v>03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 t="s">
        <v>41</v>
      </c>
      <c r="AB6" s="1"/>
      <c r="AC6" s="1"/>
      <c r="AD6" s="1"/>
      <c r="AE6" s="1"/>
    </row>
    <row r="7" spans="1:31">
      <c r="A7" s="1" t="s">
        <v>42</v>
      </c>
      <c r="B7" s="1"/>
      <c r="C7" s="1"/>
      <c r="D7" s="1"/>
      <c r="E7" s="1"/>
      <c r="F7" s="1"/>
      <c r="G7" s="16">
        <f>H7</f>
        <v>7665.98</v>
      </c>
      <c r="H7" s="28">
        <f>'[1]2013'!$AB$11</f>
        <v>7665.98</v>
      </c>
      <c r="I7" s="1" t="s">
        <v>43</v>
      </c>
      <c r="J7" s="1"/>
      <c r="K7" s="6" t="s">
        <v>44</v>
      </c>
      <c r="L7" s="6" t="s">
        <v>45</v>
      </c>
      <c r="M7" s="6">
        <v>4</v>
      </c>
      <c r="N7" s="1"/>
      <c r="O7" s="6">
        <f t="shared" si="0"/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1" t="s">
        <v>49</v>
      </c>
      <c r="B8" s="1"/>
      <c r="C8" s="1"/>
      <c r="D8" s="1"/>
      <c r="E8" s="1"/>
      <c r="F8" s="1"/>
      <c r="G8" s="17">
        <f>H8</f>
        <v>6814.68</v>
      </c>
      <c r="H8" s="29">
        <f>'[1]2013'!$AC$11</f>
        <v>6814.68</v>
      </c>
      <c r="I8" s="1" t="s">
        <v>46</v>
      </c>
      <c r="J8" s="1"/>
      <c r="K8" s="6" t="s">
        <v>47</v>
      </c>
      <c r="L8" s="6" t="s">
        <v>48</v>
      </c>
      <c r="M8" s="6">
        <v>5</v>
      </c>
      <c r="N8" s="1"/>
      <c r="O8" s="6">
        <f t="shared" si="0"/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5.75" thickBot="1">
      <c r="A9" s="1"/>
      <c r="B9" s="1"/>
      <c r="C9" s="1"/>
      <c r="D9" s="1"/>
      <c r="E9" s="1"/>
      <c r="F9" s="1"/>
      <c r="G9" s="16">
        <f>SUM(H6:H8)</f>
        <v>35804.29</v>
      </c>
      <c r="H9" s="16">
        <f>SUM(H6:H8)</f>
        <v>35804.29</v>
      </c>
      <c r="I9" s="1" t="s">
        <v>50</v>
      </c>
      <c r="J9" s="1"/>
      <c r="K9" s="6" t="s">
        <v>51</v>
      </c>
      <c r="L9" s="6" t="s">
        <v>52</v>
      </c>
      <c r="M9" s="6">
        <v>6</v>
      </c>
      <c r="N9" s="1"/>
      <c r="O9" s="6">
        <f t="shared" si="0"/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I10" s="1" t="s">
        <v>43</v>
      </c>
      <c r="J10" s="1"/>
      <c r="K10" s="6" t="s">
        <v>53</v>
      </c>
      <c r="L10" s="6" t="s">
        <v>54</v>
      </c>
      <c r="M10" s="6">
        <v>7</v>
      </c>
      <c r="N10" s="1"/>
      <c r="O10" s="6">
        <f t="shared" si="0"/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8">
        <f>IF(AD1=35065,35431,AD1)</f>
        <v>41334</v>
      </c>
      <c r="AB10" s="19"/>
      <c r="AC10" s="1"/>
      <c r="AD10" s="1"/>
      <c r="AE10" s="1"/>
    </row>
    <row r="11" spans="1:31" ht="15.75" thickBot="1">
      <c r="A11" s="1"/>
      <c r="B11" s="1"/>
      <c r="C11" s="1"/>
      <c r="D11" s="1"/>
      <c r="E11" s="1"/>
      <c r="F11" s="1"/>
      <c r="G11" s="16"/>
      <c r="H11" s="1"/>
      <c r="I11" s="1"/>
      <c r="J11" s="1"/>
      <c r="K11" s="6" t="s">
        <v>55</v>
      </c>
      <c r="L11" s="6" t="s">
        <v>56</v>
      </c>
      <c r="M11" s="6">
        <v>8</v>
      </c>
      <c r="N11" s="1"/>
      <c r="O11" s="6">
        <f t="shared" si="0"/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0" t="s">
        <v>57</v>
      </c>
      <c r="AB11" s="21"/>
      <c r="AC11" s="1"/>
      <c r="AD11" s="1"/>
      <c r="AE11" s="1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6" t="s">
        <v>58</v>
      </c>
      <c r="L12" s="6" t="s">
        <v>59</v>
      </c>
      <c r="M12" s="6">
        <v>9</v>
      </c>
      <c r="N12" s="1"/>
      <c r="O12" s="6">
        <f t="shared" si="0"/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1"/>
      <c r="B13" s="1"/>
      <c r="C13" s="1"/>
      <c r="D13" s="1"/>
      <c r="E13" s="1"/>
      <c r="F13" s="1"/>
      <c r="G13" s="1"/>
      <c r="H13" s="1"/>
      <c r="I13" s="1"/>
      <c r="J13" s="1"/>
      <c r="K13" s="6" t="s">
        <v>60</v>
      </c>
      <c r="L13" s="6" t="s">
        <v>61</v>
      </c>
      <c r="M13" s="6">
        <v>10</v>
      </c>
      <c r="N13" s="1"/>
      <c r="O13" s="6">
        <f t="shared" si="0"/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2"/>
      <c r="AB13" s="1"/>
      <c r="AC13" s="1"/>
      <c r="AD13" s="1"/>
      <c r="AE13" s="1"/>
    </row>
    <row r="14" spans="1:31">
      <c r="A14" s="1"/>
      <c r="B14" s="1"/>
      <c r="C14" s="1"/>
      <c r="D14" s="1"/>
      <c r="E14" s="1"/>
      <c r="F14" s="1"/>
      <c r="G14" s="1"/>
      <c r="H14" s="15" t="s">
        <v>34</v>
      </c>
      <c r="I14" s="15" t="s">
        <v>34</v>
      </c>
      <c r="J14" s="1"/>
      <c r="K14" s="6" t="s">
        <v>62</v>
      </c>
      <c r="L14" s="6" t="s">
        <v>63</v>
      </c>
      <c r="M14" s="6">
        <v>11</v>
      </c>
      <c r="N14" s="1"/>
      <c r="O14" s="6">
        <f t="shared" si="0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1"/>
      <c r="B15" s="1"/>
      <c r="C15" s="1"/>
      <c r="D15" s="1"/>
      <c r="E15" s="1"/>
      <c r="F15" s="1" t="s">
        <v>64</v>
      </c>
      <c r="G15" s="1"/>
      <c r="H15" s="1" t="s">
        <v>64</v>
      </c>
      <c r="I15" s="1"/>
      <c r="J15" s="1"/>
      <c r="K15" s="6" t="s">
        <v>65</v>
      </c>
      <c r="L15" s="6" t="s">
        <v>66</v>
      </c>
      <c r="M15" s="6">
        <v>12</v>
      </c>
      <c r="N15" s="1"/>
      <c r="O15" s="6">
        <f t="shared" si="0"/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>
        <f>21.63*12</f>
        <v>259.56</v>
      </c>
      <c r="AB15" s="1"/>
      <c r="AC15" s="1"/>
      <c r="AD15" s="1"/>
      <c r="AE15" s="1"/>
    </row>
    <row r="16" spans="1:31">
      <c r="A16" s="1"/>
      <c r="B16" s="1"/>
      <c r="C16" s="1"/>
      <c r="D16" s="1"/>
      <c r="E16" s="1"/>
      <c r="F16" s="1" t="s">
        <v>67</v>
      </c>
      <c r="G16" s="1" t="s">
        <v>68</v>
      </c>
      <c r="H16" s="1" t="s">
        <v>67</v>
      </c>
      <c r="I16" s="1" t="s">
        <v>68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/>
      <c r="B17" s="1"/>
      <c r="C17" s="1"/>
      <c r="D17" s="15" t="s">
        <v>34</v>
      </c>
      <c r="E17" s="1" t="s">
        <v>69</v>
      </c>
      <c r="F17" s="1" t="s">
        <v>70</v>
      </c>
      <c r="G17" s="1" t="s">
        <v>71</v>
      </c>
      <c r="H17" s="1" t="s">
        <v>70</v>
      </c>
      <c r="I17" s="1" t="s">
        <v>71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 t="s">
        <v>72</v>
      </c>
      <c r="B18" s="1"/>
      <c r="C18" s="1"/>
      <c r="D18" s="27">
        <f>'[1]2013'!$F$11</f>
        <v>11459600.32</v>
      </c>
      <c r="E18" s="23">
        <f>D18</f>
        <v>11459600.32</v>
      </c>
      <c r="F18" s="23">
        <f>H18</f>
        <v>121857.43</v>
      </c>
      <c r="G18" s="23">
        <f>I18</f>
        <v>11091.98</v>
      </c>
      <c r="H18" s="27">
        <f>'[1]2013'!$R$11</f>
        <v>121857.43</v>
      </c>
      <c r="I18" s="27">
        <f>'[1]2013'!$U$11</f>
        <v>11091.98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 t="s">
        <v>73</v>
      </c>
      <c r="B19" s="1"/>
      <c r="C19" s="1"/>
      <c r="D19" s="27">
        <f>'[1]2013'!$G$11</f>
        <v>4529486.32</v>
      </c>
      <c r="E19" s="32">
        <f>D19</f>
        <v>4529486.32</v>
      </c>
      <c r="F19" s="32">
        <f>H19</f>
        <v>48164.99</v>
      </c>
      <c r="G19" s="32">
        <f>I19</f>
        <v>4384.1499999999996</v>
      </c>
      <c r="H19" s="31">
        <f>'[1]2013'!$S$11</f>
        <v>48164.99</v>
      </c>
      <c r="I19" s="27">
        <f>'[1]2013'!$V$11</f>
        <v>4384.1499999999996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/>
      <c r="B20" s="1"/>
      <c r="C20" s="1"/>
      <c r="D20" s="1"/>
      <c r="E20" s="16">
        <f>SUM(E18:E19)</f>
        <v>15989086.640000001</v>
      </c>
      <c r="F20" s="16">
        <f>SUM(F18:F19)</f>
        <v>170022.41999999998</v>
      </c>
      <c r="G20" s="16">
        <f>SUM(G18:G19)</f>
        <v>15476.13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/>
      <c r="B21" s="1"/>
      <c r="C21" s="1"/>
      <c r="D21" s="1"/>
      <c r="E21" s="16"/>
      <c r="F21" s="16"/>
      <c r="G21" s="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 t="s">
        <v>74</v>
      </c>
      <c r="B22" s="1"/>
      <c r="C22" s="22">
        <f>AA10</f>
        <v>41334</v>
      </c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22">
        <f>C22</f>
        <v>41334</v>
      </c>
      <c r="B23" s="1" t="s">
        <v>75</v>
      </c>
      <c r="C23" s="1"/>
      <c r="D23" s="1"/>
      <c r="E23" s="1" t="str">
        <f>D1</f>
        <v>March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 t="s">
        <v>292</v>
      </c>
      <c r="U23" s="1"/>
      <c r="V23" s="1" t="s">
        <v>292</v>
      </c>
      <c r="W23" s="1"/>
      <c r="X23" s="1" t="s">
        <v>292</v>
      </c>
      <c r="Y23" s="1"/>
      <c r="Z23" s="1" t="s">
        <v>292</v>
      </c>
      <c r="AA23" s="1"/>
      <c r="AB23" s="1"/>
      <c r="AC23" s="1"/>
      <c r="AD23" s="1"/>
      <c r="AE23" s="1"/>
    </row>
    <row r="24" spans="1:3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91">
        <v>2005</v>
      </c>
      <c r="S24" s="192"/>
      <c r="T24" s="191">
        <v>2007</v>
      </c>
      <c r="U24" s="191"/>
      <c r="V24" s="191">
        <v>2008</v>
      </c>
      <c r="W24" s="191"/>
      <c r="X24" s="191">
        <v>2009</v>
      </c>
      <c r="Y24" s="191"/>
      <c r="Z24" s="191">
        <v>2010</v>
      </c>
      <c r="AA24" s="191"/>
      <c r="AB24" s="1"/>
      <c r="AC24" s="1"/>
      <c r="AD24" s="1"/>
      <c r="AE24" s="1"/>
    </row>
    <row r="25" spans="1:31" ht="15.75">
      <c r="A25" s="1"/>
      <c r="B25" s="1"/>
      <c r="C25" s="1"/>
      <c r="D25" s="1"/>
      <c r="E25" s="1"/>
      <c r="F25" s="15" t="s">
        <v>34</v>
      </c>
      <c r="G25" s="1"/>
      <c r="H25" s="46" t="s">
        <v>103</v>
      </c>
      <c r="I25" s="1"/>
      <c r="J25" s="1"/>
      <c r="K25" s="1"/>
      <c r="L25" s="1"/>
      <c r="M25" s="1"/>
      <c r="N25" s="1"/>
      <c r="O25" s="1"/>
      <c r="P25" s="1" t="s">
        <v>289</v>
      </c>
      <c r="Q25" s="1"/>
      <c r="R25" s="193">
        <v>1796380</v>
      </c>
      <c r="S25" s="194">
        <f>R25/R28</f>
        <v>0.79827474039340041</v>
      </c>
      <c r="T25" s="193">
        <v>1954319</v>
      </c>
      <c r="U25" s="194">
        <f>T25/T28</f>
        <v>0.80421241404170929</v>
      </c>
      <c r="V25" s="193">
        <v>1967716</v>
      </c>
      <c r="W25" s="194">
        <f>V25/V28</f>
        <v>0.80342845616987779</v>
      </c>
      <c r="X25" s="193">
        <v>1952040</v>
      </c>
      <c r="Y25" s="194">
        <f>X25/X28</f>
        <v>0.80490586670339248</v>
      </c>
      <c r="Z25" s="193">
        <v>1968831</v>
      </c>
      <c r="AA25" s="194">
        <f>Z25/Z28</f>
        <v>0.80621729195842851</v>
      </c>
      <c r="AB25" s="1"/>
      <c r="AC25" s="1"/>
      <c r="AD25" s="1"/>
      <c r="AE25" s="1"/>
    </row>
    <row r="26" spans="1:31">
      <c r="A26" s="1" t="s">
        <v>76</v>
      </c>
      <c r="B26" s="1"/>
      <c r="C26" s="1"/>
      <c r="D26" s="1"/>
      <c r="E26" s="24">
        <f>F26</f>
        <v>4289384</v>
      </c>
      <c r="F26" s="30">
        <f>'[1]2013'!$C$11</f>
        <v>4289384</v>
      </c>
      <c r="G26" s="1"/>
      <c r="H26" s="1" t="s">
        <v>277</v>
      </c>
      <c r="I26" s="1"/>
      <c r="J26" s="178">
        <f>E27*M26</f>
        <v>71061953.639887229</v>
      </c>
      <c r="K26" s="1" t="s">
        <v>278</v>
      </c>
      <c r="L26" s="1"/>
      <c r="M26" s="51">
        <f t="shared" ref="M26:M27" si="1">AA30</f>
        <v>0.80621729195842851</v>
      </c>
      <c r="N26" s="1" t="s">
        <v>279</v>
      </c>
      <c r="O26" s="1"/>
      <c r="P26" s="1" t="s">
        <v>290</v>
      </c>
      <c r="Q26" s="1"/>
      <c r="R26" s="195">
        <v>396844</v>
      </c>
      <c r="S26" s="196">
        <f>R26/R28</f>
        <v>0.17634940328698751</v>
      </c>
      <c r="T26" s="195">
        <v>418061</v>
      </c>
      <c r="U26" s="196">
        <f>T26/T28</f>
        <v>0.17203427179835587</v>
      </c>
      <c r="V26" s="195">
        <v>423833</v>
      </c>
      <c r="W26" s="196">
        <f>V26/V28</f>
        <v>0.17305317071358256</v>
      </c>
      <c r="X26" s="195">
        <v>416632</v>
      </c>
      <c r="Y26" s="196">
        <f>X26/X28</f>
        <v>0.17179440024608503</v>
      </c>
      <c r="Z26" s="195">
        <v>417379</v>
      </c>
      <c r="AA26" s="196">
        <f>Z26/Z28</f>
        <v>0.17091267208831887</v>
      </c>
      <c r="AB26" s="1"/>
      <c r="AC26" s="1"/>
      <c r="AD26" s="1"/>
      <c r="AE26" s="1"/>
    </row>
    <row r="27" spans="1:31">
      <c r="A27" s="1" t="s">
        <v>77</v>
      </c>
      <c r="B27" s="1"/>
      <c r="C27" s="1"/>
      <c r="D27" s="1"/>
      <c r="E27" s="25">
        <f>F27</f>
        <v>88142433</v>
      </c>
      <c r="F27" s="30">
        <f>'[1]2013'!$D$11</f>
        <v>88142433</v>
      </c>
      <c r="G27" s="1"/>
      <c r="H27" s="1" t="s">
        <v>280</v>
      </c>
      <c r="I27" s="1"/>
      <c r="J27" s="179">
        <f>E27*M27</f>
        <v>17080479.360112771</v>
      </c>
      <c r="K27" s="1" t="s">
        <v>281</v>
      </c>
      <c r="L27" s="1"/>
      <c r="M27" s="51">
        <f t="shared" si="1"/>
        <v>0.19378270804157144</v>
      </c>
      <c r="N27" s="1" t="s">
        <v>279</v>
      </c>
      <c r="O27" s="1"/>
      <c r="P27" s="1" t="s">
        <v>291</v>
      </c>
      <c r="Q27" s="1"/>
      <c r="R27" s="197">
        <v>57104</v>
      </c>
      <c r="S27" s="196">
        <f>R27/R28</f>
        <v>2.5375856319612075E-2</v>
      </c>
      <c r="T27" s="197">
        <v>57723</v>
      </c>
      <c r="U27" s="196">
        <f>T27/T28</f>
        <v>2.3753314159934785E-2</v>
      </c>
      <c r="V27" s="197">
        <v>57600</v>
      </c>
      <c r="W27" s="196">
        <f>V27/V28</f>
        <v>2.3518373116539662E-2</v>
      </c>
      <c r="X27" s="197">
        <v>56506</v>
      </c>
      <c r="Y27" s="196">
        <f>X27/X28</f>
        <v>2.3299733050522478E-2</v>
      </c>
      <c r="Z27" s="197">
        <v>55850</v>
      </c>
      <c r="AA27" s="196">
        <f>Z27/Z28</f>
        <v>2.2870035953252581E-2</v>
      </c>
      <c r="AB27" s="1"/>
      <c r="AC27" s="1"/>
      <c r="AD27" s="1"/>
      <c r="AE27" s="1"/>
    </row>
    <row r="28" spans="1:31">
      <c r="A28" s="1"/>
      <c r="B28" s="1"/>
      <c r="C28" s="1"/>
      <c r="D28" s="1"/>
      <c r="E28" s="8">
        <f>SUM(E26:E27)</f>
        <v>92431817</v>
      </c>
      <c r="F28" s="1"/>
      <c r="G28" s="1"/>
      <c r="H28" s="1"/>
      <c r="I28" s="1"/>
      <c r="J28" s="178">
        <f>SUM(J26:J27)</f>
        <v>88142433</v>
      </c>
      <c r="K28" s="1"/>
      <c r="L28" s="1"/>
      <c r="M28" s="1"/>
      <c r="N28" s="1"/>
      <c r="O28" s="1"/>
      <c r="P28" s="1" t="s">
        <v>296</v>
      </c>
      <c r="Q28" s="1"/>
      <c r="R28" s="198">
        <f>SUM(R25:R27)</f>
        <v>2250328</v>
      </c>
      <c r="S28" s="199"/>
      <c r="T28" s="198">
        <f>SUM(T25:T27)</f>
        <v>2430103</v>
      </c>
      <c r="U28" s="200"/>
      <c r="V28" s="198">
        <f>SUM(V25:V27)</f>
        <v>2449149</v>
      </c>
      <c r="W28" s="200"/>
      <c r="X28" s="198">
        <f>SUM(X25:X27)</f>
        <v>2425178</v>
      </c>
      <c r="Y28" s="200"/>
      <c r="Z28" s="198">
        <f>SUM(Z25:Z27)</f>
        <v>2442060</v>
      </c>
      <c r="AA28" s="200"/>
      <c r="AB28" s="1"/>
      <c r="AC28" s="1"/>
      <c r="AD28" s="1"/>
      <c r="AE28" s="1"/>
    </row>
    <row r="29" spans="1:3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201"/>
      <c r="AA29" s="1"/>
      <c r="AB29" s="1"/>
      <c r="AC29" s="1"/>
      <c r="AD29" s="1"/>
      <c r="AE29" s="1"/>
    </row>
    <row r="30" spans="1:31">
      <c r="A30" s="1" t="s">
        <v>78</v>
      </c>
      <c r="B30" s="1"/>
      <c r="C30" s="1"/>
      <c r="D30" s="22">
        <f>C22</f>
        <v>41334</v>
      </c>
      <c r="E30" s="1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R30" s="3" t="s">
        <v>277</v>
      </c>
      <c r="S30" s="51">
        <f>S25</f>
        <v>0.79827474039340041</v>
      </c>
      <c r="T30" s="1"/>
      <c r="U30" s="51">
        <f>U25</f>
        <v>0.80421241404170929</v>
      </c>
      <c r="V30" s="1"/>
      <c r="W30" s="51">
        <f>W25</f>
        <v>0.80342845616987779</v>
      </c>
      <c r="X30" s="1"/>
      <c r="Y30" s="51">
        <f>Y25</f>
        <v>0.80490586670339248</v>
      </c>
      <c r="Z30" s="1"/>
      <c r="AA30" s="51">
        <f>AA25</f>
        <v>0.80621729195842851</v>
      </c>
      <c r="AB30" s="1"/>
      <c r="AC30" s="1"/>
      <c r="AD30" s="1"/>
      <c r="AE30" s="1"/>
    </row>
    <row r="31" spans="1:31">
      <c r="A31" s="22">
        <f>C22</f>
        <v>41334</v>
      </c>
      <c r="B31" s="1" t="s">
        <v>75</v>
      </c>
      <c r="C31" s="1"/>
      <c r="D31" s="1"/>
      <c r="E31" s="1" t="str">
        <f>E23</f>
        <v>March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R31" s="3" t="s">
        <v>280</v>
      </c>
      <c r="S31" s="51">
        <f>SUM(S26:S27)</f>
        <v>0.20172525960659959</v>
      </c>
      <c r="T31" s="1"/>
      <c r="U31" s="51">
        <f>SUM(U26:U27)</f>
        <v>0.19578758595829066</v>
      </c>
      <c r="V31" s="1"/>
      <c r="W31" s="51">
        <f>SUM(W26:W27)</f>
        <v>0.19657154383012221</v>
      </c>
      <c r="X31" s="1"/>
      <c r="Y31" s="51">
        <f>SUM(Y26:Y27)</f>
        <v>0.19509413329660752</v>
      </c>
      <c r="Z31" s="1"/>
      <c r="AA31" s="51">
        <f>SUM(AA26:AA27)</f>
        <v>0.19378270804157144</v>
      </c>
      <c r="AB31" s="1"/>
      <c r="AC31" s="1"/>
      <c r="AD31" s="1"/>
      <c r="AE31" s="1"/>
    </row>
    <row r="32" spans="1:31">
      <c r="A32" s="2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2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>
      <c r="A34" s="22"/>
      <c r="B34" s="46" t="s">
        <v>167</v>
      </c>
      <c r="C34" s="1"/>
      <c r="D34" s="1"/>
      <c r="E34" s="1"/>
      <c r="F34" s="1"/>
      <c r="G34" s="1"/>
      <c r="H34" s="1" t="s">
        <v>168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 t="s">
        <v>164</v>
      </c>
      <c r="H35" s="1" t="s">
        <v>165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44" t="s">
        <v>163</v>
      </c>
      <c r="B36" s="1"/>
      <c r="C36" s="1"/>
      <c r="D36" s="1"/>
      <c r="E36" s="8">
        <f>'[1]2013'!$E$46</f>
        <v>114665</v>
      </c>
      <c r="F36" s="1"/>
      <c r="G36" s="45">
        <f>0.02*E36</f>
        <v>2293.3000000000002</v>
      </c>
      <c r="H36" s="45">
        <f>'[1]2013'!$E$70</f>
        <v>2247.4300000000003</v>
      </c>
      <c r="I36" s="1"/>
      <c r="J36" s="51">
        <f>H36/G36</f>
        <v>0.97999825578860167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44"/>
      <c r="B37" s="1"/>
      <c r="C37" s="1"/>
      <c r="D37" s="204" t="s">
        <v>298</v>
      </c>
      <c r="E37" s="205">
        <f>E26+E36</f>
        <v>4404049</v>
      </c>
      <c r="F37" s="1"/>
      <c r="G37" s="45"/>
      <c r="H37" s="45"/>
      <c r="I37" s="1"/>
      <c r="J37" s="5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44"/>
      <c r="B38" s="1"/>
      <c r="C38" s="1"/>
      <c r="F38" s="1"/>
      <c r="G38" s="45"/>
      <c r="H38" s="45"/>
      <c r="I38" s="1"/>
      <c r="J38" s="5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20.25">
      <c r="A39" s="44"/>
      <c r="B39" s="1"/>
      <c r="C39" s="1"/>
      <c r="D39" s="202" t="s">
        <v>297</v>
      </c>
      <c r="E39" s="203">
        <f>E27+E37</f>
        <v>92546482</v>
      </c>
      <c r="F39" s="1"/>
      <c r="G39" s="45"/>
      <c r="H39" s="45"/>
      <c r="I39" s="1"/>
      <c r="J39" s="5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41.25">
      <c r="A41" s="1"/>
      <c r="B41" s="14" t="s">
        <v>171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20.25" customHeight="1">
      <c r="A42" s="1"/>
      <c r="B42" s="1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41.25">
      <c r="A43" s="1"/>
      <c r="B43" s="14"/>
      <c r="C43" s="1"/>
      <c r="D43" s="202" t="s">
        <v>299</v>
      </c>
      <c r="E43" s="203">
        <f>E49+E72</f>
        <v>16933026.785532691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2" customHeight="1">
      <c r="A44" s="1"/>
      <c r="B44" s="1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20.25">
      <c r="A45" s="1"/>
      <c r="B45" s="49" t="s">
        <v>172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 t="s">
        <v>161</v>
      </c>
      <c r="B47" s="1"/>
      <c r="C47" s="1"/>
      <c r="D47" s="1"/>
      <c r="E47" s="8">
        <f>[2]Diesel!$AQ$20</f>
        <v>26419343.740740739</v>
      </c>
      <c r="F47" s="42" t="s">
        <v>162</v>
      </c>
      <c r="G47" s="43"/>
      <c r="H47" s="4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 t="s">
        <v>79</v>
      </c>
      <c r="B49" s="1"/>
      <c r="C49" s="1"/>
      <c r="D49" s="1"/>
      <c r="E49" s="24">
        <f>[2]Diesel!$AT$20</f>
        <v>16642285.740740746</v>
      </c>
      <c r="F49" s="1" t="s">
        <v>80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/>
      <c r="B50" s="1"/>
      <c r="C50" s="1"/>
      <c r="D50" s="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 t="s">
        <v>81</v>
      </c>
      <c r="B51" s="1"/>
      <c r="C51" s="1"/>
      <c r="D51" s="1"/>
      <c r="E51" s="24">
        <f>[2]Diesel!$AU$20</f>
        <v>471461</v>
      </c>
      <c r="F51" s="1" t="s">
        <v>82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 t="s">
        <v>83</v>
      </c>
      <c r="B52" s="1"/>
      <c r="C52" s="1"/>
      <c r="D52" s="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/>
      <c r="B53" s="1"/>
      <c r="C53" s="1"/>
      <c r="D53" s="1"/>
      <c r="E53" s="1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 t="s">
        <v>84</v>
      </c>
      <c r="B54" s="1"/>
      <c r="C54" s="1"/>
      <c r="D54" s="1"/>
      <c r="E54" s="24">
        <f>[2]Diesel!$AV$20</f>
        <v>16170824.740740746</v>
      </c>
      <c r="F54" s="1" t="s">
        <v>85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/>
      <c r="B55" s="1"/>
      <c r="C55" s="1"/>
      <c r="D55" s="1"/>
      <c r="E55" s="1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 t="s">
        <v>86</v>
      </c>
      <c r="B56" s="1"/>
      <c r="C56" s="1"/>
      <c r="D56" s="1"/>
      <c r="E56" s="24">
        <f>[2]Diesel!$AW$20</f>
        <v>0</v>
      </c>
      <c r="F56" s="1" t="s">
        <v>87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1"/>
      <c r="B57" s="1"/>
      <c r="C57" s="1"/>
      <c r="D57" s="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1" t="s">
        <v>88</v>
      </c>
      <c r="B58" s="1"/>
      <c r="C58" s="1"/>
      <c r="D58" s="1"/>
      <c r="E58" s="24">
        <f>[2]Diesel!$AX$20</f>
        <v>16170824.740740746</v>
      </c>
      <c r="F58" s="1" t="s">
        <v>89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1"/>
      <c r="B59" s="1"/>
      <c r="C59" s="1"/>
      <c r="D59" s="1"/>
      <c r="E59" s="1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1" t="s">
        <v>90</v>
      </c>
      <c r="B60" s="1"/>
      <c r="C60" s="1"/>
      <c r="D60" s="1"/>
      <c r="E60" s="24">
        <f>[2]Diesel!$AR$20</f>
        <v>42742005</v>
      </c>
      <c r="F60" s="1" t="s">
        <v>95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>
      <c r="A61" s="1"/>
      <c r="B61" s="1" t="s">
        <v>91</v>
      </c>
      <c r="C61" s="1" t="s">
        <v>92</v>
      </c>
      <c r="D61" s="26" t="s">
        <v>295</v>
      </c>
      <c r="E61" s="1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>
      <c r="A62" s="1"/>
      <c r="B62" s="1" t="s">
        <v>93</v>
      </c>
      <c r="C62" s="1"/>
      <c r="D62" s="1"/>
      <c r="E62" s="1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1"/>
      <c r="B63" s="1"/>
      <c r="C63" s="1"/>
      <c r="D63" s="1"/>
      <c r="E63" s="1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1" t="s">
        <v>94</v>
      </c>
      <c r="B64" s="1"/>
      <c r="C64" s="1"/>
      <c r="D64" s="1"/>
      <c r="E64" s="24">
        <f>[2]Diesel!$AS$20</f>
        <v>52519063</v>
      </c>
      <c r="F64" s="1" t="s">
        <v>96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7" spans="1:14" ht="20.25">
      <c r="A67" s="1"/>
      <c r="B67" s="49" t="s">
        <v>175</v>
      </c>
      <c r="C67" s="1"/>
      <c r="D67" s="1"/>
      <c r="E67" s="1"/>
      <c r="F67" s="1"/>
      <c r="G67" s="1"/>
      <c r="H67" s="1"/>
    </row>
    <row r="68" spans="1:14" ht="20.25">
      <c r="A68" s="1"/>
      <c r="B68" s="50" t="s">
        <v>176</v>
      </c>
      <c r="C68" s="1"/>
      <c r="D68" s="1"/>
      <c r="E68" s="1"/>
      <c r="F68" s="1"/>
      <c r="G68" s="1"/>
      <c r="H68" s="1"/>
    </row>
    <row r="69" spans="1:14" ht="15.75" thickBot="1">
      <c r="A69" s="1"/>
      <c r="B69" s="1"/>
      <c r="C69" s="1"/>
      <c r="D69" s="1"/>
      <c r="E69" s="1"/>
      <c r="F69" s="1" t="s">
        <v>173</v>
      </c>
      <c r="G69" s="1"/>
      <c r="H69" s="1"/>
      <c r="J69" s="180" t="s">
        <v>282</v>
      </c>
      <c r="K69" s="180" t="s">
        <v>283</v>
      </c>
      <c r="L69" s="180" t="s">
        <v>13</v>
      </c>
      <c r="M69" s="180" t="s">
        <v>282</v>
      </c>
      <c r="N69" s="180" t="s">
        <v>283</v>
      </c>
    </row>
    <row r="70" spans="1:14">
      <c r="A70" s="1" t="s">
        <v>161</v>
      </c>
      <c r="B70" s="1"/>
      <c r="C70" s="1"/>
      <c r="D70" s="1"/>
      <c r="E70" s="8">
        <f>'[2]LPG,CNG,Altern.'!$AP$20</f>
        <v>290741.04479194275</v>
      </c>
      <c r="F70" s="42" t="s">
        <v>162</v>
      </c>
      <c r="G70" s="43"/>
      <c r="H70" s="43"/>
      <c r="J70" s="181">
        <f>[2]LPG!$AQ$19</f>
        <v>118156.07606679037</v>
      </c>
      <c r="K70" s="181">
        <f>[2]CNG!$AQ$20</f>
        <v>215105.0058309038</v>
      </c>
      <c r="L70" s="182">
        <f>SUM(J70:K70)</f>
        <v>333261.08189769415</v>
      </c>
      <c r="M70" s="183">
        <f>IF(L70&gt;0,J70/L70,0)</f>
        <v>0.3545450773728881</v>
      </c>
      <c r="N70" s="183">
        <f>IF(L70&gt;0,K70/L70,0)</f>
        <v>0.6454549226271119</v>
      </c>
    </row>
    <row r="71" spans="1:14">
      <c r="A71" s="1"/>
      <c r="B71" s="1"/>
      <c r="C71" s="1"/>
      <c r="D71" s="1"/>
      <c r="E71" s="1"/>
      <c r="F71" s="1"/>
      <c r="G71" s="1"/>
      <c r="H71" s="1"/>
      <c r="J71" s="181"/>
      <c r="K71" s="181"/>
    </row>
    <row r="72" spans="1:14">
      <c r="A72" s="1" t="s">
        <v>79</v>
      </c>
      <c r="B72" s="1"/>
      <c r="C72" s="1"/>
      <c r="D72" s="1"/>
      <c r="E72" s="24">
        <f>'[2]LPG,CNG,Altern.'!$AS$20</f>
        <v>290741.04479194275</v>
      </c>
      <c r="F72" s="1" t="s">
        <v>80</v>
      </c>
      <c r="G72" s="1"/>
      <c r="H72" s="1"/>
      <c r="J72" s="181">
        <f>[2]LPG!$AT$19</f>
        <v>118156.07606679037</v>
      </c>
      <c r="K72" s="181">
        <f>[2]CNG!$AT$20</f>
        <v>215105.0058309038</v>
      </c>
      <c r="L72" s="184">
        <f>SUM(J72:K72)</f>
        <v>333261.08189769415</v>
      </c>
      <c r="M72" s="183">
        <f>IF(L72&gt;0,J72/L72,0)</f>
        <v>0.3545450773728881</v>
      </c>
      <c r="N72" s="183">
        <f>IF(L72&gt;0,K72/L72,0)</f>
        <v>0.6454549226271119</v>
      </c>
    </row>
    <row r="73" spans="1:14">
      <c r="A73" s="1"/>
      <c r="B73" s="1"/>
      <c r="C73" s="1"/>
      <c r="D73" s="1"/>
      <c r="E73" s="11"/>
      <c r="F73" s="1"/>
      <c r="G73" s="1"/>
      <c r="H73" s="1"/>
      <c r="J73" s="181"/>
      <c r="K73" s="181"/>
    </row>
    <row r="74" spans="1:14">
      <c r="A74" s="1" t="s">
        <v>81</v>
      </c>
      <c r="B74" s="1"/>
      <c r="C74" s="1"/>
      <c r="D74" s="1"/>
      <c r="E74" s="24">
        <f>'[2]LPG,CNG,Altern.'!$AT$20</f>
        <v>132069</v>
      </c>
      <c r="F74" s="1" t="s">
        <v>82</v>
      </c>
      <c r="G74" s="1"/>
      <c r="H74" s="1"/>
      <c r="J74" s="181">
        <f>[2]LPG!$AU$19</f>
        <v>0</v>
      </c>
      <c r="K74" s="181">
        <f>[2]CNG!$AU$20</f>
        <v>132069</v>
      </c>
      <c r="L74" s="184">
        <f>SUM(J74:K74)</f>
        <v>132069</v>
      </c>
      <c r="M74" s="183">
        <f>IF(L74&gt;0,J74/L74,0)</f>
        <v>0</v>
      </c>
      <c r="N74" s="183">
        <f>IF(L74&gt;0,K74/L74,0)</f>
        <v>1</v>
      </c>
    </row>
    <row r="75" spans="1:14">
      <c r="A75" s="1" t="s">
        <v>83</v>
      </c>
      <c r="B75" s="1"/>
      <c r="C75" s="1"/>
      <c r="D75" s="1"/>
      <c r="E75" s="11"/>
      <c r="F75" s="1"/>
      <c r="G75" s="1"/>
      <c r="H75" s="1"/>
      <c r="J75" s="181"/>
      <c r="K75" s="181"/>
    </row>
    <row r="76" spans="1:14">
      <c r="A76" s="1"/>
      <c r="B76" s="1"/>
      <c r="C76" s="1"/>
      <c r="D76" s="1"/>
      <c r="E76" s="11"/>
      <c r="F76" s="1"/>
      <c r="G76" s="1"/>
      <c r="H76" s="1"/>
      <c r="J76" s="181"/>
      <c r="K76" s="181"/>
    </row>
    <row r="77" spans="1:14">
      <c r="A77" s="1" t="s">
        <v>84</v>
      </c>
      <c r="B77" s="1"/>
      <c r="C77" s="1"/>
      <c r="D77" s="1"/>
      <c r="E77" s="24">
        <f>'[2]LPG,CNG,Altern.'!$AU$20</f>
        <v>158672.04479194275</v>
      </c>
      <c r="F77" s="1" t="s">
        <v>85</v>
      </c>
      <c r="G77" s="1"/>
      <c r="H77" s="1"/>
      <c r="J77" s="181">
        <f>[2]LPG!$AV$19</f>
        <v>118156.07606679037</v>
      </c>
      <c r="K77" s="181">
        <f>[2]CNG!$AV$20</f>
        <v>83036.0058309038</v>
      </c>
      <c r="L77" s="184">
        <f>SUM(J77:K77)</f>
        <v>201192.08189769415</v>
      </c>
      <c r="M77" s="183">
        <f>IF(L77&gt;0,J77/L77,0)</f>
        <v>0.58727995133959865</v>
      </c>
      <c r="N77" s="183">
        <f>IF(L77&gt;0,K77/L77,0)</f>
        <v>0.41272004866040141</v>
      </c>
    </row>
    <row r="78" spans="1:14">
      <c r="A78" s="1"/>
      <c r="B78" s="1"/>
      <c r="C78" s="1"/>
      <c r="D78" s="1"/>
      <c r="E78" s="11"/>
      <c r="F78" s="1"/>
      <c r="G78" s="1"/>
      <c r="H78" s="1"/>
      <c r="J78" s="181"/>
      <c r="K78" s="181"/>
    </row>
    <row r="79" spans="1:14">
      <c r="A79" s="1" t="s">
        <v>86</v>
      </c>
      <c r="B79" s="1"/>
      <c r="C79" s="1"/>
      <c r="D79" s="1"/>
      <c r="E79" s="24">
        <f>'[2]LPG,CNG,Altern.'!$AV$20</f>
        <v>0</v>
      </c>
      <c r="F79" s="1" t="s">
        <v>87</v>
      </c>
      <c r="G79" s="1"/>
      <c r="H79" s="1"/>
      <c r="J79" s="181">
        <f>[2]LPG!$AW$19</f>
        <v>0</v>
      </c>
      <c r="K79" s="181">
        <f>[2]CNG!$AW$20</f>
        <v>0</v>
      </c>
      <c r="L79" s="184">
        <f>SUM(J79:K79)</f>
        <v>0</v>
      </c>
      <c r="M79" s="183">
        <f>IF(L79&gt;0,J79/L79,0)</f>
        <v>0</v>
      </c>
      <c r="N79" s="183">
        <f>IF(L79&gt;0,K79/L79,0)</f>
        <v>0</v>
      </c>
    </row>
    <row r="80" spans="1:14">
      <c r="A80" s="1"/>
      <c r="B80" s="1"/>
      <c r="C80" s="1"/>
      <c r="D80" s="1"/>
      <c r="E80" s="11"/>
      <c r="F80" s="1"/>
      <c r="G80" s="1"/>
      <c r="H80" s="1"/>
      <c r="J80" s="181"/>
      <c r="K80" s="181"/>
    </row>
    <row r="81" spans="1:14">
      <c r="A81" s="1" t="s">
        <v>88</v>
      </c>
      <c r="B81" s="1"/>
      <c r="C81" s="1"/>
      <c r="D81" s="1"/>
      <c r="E81" s="24">
        <f>'[2]LPG,CNG,Altern.'!$AW$20</f>
        <v>158672.04479194275</v>
      </c>
      <c r="F81" s="1" t="s">
        <v>89</v>
      </c>
      <c r="G81" s="1"/>
      <c r="H81" s="1"/>
      <c r="J81" s="181">
        <f>[2]LPG!$AX$19</f>
        <v>118156.07606679037</v>
      </c>
      <c r="K81" s="181">
        <f>[2]CNG!$AX$20</f>
        <v>83036.0058309038</v>
      </c>
      <c r="L81" s="184">
        <f>SUM(J81:K81)</f>
        <v>201192.08189769415</v>
      </c>
      <c r="M81" s="183">
        <f>IF(L81&gt;0,J81/L81,0)</f>
        <v>0.58727995133959865</v>
      </c>
      <c r="N81" s="183">
        <f>IF(L81&gt;0,K81/L81,0)</f>
        <v>0.41272004866040141</v>
      </c>
    </row>
    <row r="82" spans="1:14">
      <c r="A82" s="1"/>
      <c r="B82" s="1"/>
      <c r="C82" s="1"/>
      <c r="D82" s="1"/>
      <c r="E82" s="11"/>
      <c r="F82" s="1"/>
      <c r="G82" s="1"/>
      <c r="H82" s="1"/>
      <c r="J82" s="181"/>
      <c r="K82" s="181"/>
    </row>
    <row r="83" spans="1:14">
      <c r="A83" s="1" t="s">
        <v>90</v>
      </c>
      <c r="B83" s="1"/>
      <c r="C83" s="1"/>
      <c r="D83" s="1"/>
      <c r="E83" s="24">
        <f>'[2]LPG,CNG,Altern.'!$AQ$20</f>
        <v>0</v>
      </c>
      <c r="F83" s="1" t="s">
        <v>95</v>
      </c>
      <c r="G83" s="1"/>
      <c r="H83" s="1"/>
      <c r="J83" s="181">
        <f>[2]LPG!$AR$19</f>
        <v>0</v>
      </c>
      <c r="K83" s="181">
        <f>[2]CNG!$AR$20</f>
        <v>0</v>
      </c>
      <c r="L83" s="184">
        <f>SUM(J83:K83)</f>
        <v>0</v>
      </c>
      <c r="M83" s="183">
        <f>IF(L83&gt;0,J83/L83,0)</f>
        <v>0</v>
      </c>
      <c r="N83" s="183">
        <f>IF(L83&gt;0,K83/L83,0)</f>
        <v>0</v>
      </c>
    </row>
    <row r="84" spans="1:14">
      <c r="A84" s="1"/>
      <c r="B84" s="1" t="s">
        <v>91</v>
      </c>
      <c r="C84" s="1" t="s">
        <v>92</v>
      </c>
      <c r="D84" s="26" t="s">
        <v>295</v>
      </c>
      <c r="E84" s="11"/>
      <c r="F84" s="1"/>
      <c r="G84" s="1"/>
      <c r="H84" s="1"/>
      <c r="J84" s="181"/>
      <c r="K84" s="181"/>
    </row>
    <row r="85" spans="1:14">
      <c r="A85" s="1"/>
      <c r="B85" s="1" t="s">
        <v>93</v>
      </c>
      <c r="C85" s="1"/>
      <c r="D85" s="1"/>
      <c r="E85" s="11"/>
      <c r="F85" s="1"/>
      <c r="G85" s="1"/>
      <c r="H85" s="1"/>
      <c r="J85" s="181"/>
      <c r="K85" s="181"/>
    </row>
    <row r="86" spans="1:14">
      <c r="A86" s="1"/>
      <c r="B86" s="1"/>
      <c r="C86" s="1"/>
      <c r="D86" s="1"/>
      <c r="E86" s="11"/>
      <c r="F86" s="1"/>
      <c r="G86" s="1"/>
      <c r="H86" s="1"/>
      <c r="J86" s="181"/>
      <c r="K86" s="181"/>
    </row>
    <row r="87" spans="1:14">
      <c r="A87" s="1" t="s">
        <v>94</v>
      </c>
      <c r="B87" s="1"/>
      <c r="C87" s="1"/>
      <c r="D87" s="1"/>
      <c r="E87" s="24">
        <f>'[2]LPG,CNG,Altern.'!$AR$20</f>
        <v>0</v>
      </c>
      <c r="F87" s="1" t="s">
        <v>96</v>
      </c>
      <c r="G87" s="1"/>
      <c r="H87" s="1"/>
      <c r="J87" s="181">
        <f>[2]LPG!$AS$19</f>
        <v>0</v>
      </c>
      <c r="K87" s="181">
        <f>[2]CNG!$AS$20</f>
        <v>0</v>
      </c>
      <c r="L87" s="184">
        <f>SUM(J87:K87)</f>
        <v>0</v>
      </c>
      <c r="M87" s="183">
        <f>IF(L87&gt;0,J87/L87,0)</f>
        <v>0</v>
      </c>
      <c r="N87" s="183">
        <f>IF(L87&gt;0,K87/L87,0)</f>
        <v>0</v>
      </c>
    </row>
  </sheetData>
  <phoneticPr fontId="0" type="noConversion"/>
  <pageMargins left="0.29099999999999998" right="0.441" top="0.25" bottom="0.25" header="0.5" footer="0.5"/>
  <pageSetup scale="68" orientation="portrait" r:id="rId1"/>
  <headerFooter alignWithMargins="0">
    <oddFooter>&amp;LJanuary 2000&amp;C&amp;R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FORM551</vt:lpstr>
      <vt:lpstr>INTERCALCS</vt:lpstr>
      <vt:lpstr>INPUTS</vt:lpstr>
      <vt:lpstr>FORM551!Print_Area</vt:lpstr>
      <vt:lpstr>INTERCALCS!Print_Area</vt:lpstr>
    </vt:vector>
  </TitlesOfParts>
  <Company>depratment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W. Lindsey</dc:creator>
  <cp:lastModifiedBy>Dale W. Lindsey</cp:lastModifiedBy>
  <cp:lastPrinted>2005-10-17T18:31:31Z</cp:lastPrinted>
  <dcterms:created xsi:type="dcterms:W3CDTF">2001-04-03T15:40:28Z</dcterms:created>
  <dcterms:modified xsi:type="dcterms:W3CDTF">2013-06-05T22:50:54Z</dcterms:modified>
</cp:coreProperties>
</file>